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sheetId="1" r:id="rId4"/>
    <sheet state="visible" name="Esquema" sheetId="2" r:id="rId5"/>
    <sheet state="visible" name="Documentos" sheetId="3" r:id="rId6"/>
    <sheet state="visible" name="(Fuente) 1. Sistemas" sheetId="4" r:id="rId7"/>
    <sheet state="hidden" name="Esquema EDCA" sheetId="5" r:id="rId8"/>
    <sheet state="visible" name="(Fuente) 2. Campos" sheetId="6" r:id="rId9"/>
    <sheet state="visible" name="(EDCA) 0. General" sheetId="7" r:id="rId10"/>
    <sheet state="visible" name="(EDCA) 1. Planeación" sheetId="8" r:id="rId11"/>
    <sheet state="visible" name="(EDCA) 2. Licitación" sheetId="9" r:id="rId12"/>
    <sheet state="visible" name="(EDCA) 3. Adjudicación" sheetId="10" r:id="rId13"/>
    <sheet state="visible" name="(EDCA) 4. Contratación" sheetId="11" r:id="rId14"/>
    <sheet state="visible" name="(EDCA) 5. Ejecución" sheetId="12" r:id="rId15"/>
    <sheet state="hidden" name="Plantilla" sheetId="13" r:id="rId16"/>
  </sheets>
  <definedNames>
    <definedName hidden="1" localSheetId="4" name="_xlnm._FilterDatabase">'Esquema EDCA'!$A$1:$M$1000</definedName>
    <definedName hidden="1" localSheetId="5" name="_xlnm._FilterDatabase">'(Fuente) 2. Campos'!$A$3:$V$994</definedName>
    <definedName hidden="1" localSheetId="8" name="_xlnm._FilterDatabase">'(EDCA) 2. Licitación'!$A$1:$F$1003</definedName>
  </definedNames>
  <calcPr/>
</workbook>
</file>

<file path=xl/sharedStrings.xml><?xml version="1.0" encoding="utf-8"?>
<sst xmlns="http://schemas.openxmlformats.org/spreadsheetml/2006/main" count="8579" uniqueCount="1572">
  <si>
    <t>Plantilla de Mapeo a Nivel de Campo - Version 0.1 - Junio 2020</t>
  </si>
  <si>
    <t>Versión del EDCA-MX 1.1</t>
  </si>
  <si>
    <t>Esta plantilla de mapeo de campos está diseñada para facilitar el mapeo a nivel de campos entre los sistemas origen y el Estándar de Datos de Contrataciones Abiertas en México (EDCA-MX).</t>
  </si>
  <si>
    <t xml:space="preserve">Paso 1: </t>
  </si>
  <si>
    <t>Utiliza las hojas (Fuente) para identificar los distintos sistemas en los cuales existen los datos de contrataciones.</t>
  </si>
  <si>
    <r>
      <rPr>
        <rFont val="Arial"/>
        <b/>
        <color theme="1"/>
      </rPr>
      <t xml:space="preserve">Paso 2: </t>
    </r>
    <r>
      <rPr>
        <rFont val="Arial"/>
        <b val="0"/>
        <color theme="1"/>
      </rPr>
      <t>Llenar la hoja (Fuente) 2. Campos con la lista completa de campos que existen en los sistemas de datos. Donde sea posible también puedes proveer datos de ejemplo para cada campo.</t>
    </r>
  </si>
  <si>
    <t xml:space="preserve">Paso 3: </t>
  </si>
  <si>
    <t xml:space="preserve">Recorre las hojas (EDCA) para identificar los datos que están disponibles para publicar en cada etapa del proceso de contratación. </t>
  </si>
  <si>
    <t>Nota:</t>
  </si>
  <si>
    <t>El siguiente código de colores es utilizado a lo largo de la plantilla de mapeo:</t>
  </si>
  <si>
    <r>
      <rPr>
        <rFont val="Arial"/>
        <b/>
        <color theme="1"/>
      </rPr>
      <t xml:space="preserve">Blanco: </t>
    </r>
    <r>
      <rPr>
        <rFont val="Arial"/>
        <b val="0"/>
        <color theme="1"/>
      </rPr>
      <t>Datos estáticos (cabeceras de columnas, ejemplos, descripciones etc.)</t>
    </r>
  </si>
  <si>
    <r>
      <rPr>
        <rFont val="Arial"/>
        <b/>
        <color theme="1"/>
      </rPr>
      <t xml:space="preserve">Gris: </t>
    </r>
    <r>
      <rPr>
        <rFont val="Arial"/>
        <b val="0"/>
        <color theme="1"/>
      </rPr>
      <t>Guías de mapeo</t>
    </r>
  </si>
  <si>
    <r>
      <rPr>
        <rFont val="Arial"/>
        <b/>
        <color theme="1"/>
      </rPr>
      <t xml:space="preserve">Amarillo: </t>
    </r>
    <r>
      <rPr>
        <rFont val="Arial"/>
        <b val="0"/>
        <color theme="1"/>
      </rPr>
      <t>Entrada de datos (manual)</t>
    </r>
  </si>
  <si>
    <r>
      <rPr>
        <rFont val="Arial"/>
        <b/>
        <color theme="1"/>
      </rPr>
      <t xml:space="preserve">Rojo: </t>
    </r>
    <r>
      <rPr>
        <rFont val="Arial"/>
        <b val="0"/>
        <color theme="1"/>
      </rPr>
      <t>Celdas calculadas (no editar)</t>
    </r>
  </si>
  <si>
    <r>
      <rPr>
        <rFont val="Arial"/>
        <b/>
        <color theme="1"/>
      </rPr>
      <t xml:space="preserve">Verde: </t>
    </r>
    <r>
      <rPr>
        <rFont val="Arial"/>
        <b val="0"/>
        <color theme="1"/>
      </rPr>
      <t>Buscar (seleccionar de la lista)</t>
    </r>
  </si>
  <si>
    <t>Gris claro: Objetos que no necesitan ser mapeados</t>
  </si>
  <si>
    <t xml:space="preserve">Documentos </t>
  </si>
  <si>
    <t>(Fuente) 1. Sistemas</t>
  </si>
  <si>
    <t>(Fuente) 2. Campos</t>
  </si>
  <si>
    <t>(EDCA) 0. General</t>
  </si>
  <si>
    <t>(EDCA) 1. Planeación</t>
  </si>
  <si>
    <t>(EDCA) 2. Licitación</t>
  </si>
  <si>
    <t>(EDCA) 3. Adjudicación</t>
  </si>
  <si>
    <t>(EDCA) 4. Contrato</t>
  </si>
  <si>
    <t xml:space="preserve">(EDCA) 5. Ejecución </t>
  </si>
  <si>
    <t xml:space="preserve">En esta sección se presentan los documentos que se encuentran disponibles para ser registrados en el sistema de captura de la herramienta Contrataciones Abiertas. Los documentos a publicar deberán ser relacionados con los que se enlistan aquí. </t>
  </si>
  <si>
    <t>Aquí se deberán enlistan los sistemas y/o documentos donde se encuentra almacenada la información de las contrataciones.</t>
  </si>
  <si>
    <t>En esta pestaña se deberán colocar los campos obtenidos de los sistemas y/o documentos.</t>
  </si>
  <si>
    <r>
      <rPr>
        <rFont val="Arial Narrow"/>
        <b/>
        <color theme="1"/>
        <sz val="10.0"/>
      </rPr>
      <t xml:space="preserve">Datos del comprador
</t>
    </r>
    <r>
      <rPr>
        <rFont val="Arial Narrow"/>
        <color theme="1"/>
        <sz val="10.0"/>
      </rPr>
      <t xml:space="preserve">
- Identificador principal
- Identificadores adicionales
- Domicilio
- Punto de contacto
- Puntos de contacto adicionales
- Miembro de</t>
    </r>
  </si>
  <si>
    <t>Datos Generales</t>
  </si>
  <si>
    <t>Estatus de la ejecución</t>
  </si>
  <si>
    <t>Metadatos</t>
  </si>
  <si>
    <r>
      <rPr>
        <rFont val="Arial Narrow"/>
        <b/>
        <color theme="1"/>
        <sz val="10.0"/>
      </rPr>
      <t xml:space="preserve">Unidades administrativas requirentes, contratantes y responsables de la ejecución del contrato
</t>
    </r>
    <r>
      <rPr>
        <rFont val="Arial Narrow"/>
        <b val="0"/>
        <color theme="1"/>
        <sz val="10.0"/>
      </rPr>
      <t>- Identificador principal
- Identificadores adicionales
- Domicilio
- Punto de contacto
- Puntos de contacto adicionales
- Miembro de</t>
    </r>
  </si>
  <si>
    <r>
      <rPr>
        <rFont val="Arial Narrow"/>
        <b/>
        <color theme="1"/>
        <sz val="10.0"/>
      </rPr>
      <t xml:space="preserve">Detalles de la organización o entidad cuyo presupuesto se utilizará para hacer al adquisición de bienes
</t>
    </r>
    <r>
      <rPr>
        <rFont val="Arial Narrow"/>
        <b val="0"/>
        <color theme="1"/>
        <sz val="10.0"/>
      </rPr>
      <t>- Identificador principal
- Identificadores adicionales
- Domicilio
- Punto de contacto
- Puntos de contacto adicionales
- Miembro de</t>
    </r>
  </si>
  <si>
    <r>
      <rPr>
        <rFont val="Arial Narrow"/>
        <b/>
        <color theme="1"/>
        <sz val="10.0"/>
      </rPr>
      <t xml:space="preserve">Proveedores: Detalles de los proveedores o contratistas adjudicados
</t>
    </r>
    <r>
      <rPr>
        <rFont val="Arial Narrow"/>
        <b val="0"/>
        <color theme="1"/>
        <sz val="10.0"/>
      </rPr>
      <t>- Identificador principal
- Identificadores adicionales
- Domicilio
- Punto de contacto
- Puntos de contacto adicionales
- Miembro de</t>
    </r>
  </si>
  <si>
    <t>Ítems contratados</t>
  </si>
  <si>
    <r>
      <rPr>
        <rFont val="Arial Narrow"/>
        <b/>
        <color theme="1"/>
        <sz val="10.0"/>
      </rPr>
      <t xml:space="preserve">Transacciones
</t>
    </r>
    <r>
      <rPr>
        <rFont val="Arial Narrow"/>
        <color theme="1"/>
        <sz val="10.0"/>
      </rPr>
      <t xml:space="preserve">
- Datos de la transacción 
- Detalles del pagador
- Detalles del beneficiario</t>
    </r>
  </si>
  <si>
    <t>Procesos relacionados</t>
  </si>
  <si>
    <t>Solicitud de cotizaciones</t>
  </si>
  <si>
    <t>Ítems licitados</t>
  </si>
  <si>
    <t>Ítems adjudicados</t>
  </si>
  <si>
    <r>
      <rPr>
        <rFont val="Arial Narrow"/>
        <b/>
        <color theme="1"/>
        <sz val="10.0"/>
      </rPr>
      <t xml:space="preserve">Garantías
</t>
    </r>
    <r>
      <rPr>
        <rFont val="Arial Narrow"/>
        <b val="0"/>
        <color theme="1"/>
        <sz val="10.0"/>
      </rPr>
      <t>- Detalles de la institución que expide la garantía</t>
    </r>
  </si>
  <si>
    <t>Hitos</t>
  </si>
  <si>
    <t>Cotizaciónes</t>
  </si>
  <si>
    <r>
      <rPr>
        <rFont val="Arial Narrow"/>
        <b/>
        <color theme="1"/>
        <sz val="10.0"/>
      </rPr>
      <t xml:space="preserve">Junta de aclaraciones
</t>
    </r>
    <r>
      <rPr>
        <rFont val="Arial Narrow"/>
        <b val="0"/>
        <color theme="1"/>
        <sz val="10.0"/>
      </rPr>
      <t xml:space="preserve">- Detalles de los asistentes a juntas de aclaraciones
- Detalles de los servidores públicos asistentes a la junta de aclaraciones				</t>
    </r>
  </si>
  <si>
    <t>Documentos</t>
  </si>
  <si>
    <r>
      <rPr>
        <rFont val="Arial Narrow"/>
        <b/>
        <color theme="1"/>
        <sz val="10.0"/>
      </rPr>
      <t xml:space="preserve">Presupuesto
</t>
    </r>
    <r>
      <rPr>
        <rFont val="Arial Narrow"/>
        <b val="0"/>
        <color theme="1"/>
        <sz val="10.0"/>
      </rPr>
      <t>- Desglose detallado del presupuesto
- Líneas presupuestarias</t>
    </r>
  </si>
  <si>
    <r>
      <rPr>
        <rFont val="Arial Narrow"/>
        <b/>
        <color theme="1"/>
        <sz val="10.0"/>
      </rPr>
      <t xml:space="preserve">Detalles de los licitantes
</t>
    </r>
    <r>
      <rPr>
        <rFont val="Arial Narrow"/>
        <b val="0"/>
        <color theme="1"/>
        <sz val="10.0"/>
      </rPr>
      <t>- Identificador principal
- Identificadores adicionales
- Domicilio
- Punto de contacto
- Puntos de contacto adicionales
- Miembro de</t>
    </r>
  </si>
  <si>
    <t>Modificaciones</t>
  </si>
  <si>
    <r>
      <rPr>
        <rFont val="Arial Narrow"/>
        <b/>
        <color theme="1"/>
        <sz val="10.0"/>
      </rPr>
      <t xml:space="preserve">Detalles del actor fuente (financiador)
</t>
    </r>
    <r>
      <rPr>
        <rFont val="Arial Narrow"/>
        <b val="0"/>
        <color theme="1"/>
        <sz val="10.0"/>
      </rPr>
      <t>- Identificador principal
- Identificadores adicionales
- Domicilio
- Punto de contacto
- Puntos de contacto adicionales
- Miembro de</t>
    </r>
  </si>
  <si>
    <t xml:space="preserve"> </t>
  </si>
  <si>
    <t>Documentos EDCA-MX</t>
  </si>
  <si>
    <t>LICITACIÓN PÚBLICA</t>
  </si>
  <si>
    <t>ADJUDICACIÓN DIRECTA</t>
  </si>
  <si>
    <t>INVITACIÓN A CUANDO MENOS TRES</t>
  </si>
  <si>
    <t xml:space="preserve">EXCEPCIONES (ESPECIFICAR) </t>
  </si>
  <si>
    <t>code</t>
  </si>
  <si>
    <t>Nombre del documento (EDCA-MX)</t>
  </si>
  <si>
    <t>Descripción</t>
  </si>
  <si>
    <t>Nombre del documento (Implementador)</t>
  </si>
  <si>
    <t>Descripción del documento (Implementador)</t>
  </si>
  <si>
    <t>PLANEACIÓN</t>
  </si>
  <si>
    <t>hearingNotice</t>
  </si>
  <si>
    <t>Aviso de audiencia pública</t>
  </si>
  <si>
    <t>Documentación de cualquier audiencia que ocurrió como parte de la planeación de este proceso de contratación.</t>
  </si>
  <si>
    <t>feasibilityStudy</t>
  </si>
  <si>
    <t>Estudio de factibilidad</t>
  </si>
  <si>
    <t>Documentación de la evaluación de factibilidad llevada a cabo para este proceso de contratación, proveyendo información sobre los beneficios o costos netos de los bienes, obras o servicios propuestos.</t>
  </si>
  <si>
    <t>Dictamen de Factibilidad</t>
  </si>
  <si>
    <t>Documento de opinión del cumplimiento de los requerimientos y normas técnicas establecidas por la dependencia normativa.</t>
  </si>
  <si>
    <t>environmentalImpact</t>
  </si>
  <si>
    <t>Estudios de impacto urbano y ambiental</t>
  </si>
  <si>
    <t>Documentación de reportes de impacto medioambiental (e.j. impacto en flora, fauna y bosques, zonas de belleza natural, emisiones de carbono etc.) y medidas de mitigación (e.j control de contaminación, soluciones bajas en carbono, madera sostenible, etc.) para el proceso de contratación.</t>
  </si>
  <si>
    <t>Descripción del Proyecto</t>
  </si>
  <si>
    <t>Proyecto Ejecutivo para la Construcción del puente vehicular en la localidad de Santa Cruz Amilpas, en el Municipio de Santa Cruz Amilpas</t>
  </si>
  <si>
    <t>assetAndLiabilityAssessment</t>
  </si>
  <si>
    <t>Evaluación de los activos y responsabilidades del gobierno</t>
  </si>
  <si>
    <t>Documentación que cubre las evaluaciones de los activos y responsabilidades del gobierno relacionados con este proceso de contratación.</t>
  </si>
  <si>
    <t>Oficio SCTG/SASO/DA-C/2091/2021</t>
  </si>
  <si>
    <t>Oficio mediante el cual se informa el cierre del expediente validado cualitativa y cuantitativamente por parte del Órgano Estatal de Control.</t>
  </si>
  <si>
    <t>needsAssessment</t>
  </si>
  <si>
    <t>Justificación de la contratación</t>
  </si>
  <si>
    <t>Documentación de la evaluación de necesidad llevada a cabo para este proceso de contratación, cubriendo la demanda para el proyecto o inversión de la comunidad o usuarios afectados</t>
  </si>
  <si>
    <t>Autorización de Recursos</t>
  </si>
  <si>
    <t>Oficio de autorización de recursos por parte de la Secretaría de Finanzas del Estado de Oaxaca</t>
  </si>
  <si>
    <t>projectPlan</t>
  </si>
  <si>
    <t>Plan de proyecto</t>
  </si>
  <si>
    <t>Documentación de la planeación de proyecto para este proceso de contratación y, donde aplique, una copia del documento del plan de proyecto</t>
  </si>
  <si>
    <t>procurementPlan</t>
  </si>
  <si>
    <t>Proyecto de convocatoria</t>
  </si>
  <si>
    <t>Plan de adquisiciones</t>
  </si>
  <si>
    <t>request</t>
  </si>
  <si>
    <t>Requisición</t>
  </si>
  <si>
    <t>marketStudies</t>
  </si>
  <si>
    <t>Resultado de la investigación de mercado</t>
  </si>
  <si>
    <t>Documentación de cualquier estudio de mercado que haya ocurrido como parte de la planeación de este proceso de contrato.</t>
  </si>
  <si>
    <t>Presupuesto Base</t>
  </si>
  <si>
    <t>Presupuesto base con números generadores</t>
  </si>
  <si>
    <t>LICITACIÓN</t>
  </si>
  <si>
    <t>clarifications</t>
  </si>
  <si>
    <t>Acta de junta de aclaraciones</t>
  </si>
  <si>
    <t>Documentación que provee las respuestas a las cuestiones apuntadas en reuniones pre-ofertas o procesos de preguntas.</t>
  </si>
  <si>
    <t>Acta de Junta de Aclaraciones</t>
  </si>
  <si>
    <t>Acta de Junta de Aclaraciones de la LPE-CAO-009-2020</t>
  </si>
  <si>
    <t>biddingDocuments</t>
  </si>
  <si>
    <t>Anexos de la convocatoria</t>
  </si>
  <si>
    <t>Documentación para proveedores potenciales, describiendo las metas del contrato (p.ej. bienes y servicios a contratar) y el proceso de envío de propuestas.</t>
  </si>
  <si>
    <t>Bases de la Licitación</t>
  </si>
  <si>
    <t>Bases de la Licitación Pública Estatal no. LPE-CAO-009-2020</t>
  </si>
  <si>
    <t>technicalSpecifications</t>
  </si>
  <si>
    <t>Anexo técnico</t>
  </si>
  <si>
    <t>Requisitos de oferta que: expliquen las características de los bienes o servicios por comprar, incluyendo calidad, rendimiento, seguridad, dimensiones, o procesos y métodos para su producción o abastecimiento; o que refieran a requisitos de terminología, símbolos, empaque, marcado o etiquetado, según se apliquen a un bien o servicio.</t>
  </si>
  <si>
    <t>Propuesta Técnica</t>
  </si>
  <si>
    <t>Propuesta Técnica de la Empresa Ganadora</t>
  </si>
  <si>
    <t>procurementMethodAuthorization</t>
  </si>
  <si>
    <t>Autorización del ejercicio de la opción</t>
  </si>
  <si>
    <t xml:space="preserve">Autorización escrita del titular de la dependencia o entidad, o de aquel servidor público en quién éste delegue dicha atribución para realizar la adjudicación directa. </t>
  </si>
  <si>
    <t>riskProvisions</t>
  </si>
  <si>
    <t>Cláusulas de riesgos y responsabilidades</t>
  </si>
  <si>
    <t>Documentación que cubre cómo se manejarán los riesgos como parte de este proceso de contratación.</t>
  </si>
  <si>
    <t>conflictOfInterest</t>
  </si>
  <si>
    <t>Conflicto de intereses</t>
  </si>
  <si>
    <t>Documentación de conflictos de interés declarado o descubierto.</t>
  </si>
  <si>
    <t>tenderNotice</t>
  </si>
  <si>
    <t>Convocatoria o invitación</t>
  </si>
  <si>
    <t>El aviso publicado por la entidad procuradora invitando a proveedores interesados a presentar una solicitud para participar, una oferta o ambas. Esto puede ser un link a un documento descargable, una página web, o una gaceta oficial en donde se encuentra el aviso.</t>
  </si>
  <si>
    <t>Convocatoria</t>
  </si>
  <si>
    <t>Convocatoria Pública Estatal No. 002-2020</t>
  </si>
  <si>
    <t>eligibilityCriteria</t>
  </si>
  <si>
    <t>Criterios de elegibilidad</t>
  </si>
  <si>
    <t>Documentos detallados sobre la elegibilidad de los licitantes.</t>
  </si>
  <si>
    <t>Revisión de Propuestas Económicas</t>
  </si>
  <si>
    <t>Revisión de los anexos correspondientes a la Propuesta Económica, presentados por la empresa ganadora</t>
  </si>
  <si>
    <t>evaluationCriteria</t>
  </si>
  <si>
    <t>Criterios de evaluación</t>
  </si>
  <si>
    <t>Documentación sobre cómo se evaluarán las ofertas.</t>
  </si>
  <si>
    <t>openingOfProposals</t>
  </si>
  <si>
    <t>Documento en donde consta la presentación de las propuestas</t>
  </si>
  <si>
    <t>Acta de presentación de proposiciones técnicas y económicas y apertura de proposiciones técnicas</t>
  </si>
  <si>
    <t>Acta de presentación de proposiciones técnicas y económicas y apertura de proposiciones técnicas de la LPE-CAO-009-2020</t>
  </si>
  <si>
    <t>shortlistedFirms</t>
  </si>
  <si>
    <t>Empresas preseleccionadas</t>
  </si>
  <si>
    <t>Documentación que provee información sobre las firmas preseleccionadas. Se pueden proveer versiones estructuradas de esta información usando la extensión de ofertas.</t>
  </si>
  <si>
    <t>billOfQuantity</t>
  </si>
  <si>
    <t>Especificación de cantidades</t>
  </si>
  <si>
    <t>Documentación que provee la información desglosada de materiales, partes y mano de obra y los términos y condiciones para su provisión, dando información que permitirá a los licitadores dar efectivamente un precio. Se pueden proveer versiones estructuradas de artículos y cantidades en la etapa de licitación, adjudicación y contrato usando las unidades dentro del bloque de artículos.</t>
  </si>
  <si>
    <t>Catálogo de Conceptos y cantidades de obra para expresión de precios unitarios y monto total de la propuesta</t>
  </si>
  <si>
    <t>bidders</t>
  </si>
  <si>
    <t>Información del licitante</t>
  </si>
  <si>
    <t>Documentación sobre ofertantes o participantes, sus documentos de validación y cualquier excepción al procedimiento para el que estén calificados.</t>
  </si>
  <si>
    <t>debarments</t>
  </si>
  <si>
    <t>Inhabilitaciones</t>
  </si>
  <si>
    <t>Documentación de cualquier inhabilitación efectuada.</t>
  </si>
  <si>
    <t>Constancia de no inhabilitación</t>
  </si>
  <si>
    <t>Constancia de no inhabilitación, expedida por la Secretaría de la Contraloría y Transparencia Gubernamental del Estado de Oaxaca</t>
  </si>
  <si>
    <t>ADJUDICACIÓN</t>
  </si>
  <si>
    <t>awardDeferral</t>
  </si>
  <si>
    <t>Acta de diferimiento al fallo</t>
  </si>
  <si>
    <t>Documento formal que modifica la fecha en la que se celebrará el fallo a un momento posterior al que estaba previsto en la convocatoria.</t>
  </si>
  <si>
    <t>unsuccessfulProcedureNotice</t>
  </si>
  <si>
    <t>Acta de fallo (desierto)</t>
  </si>
  <si>
    <t>Documento formal que contiene el fallo o notificación de adjudicación. Este puede ser un enlace a un documento descargable, a un sitio web o a una gaceta oficial la cual contiene el aviso.</t>
  </si>
  <si>
    <t>cancellationDetails</t>
  </si>
  <si>
    <t>Detalles de cancelación</t>
  </si>
  <si>
    <t>Documentación de los arreglos, o razones para la cancelación de un proceso de contrataciones, adjudicación o contrato específico.</t>
  </si>
  <si>
    <t>submissionDocuments</t>
  </si>
  <si>
    <t>Documentos de envío</t>
  </si>
  <si>
    <t>Documentación enviada por un licitante como parte de su oferta</t>
  </si>
  <si>
    <t>Propuesta Económica</t>
  </si>
  <si>
    <t>Propuesta Económica de la Empresa Ganadora</t>
  </si>
  <si>
    <t>awardNotice</t>
  </si>
  <si>
    <t>Notificación de la adjudicación</t>
  </si>
  <si>
    <t>Acta de Fallo</t>
  </si>
  <si>
    <t>winningBid</t>
  </si>
  <si>
    <t>Proposición ganadora</t>
  </si>
  <si>
    <t>Documentación de la oferta ganadora, incluyendo, cuando aplique, una copia completa de la oferta recibida.</t>
  </si>
  <si>
    <t>Propuesta Técnico-Económica</t>
  </si>
  <si>
    <t>complaints</t>
  </si>
  <si>
    <t>Quejas y aclaraciones</t>
  </si>
  <si>
    <t>Documentación de cualquier queja recibida o decisiones en respuesta a dichas quejas.</t>
  </si>
  <si>
    <t>evaluationReports</t>
  </si>
  <si>
    <t>Reporte de resultado de la evaluación</t>
  </si>
  <si>
    <t>Documentación en la evaluación de ofertas y la aplicación de criterios de evaluación, incluyendo la justificación sobre la adjudicación.</t>
  </si>
  <si>
    <t>Dictamen económico</t>
  </si>
  <si>
    <t>CONTRATO</t>
  </si>
  <si>
    <t>contractArrangements</t>
  </si>
  <si>
    <t>Acuerdos de terminación del contrato</t>
  </si>
  <si>
    <t>Documentación de los arreglos para terminar el contrato(s).</t>
  </si>
  <si>
    <t>Contrato de Obras Públicas</t>
  </si>
  <si>
    <t>Contrato de Obras Públicas No. CAO-CS1000MDP-014-W-0-2020</t>
  </si>
  <si>
    <t>contractSchedule</t>
  </si>
  <si>
    <t>Anexo del contrato</t>
  </si>
  <si>
    <t>Cualquier documento que contenga términos adicionales, obligaciones o información relacionada con el contrato, tal como un calendario, apéndice, anexo, anexo o adición.</t>
  </si>
  <si>
    <t>Convenio de adecuación de volúmenes</t>
  </si>
  <si>
    <t>Convenio de adecuación de volúmenes No. CAO-CS1000MDP-014-W-1-2020</t>
  </si>
  <si>
    <t>contractAnnexe</t>
  </si>
  <si>
    <t>Anexos del Contrato</t>
  </si>
  <si>
    <t>Copias de anexos y otra documentación de soporte relacionados con el contrato.</t>
  </si>
  <si>
    <t>Anexos de contrato</t>
  </si>
  <si>
    <t>Catalogo de conceptos, Programa de erogaciones y Fianzas</t>
  </si>
  <si>
    <t>suspensionNotice</t>
  </si>
  <si>
    <t>Comunicado de la suspensión</t>
  </si>
  <si>
    <t>Documento en el que las dependencias y entidades podrán suspender temporalmente, en todo o en parte, los trabajos contratados por cualquier causa justificada. Los titulares de las dependencias y los órganos de gobierno de las entidades designarán a los servidores públicos que podrán ordenar la suspensión y determinar, en su caso, la temporalidad de ésta, la que no podrá ser indefinida.</t>
  </si>
  <si>
    <t>Bitácora de obra</t>
  </si>
  <si>
    <t>En la nota de bitacora de obra identificada con el número cuatro, se hace referencia a la petición por parte de los pobladores de la comunidad, para modificar el proyecto inicial, para la ampliacion del desasolve del cause del río.</t>
  </si>
  <si>
    <t>contractSigned</t>
  </si>
  <si>
    <t>Contrato</t>
  </si>
  <si>
    <t>Una copia firmada del contrato. Considere dar una versión leíble por máquina (PDF original, Word o documentos en formato Open Document), y un documento separado para poner páginas firmadas y escaneadas cuando sea necesario.</t>
  </si>
  <si>
    <t>contractAmendment</t>
  </si>
  <si>
    <t>Convenio modificatorio</t>
  </si>
  <si>
    <t>Documento en el que se detallan las modificaciones realizadas a las condiciones originales del contrato.</t>
  </si>
  <si>
    <t>contractNotice</t>
  </si>
  <si>
    <t>Datos relevantes del contrato</t>
  </si>
  <si>
    <t>El aviso formal que da detalles sobre un contrato ya firmado y válido para empezar la implementación. Esto puede ser un link a un documento descargable, una página web, o una gaceta oficial en donde se encuentra el aviso.</t>
  </si>
  <si>
    <t>contractGuarantees</t>
  </si>
  <si>
    <t>Garantías del contrato</t>
  </si>
  <si>
    <t>Documentación de garantías relacionadas con el proceso de contratación o el contrato.</t>
  </si>
  <si>
    <t>Garantías</t>
  </si>
  <si>
    <t>Garantía de cumplimiento</t>
  </si>
  <si>
    <t>subContract</t>
  </si>
  <si>
    <t>Subcontratos</t>
  </si>
  <si>
    <t>Documentación que detalla los subcontratos y/o provee una copia de los subcontratos. Donde haya datos de OCDS sobre los subcontratos, puede declararse usando el bloque de relatedProcess.</t>
  </si>
  <si>
    <t>EJECUCIÓN</t>
  </si>
  <si>
    <t>physicalReception</t>
  </si>
  <si>
    <t>Acta de recepción de los trabajos ejecutados u homóloga en su caso</t>
  </si>
  <si>
    <t>Documento elaborado por la entidad o dependecia en el que se procede a la recepción física de los trabajos realizados. Este documento se elabora dentro de los 15 días naturales siguientes a la debida terminación de los mismos, previa presentación de la garantía de defectos, vicios ocultos y de cualquier otra responsabilidad.</t>
  </si>
  <si>
    <t>Acta de Entrega Recepción</t>
  </si>
  <si>
    <t>finalAudit</t>
  </si>
  <si>
    <t>Conclusión de la auditoría</t>
  </si>
  <si>
    <t>Documentación de una auditoría final llevada a cabo al final de la implementación de un contrato.</t>
  </si>
  <si>
    <t>Oficio del Órgano de Control Estatal</t>
  </si>
  <si>
    <t>SCTG/SASO/DA-C/2091/2021</t>
  </si>
  <si>
    <t>completionCertificate</t>
  </si>
  <si>
    <t>Dictamen de cumplimiento</t>
  </si>
  <si>
    <t>Un certificado de terminación emitido por una autoridad relevante que da evidencia sobre la finalización de los trabajos con cierto nivel de calidad. Los certificados de terminación pueden solo ser relevantes para procesos de contrataciones particulares.</t>
  </si>
  <si>
    <t>Cédula de Trabajo de Inspección de Campo</t>
  </si>
  <si>
    <t>Cédula que manifiesta que la obra se ejecutó en base a los conceptos contratados, así mismo, se encuentra terminada y operando.</t>
  </si>
  <si>
    <t>settlement</t>
  </si>
  <si>
    <t>Finiquito</t>
  </si>
  <si>
    <t>Documento elaborado una vez concluídos los trabajos derivados de un contrato celebrado con una dependencia o entidad del Estado. En este se hará constar los créditos a favor y en contra que resulten para cada una de las partes involucradas, tales son la dependecia y el contratista.</t>
  </si>
  <si>
    <t>Sabana de Finiquito</t>
  </si>
  <si>
    <t>Sabana de Finquito, donde se manifiesta que no existe diferencia entre el monto pagado y el monto ejecutado.</t>
  </si>
  <si>
    <t>financialProgressReport</t>
  </si>
  <si>
    <t>Informe de avance financiero</t>
  </si>
  <si>
    <t>Documentación que provee fechas y montos de pagos realizados (contra el monto total) y el origen de esos pagos, incluyendo excesos de costos, si los hay. Se pueden proveer versiones estructuradas de esta información a través de las transacciones de implementación del contrato.</t>
  </si>
  <si>
    <t>avance financiero</t>
  </si>
  <si>
    <t>physicalProgressReport</t>
  </si>
  <si>
    <t>Informe de avance físico</t>
  </si>
  <si>
    <t>Documentación sobre el estado de la implementación, usualmente comparado con hitos clave.</t>
  </si>
  <si>
    <t>Resumen del Ejercicio</t>
  </si>
  <si>
    <t>transferReport</t>
  </si>
  <si>
    <t>Reporte de transferencias</t>
  </si>
  <si>
    <t xml:space="preserve">Documento de reporte de transferencias bancarias. </t>
  </si>
  <si>
    <t>resumen</t>
  </si>
  <si>
    <t>Informe de Ingresos y Egresos</t>
  </si>
  <si>
    <t xml:space="preserve">Los Principios de Contrataciones Abiertas buscan divulgar la información y datos en todas las etapas del proceso de contratación, incluyendo la planeación, la licitación, la adjudicación, el contrato y la implementación. Esta información puede encontrarse en una serie de distintos sistemas y en ocasiones puede que ni siquiera se haga disponible en sistemas estructurados. En esta sección debes de poder realizar una breve descripción de los sistemas utilizados para manejar los datos en cualquier etapa de la contratación. </t>
  </si>
  <si>
    <t>Información del sistema</t>
  </si>
  <si>
    <t>Etapas que cubre</t>
  </si>
  <si>
    <t>Detalles Técnicos</t>
  </si>
  <si>
    <t>Nombre corto</t>
  </si>
  <si>
    <t>Sistema</t>
  </si>
  <si>
    <t>Proveedor</t>
  </si>
  <si>
    <t>URL / Documentación</t>
  </si>
  <si>
    <t>Agencia/unidad responsable</t>
  </si>
  <si>
    <t>Planeación</t>
  </si>
  <si>
    <t>Licitación</t>
  </si>
  <si>
    <t>Adjudicación</t>
  </si>
  <si>
    <t>Implementación (Física)</t>
  </si>
  <si>
    <t>Implementación (Financiera)</t>
  </si>
  <si>
    <t>¿Historial de revisión?</t>
  </si>
  <si>
    <t>¿Documentos disponibles?</t>
  </si>
  <si>
    <t>¿Existen APIs/datos de publicación?</t>
  </si>
  <si>
    <t>Ejemplo</t>
  </si>
  <si>
    <t>Buscador de contratos</t>
  </si>
  <si>
    <t>IPL Limited</t>
  </si>
  <si>
    <t>https://beta-api.contractfinder2.com/</t>
  </si>
  <si>
    <t>Oficina de gabinete</t>
  </si>
  <si>
    <t>si</t>
  </si>
  <si>
    <t>Sí</t>
  </si>
  <si>
    <t>No</t>
  </si>
  <si>
    <t>Parcialmente</t>
  </si>
  <si>
    <t>Rest API</t>
  </si>
  <si>
    <t>AUTORIZACIÓN</t>
  </si>
  <si>
    <t>SISECO</t>
  </si>
  <si>
    <t>Caminos y Aeropistas de OAxaca</t>
  </si>
  <si>
    <t>http://172.17.68.50/documentacion/115165%20CS%201000%20MDP%200120%202020.pdf</t>
  </si>
  <si>
    <t>Unidad de Control de Inversión</t>
  </si>
  <si>
    <t>SI</t>
  </si>
  <si>
    <t>NO APLICA</t>
  </si>
  <si>
    <t>NO</t>
  </si>
  <si>
    <t>BASES</t>
  </si>
  <si>
    <t>Portal Institucional</t>
  </si>
  <si>
    <t>Gobierno del Estado de Oaxaca</t>
  </si>
  <si>
    <t>https://www.oaxaca.gob.mx/cao/wp-content/uploads/sites/5/2020/05/BASE-DE-LICITACION-LPE-CAO-002-2020.pdf</t>
  </si>
  <si>
    <t>Unidad de Licitaciones</t>
  </si>
  <si>
    <t>CONVOCATORIA</t>
  </si>
  <si>
    <t>https://www.oaxaca.gob.mx/cao/2020/05/23/convocatoria-publica-estatal-num-002-ano-2020/</t>
  </si>
  <si>
    <t>VISITA</t>
  </si>
  <si>
    <t>https://www.oaxaca.gob.mx/cao/wp-content/uploads/sites/5/2020/05/ACTAS-DE-VISITA-LPE-CAO-002-2020.pdf</t>
  </si>
  <si>
    <t>ACLARACIONES</t>
  </si>
  <si>
    <t>https://www.oaxaca.gob.mx/cao/wp-content/uploads/sites/5/2020/05/JUNTA-LPE-002.pdf</t>
  </si>
  <si>
    <t>PROPOSICIONES TÉCNICAS</t>
  </si>
  <si>
    <t>https://www.oaxaca.gob.mx/cao/wp-content/uploads/sites/5/2020/06/A-TECNICA-LPE-002.pdf</t>
  </si>
  <si>
    <t>DICTAMEN TÉCNICO</t>
  </si>
  <si>
    <t>PROPOSICIONES ECONÓMICAS</t>
  </si>
  <si>
    <t>https://www.oaxaca.gob.mx/cao/wp-content/uploads/sites/5/2020/06/A-ECONOMICA-LPE-002.pdf</t>
  </si>
  <si>
    <t>DICTAMEN ECONÓMICO</t>
  </si>
  <si>
    <t>FALLO</t>
  </si>
  <si>
    <t>https://www.oaxaca.gob.mx/cao/wp-content/uploads/sites/5/2020/06/FALLO-LPE-002.pdf</t>
  </si>
  <si>
    <t>http://172.17.68.50/documentacion/CAO-CS1000MDP-014-W-0-2020.pdf</t>
  </si>
  <si>
    <t>CONVENIO</t>
  </si>
  <si>
    <t>Sección</t>
  </si>
  <si>
    <t>Ruta</t>
  </si>
  <si>
    <t>Título</t>
  </si>
  <si>
    <t>Tipo</t>
  </si>
  <si>
    <t>Rango</t>
  </si>
  <si>
    <t>Extensión</t>
  </si>
  <si>
    <t>Valores</t>
  </si>
  <si>
    <t>Enlaces</t>
  </si>
  <si>
    <t>Obsoleto</t>
  </si>
  <si>
    <t>Notas de obsolescencia</t>
  </si>
  <si>
    <t>Se implementa</t>
  </si>
  <si>
    <t>ocid</t>
  </si>
  <si>
    <t>Identificador de Contrataciones Abiertas</t>
  </si>
  <si>
    <t>Un identificador único para este proceso de contratación abierta. Se compone de un prefijo y un identificador para el proceso de contratación. Para obtener más información, consulte la guía Open Contracting Identifier guidance.</t>
  </si>
  <si>
    <t>string</t>
  </si>
  <si>
    <t>1..1</t>
  </si>
  <si>
    <t>http://standard.open-contracting.org/latest/es/schema/identifiers/</t>
  </si>
  <si>
    <t>id</t>
  </si>
  <si>
    <t>Identificador de liberación</t>
  </si>
  <si>
    <t>Un identificador para esta liberación de información en específico. El identificador de liberación debe ser único dentro del alcance del procedimiento de contratación (definido por un ocid común) y único dentro de cualquier paquete de liberación en el que aparezca. Un identificador de liberación no debe contener el símbolo #.</t>
  </si>
  <si>
    <t>date</t>
  </si>
  <si>
    <t>Fecha de liberación</t>
  </si>
  <si>
    <t>La fecha en la que esta información fue liberada o publicada por primera vez.</t>
  </si>
  <si>
    <t>date-time</t>
  </si>
  <si>
    <t>tag</t>
  </si>
  <si>
    <t>Etiqueta de liberación</t>
  </si>
  <si>
    <t>Uno o más valores de la lista de códigos releaseTag. Las etiquetas pueden utilizarse para filtrar las liberaciones y para comprender el tipo de información que puede contener una liberación.</t>
  </si>
  <si>
    <t>array</t>
  </si>
  <si>
    <t>1..n</t>
  </si>
  <si>
    <t>http://standard.open-contracting.org/latest/es/schema/codelists/#release-tag</t>
  </si>
  <si>
    <t>initiationType</t>
  </si>
  <si>
    <t>Tipo de inicio</t>
  </si>
  <si>
    <t>Texto que especifica el tipo de iniciación utilizado para este procedimiento, tomado de la lista de códigos initiationType. Actualmente solo se admite 'tender'.</t>
  </si>
  <si>
    <t>Codelist: tender</t>
  </si>
  <si>
    <t>http://standard.open-contracting.org/latest/es/schema/codelists/#initiation-type</t>
  </si>
  <si>
    <t>parties</t>
  </si>
  <si>
    <t>Actores</t>
  </si>
  <si>
    <t>Información sobre los actores (organizaciones, operadores económicos y otros participantes) que están involucrados en el proceso de contratación y sus papeles, por ejemplo: comprador, entidad contratante, proveedor, etc.) Las referencias los actores se utilizan en otras partes del esquema para hacer referencia a las entradas de esta lista.</t>
  </si>
  <si>
    <t>0..n</t>
  </si>
  <si>
    <t>Actor</t>
  </si>
  <si>
    <t>Un actor involucrado.</t>
  </si>
  <si>
    <t>object</t>
  </si>
  <si>
    <t>parties/name</t>
  </si>
  <si>
    <t>Nombre común</t>
  </si>
  <si>
    <t>Un nombre común para esta organización u otro participante en el proceso de contratación. El objeto "Identificador" provee un espacio para el nombre legal o razón social; este atributo puede repetir ese valor, o proporcionar el nombre común por el que se conoce a este actor. Este campo también puede incluir detalles del departamento o sub unidad involucrada en este proceso de contratación.</t>
  </si>
  <si>
    <t>0..1</t>
  </si>
  <si>
    <t>parties/id</t>
  </si>
  <si>
    <t>Identificador del actor</t>
  </si>
  <si>
    <t>El identificador utilizado para hacer referencias cruzadas a este actor desde otras secciones del esquema. Este campo puede ser construido de acuerdo con la siguiente estructura: {identifier.scheme} - {identifier.id} (- {department-identifier}).</t>
  </si>
  <si>
    <t>parties/position</t>
  </si>
  <si>
    <t>Cargo</t>
  </si>
  <si>
    <t>El cargo que ocupa el actor. Puede utilizarse para definir el cargo específico que ocupa el servidor público involucrado en el proceso de contratación.</t>
  </si>
  <si>
    <t>Juntas de aclaraciones</t>
  </si>
  <si>
    <t>parties/identifier</t>
  </si>
  <si>
    <t>Identificador principal</t>
  </si>
  <si>
    <t>El identificador principal de este actor. Se deberán preferir los identificadores que señalan exclusivamente una entidad legal. Consulte la organization identifier guidance para el esquema preferido y el identificador a utilizar.</t>
  </si>
  <si>
    <t>parties/identifier/legalPersonality</t>
  </si>
  <si>
    <t>Personalidad jurídica</t>
  </si>
  <si>
    <t>Especifica la personalidad jurídica de la entidad que participa en este proceso. Utilizando la lista de códigos 'Personalidad jurídica'.</t>
  </si>
  <si>
    <t>Desglose del nombre</t>
  </si>
  <si>
    <t>parties/identifier/scheme</t>
  </si>
  <si>
    <t>Esquema</t>
  </si>
  <si>
    <t>Los identificadores del actor deben extraerse de una lista de identificadores existente. El campo esquema se utiliza para indicar el nombre de la lista o registro del que se extrae el identificador. Este valor debe obtenerse de la lista de códigos Organization Identifier Scheme.</t>
  </si>
  <si>
    <t>http://standard.open-contracting.org/latest/es/schema/codelists/#organization-identifier-scheme</t>
  </si>
  <si>
    <t>parties/identifier/id</t>
  </si>
  <si>
    <t>Identificador</t>
  </si>
  <si>
    <t>El identificador del actor en el esquema seleccionado.</t>
  </si>
  <si>
    <t>string, integer</t>
  </si>
  <si>
    <t>parties/identifier/legalName</t>
  </si>
  <si>
    <t>Nombre legal</t>
  </si>
  <si>
    <t>El nombre o razón social del actor.</t>
  </si>
  <si>
    <t>parties/identifier/givenName</t>
  </si>
  <si>
    <t>Nombre</t>
  </si>
  <si>
    <t>Nombre de la persona física.</t>
  </si>
  <si>
    <t>string, null</t>
  </si>
  <si>
    <t>parties/identifier/patronymicName</t>
  </si>
  <si>
    <t>Primer apellido</t>
  </si>
  <si>
    <t>Primer apellido de la persona física. Puede ser utilizado para capturar el apellido común de la persona física o el primer apellido en países hispanoparlantes (típicamente el apellido paterno).</t>
  </si>
  <si>
    <t>parties/identifier/matronymicName</t>
  </si>
  <si>
    <t>Segundo apellido</t>
  </si>
  <si>
    <t>Segundo apellido de la persona física. Puede ser utilizado para el segundo apellido en países hispanoparlantes (típicamente el apellido materno).</t>
  </si>
  <si>
    <t>parties/identifier/uri</t>
  </si>
  <si>
    <t>URI</t>
  </si>
  <si>
    <t>Una URI para identificar al actor, como las proporcionadas por [Open Corporates] (http://www.opencorporates.com) u otro proveedor de URI relevante. Este campo no se utiliza para mostrar el sitio web del actor, lo cual se puede hacer a través del campo URL del punto de contacto de la organización.</t>
  </si>
  <si>
    <t>uri</t>
  </si>
  <si>
    <t>parties/additionalIdentifiers</t>
  </si>
  <si>
    <t>Identificadores adicionales</t>
  </si>
  <si>
    <t>Una lista de identificadores adicionales / complementarios para la organización o el participante, utilizando la organization identifier guidance. Esto podría utilizarse para proporcionar un identificador interno utilizado por la organización en adición al identificador principal.</t>
  </si>
  <si>
    <t>parties/additionalIdentifiers/scheme</t>
  </si>
  <si>
    <t>parties/additionalIdentifiers/id</t>
  </si>
  <si>
    <t>parties/additionalIdentifiers/legalName</t>
  </si>
  <si>
    <t>parties/additionalIdentifiers/uri</t>
  </si>
  <si>
    <t>parties/address</t>
  </si>
  <si>
    <t>Domicilio</t>
  </si>
  <si>
    <t>El domicilio del actor. Puede ser el domicilio fiscal, legalmente registrado por el actor, o ser la dirección postal para este proceso de contratación en específico.</t>
  </si>
  <si>
    <t>parties/address/streetAddress</t>
  </si>
  <si>
    <t>Calle y número</t>
  </si>
  <si>
    <t>Calle y número. Por ejemplo, Av. Insurgentes Sur 3211.</t>
  </si>
  <si>
    <t>parties/address/locality</t>
  </si>
  <si>
    <t>Localidad</t>
  </si>
  <si>
    <t>Localidad. Por ejemplo, Coyoacán.</t>
  </si>
  <si>
    <t>parties/address/region</t>
  </si>
  <si>
    <t>Región</t>
  </si>
  <si>
    <t>Región. Por ejemplo, Ciudad de México.</t>
  </si>
  <si>
    <t>parties/address/postalCode</t>
  </si>
  <si>
    <t>Código postal</t>
  </si>
  <si>
    <t>Código postal. Por ejemplo, 04530.</t>
  </si>
  <si>
    <t>parties/address/countryName</t>
  </si>
  <si>
    <t>País</t>
  </si>
  <si>
    <t>El nombre del país. Por ejemplo, México.</t>
  </si>
  <si>
    <t>parties/contactPoint</t>
  </si>
  <si>
    <t>Punto de contacto</t>
  </si>
  <si>
    <t>Información de contacto de este actor. Una persona o departamento para contactar en relación con este proceso de contratación.</t>
  </si>
  <si>
    <t>parties/contactPoint/type</t>
  </si>
  <si>
    <t>Tipo de punto de contacto</t>
  </si>
  <si>
    <t>Especificar el tipo de punto de contacto de acuerdo con la lista de códigos 'Tipo de punto de contacto'.</t>
  </si>
  <si>
    <t>parties/contactPoint/name</t>
  </si>
  <si>
    <t>Nombre completo</t>
  </si>
  <si>
    <t>El nombre de la persona o departamento que funge como punto de contacto en relación con este proceso de contratación.</t>
  </si>
  <si>
    <t>parties/contactPoint/givenName</t>
  </si>
  <si>
    <t>parties/contactPoint/patronymicName</t>
  </si>
  <si>
    <t>parties/contactPoint/matronymicName</t>
  </si>
  <si>
    <t>parties/contactPoint/email</t>
  </si>
  <si>
    <t>Correo electrónico</t>
  </si>
  <si>
    <t>La dirección de correo electrónico del punto de contacto.</t>
  </si>
  <si>
    <t>parties/contactPoint/telephone</t>
  </si>
  <si>
    <t>Teléfono</t>
  </si>
  <si>
    <t>El número de teléfono del punto de contacto. Debe incluir el código de marcación internacional.</t>
  </si>
  <si>
    <t>parties/contactPoint/faxNumber</t>
  </si>
  <si>
    <t>Número de fax</t>
  </si>
  <si>
    <t>El número de fax del punto de contacto. Debe incluir el código de marcación internacional.</t>
  </si>
  <si>
    <t>parties/contactPoint/url</t>
  </si>
  <si>
    <t>URL</t>
  </si>
  <si>
    <t>Dirección web del punto de contacto.</t>
  </si>
  <si>
    <t>parties/contactPoint/availableLanguage</t>
  </si>
  <si>
    <t>Idioma(s) disponible(s)</t>
  </si>
  <si>
    <t>Una matriz de códigos de idioma (por ejemplo, en, es, uk).</t>
  </si>
  <si>
    <t>array, null</t>
  </si>
  <si>
    <t>o..n</t>
  </si>
  <si>
    <t>Puntos de contacto adicionales</t>
  </si>
  <si>
    <t>parties/additionalContactPoints</t>
  </si>
  <si>
    <t>Una serie de puntos de contacto adicionales que se pueden consultar. Se debe enumerar cada uno de los idiomas en el que opera el punto de contacto, de acuerdo con la lista de códigos 'Idioma(s) disponible(s)'.</t>
  </si>
  <si>
    <t>parties/additionalContactPoints/type</t>
  </si>
  <si>
    <t>parties/additionalContactPoints/name</t>
  </si>
  <si>
    <t>parties/additionalContactPoints/givenName</t>
  </si>
  <si>
    <t>parties/additionalContactPoints/patronymicName</t>
  </si>
  <si>
    <t>parties/additionalContactPoints/matronymicName</t>
  </si>
  <si>
    <t>parties/additionalContactPoints/email</t>
  </si>
  <si>
    <t>parties/additionalContactPoints/telephone</t>
  </si>
  <si>
    <t>parties/additionalContactPoints/faxNumber</t>
  </si>
  <si>
    <t>parties/additionalContactPoints/url</t>
  </si>
  <si>
    <t>parties/additionalContactPoints/availableLanguage</t>
  </si>
  <si>
    <t>parties/roles</t>
  </si>
  <si>
    <t>Papeles de los actores</t>
  </si>
  <si>
    <t>Los papeles que desempeñan los actores involucrados en el proceso de contratación. Los papeles deben tomarse de la lista de códigos partyRole. Los valores de la lista de códigos deben utilizarse cuando sea posible, aunque se pueden utilizar valores extendidos si la lista de códigos no tiene uno relevante.</t>
  </si>
  <si>
    <t>http://standard.open-contracting.org/latest/es/schema/codelists/#party-role</t>
  </si>
  <si>
    <t>parties/memberOf</t>
  </si>
  <si>
    <t>Miembro de</t>
  </si>
  <si>
    <t>Una lista con los actores que pueden estar dentro de una organización.</t>
  </si>
  <si>
    <t>Puede utilizarse para indicar la relación entre dos actores y su dependencia con relación a una organización.</t>
  </si>
  <si>
    <t>parties/memberOf/name</t>
  </si>
  <si>
    <t>Nombre del actor</t>
  </si>
  <si>
    <t>El nombre del actor al que se hace referencia. Debe coincidir con el nombre capturado en la sección de actores.</t>
  </si>
  <si>
    <t>parties/memberOf/id</t>
  </si>
  <si>
    <t>El identificador del actor al que se hace referencia. Debe coincidir con el identificador capturado en la sección de actores.</t>
  </si>
  <si>
    <t>buyer</t>
  </si>
  <si>
    <t>Comprador</t>
  </si>
  <si>
    <t>Un comprador es una entidad cuyo presupuesto se utilizará para pagar bienes, servicios u obra pública relacionados con un contrato. Puede ser diferente de la entidad contratante que puede especificarse en los datos de licitación.</t>
  </si>
  <si>
    <t>buyer/name</t>
  </si>
  <si>
    <t>buyer/id</t>
  </si>
  <si>
    <t>planning</t>
  </si>
  <si>
    <t>Información sobre la etapa de planeación del proceso de contratación. Esto incluye información relacionada con el proceso de decidir qué contratar, cuándo y cómo.</t>
  </si>
  <si>
    <t>planning/rationale</t>
  </si>
  <si>
    <t>Justificación</t>
  </si>
  <si>
    <t>La justificación para la contratación en texto libre. Se pueden proporcionar más detalles en un documento adjunto.</t>
  </si>
  <si>
    <t>planning/hasQuotes</t>
  </si>
  <si>
    <t>¿Tiene cotizaciones?</t>
  </si>
  <si>
    <t>Campo Sí / No para indicar si hubo cotizaciones.</t>
  </si>
  <si>
    <t>boolean</t>
  </si>
  <si>
    <t>planning/requestForQuotes</t>
  </si>
  <si>
    <t>Solicitudes de cotizaciones</t>
  </si>
  <si>
    <t>Una lista de las solicitudes de cotizaciones realizadas para elaborar el estudio de mercado.</t>
  </si>
  <si>
    <t>Una solicitud de cotización es una petición en la que el comprador solicita a proveedores invitados que elaboren una estimación del costo de bienes o servicios en particular.</t>
  </si>
  <si>
    <t>planning/requestForQuotes/id</t>
  </si>
  <si>
    <t>Un identificador local para esta solicitud, único dentro de este bloque.</t>
  </si>
  <si>
    <t>planning/requestForQuotes/title</t>
  </si>
  <si>
    <t>Títiulo</t>
  </si>
  <si>
    <t>El título de la solicitud de cotización.</t>
  </si>
  <si>
    <t>planning/requestForQuotes/description</t>
  </si>
  <si>
    <t xml:space="preserve">Una breve descripción de la solicitud de cotización. Puede ser el texto enviado a los proveedores invitados.
</t>
  </si>
  <si>
    <t>sting</t>
  </si>
  <si>
    <t>planning/requestForQuotes/period</t>
  </si>
  <si>
    <t>Periodo para recibir cotizaciones</t>
  </si>
  <si>
    <t>El periodo comprendido entre la fecha en la que se elaboró la solicitud de cotizaciones y la fecha límite para recibir cotizaciones.</t>
  </si>
  <si>
    <t>planning/requestForQuotes/period/startDate</t>
  </si>
  <si>
    <t>Fecha de inicio</t>
  </si>
  <si>
    <t>Fecha de inicio del periodo. Cuando se conozca, debe proporcionarse una fehca precisa de inicio.</t>
  </si>
  <si>
    <t>planning/requestForQuotes/period/endDate</t>
  </si>
  <si>
    <t>Fecha de término</t>
  </si>
  <si>
    <t>Fecha de término del periodo. Cuando se conozca, debe proporcionarse una fehca precisa de término.</t>
  </si>
  <si>
    <t>planning/requestForQuotes/maxExtentDate</t>
  </si>
  <si>
    <t>Extensión máxima</t>
  </si>
  <si>
    <t>El periodo no puede extenderse más allá de esta fecha. Este campo es opcional y puede usarse para expresar la fecha límite de extensión o renovación de este período.</t>
  </si>
  <si>
    <t>planning/requestForQuotes/durationInDays</t>
  </si>
  <si>
    <t>Duración (días)</t>
  </si>
  <si>
    <t>La duración máxima de este período en días. Es posible que una interfaz de usuario desee recopilar o mostrar estos datos en meses o años, según corresponda, pero debe convertirlos en días al completar este campo. También, este campo se puede utilizar cuando no se conocen las fechas exactas. Cuando se tiene startDate y endDate, este campo es opcional y debe reflejar la diferencia entre esos dos días. Cuando se indica startDate y maxExtentDate, este campo es opcional y debe reflejar la diferencia entre startDate y maxExtentDate.</t>
  </si>
  <si>
    <t>integer</t>
  </si>
  <si>
    <t>planning/requestForQuotes/items</t>
  </si>
  <si>
    <t>Ítems a ser cotizados</t>
  </si>
  <si>
    <t>Bienes, servicios u obra pública a ser cotizados. Los ítems no se deben duplicar, en su lugar se deberá especificar la cantidad, ejemplo: 2.</t>
  </si>
  <si>
    <t>Ítem</t>
  </si>
  <si>
    <t>Los bienes, servicios u obra pública a contratar, desglosados en ítems cuando sea posible. No deben duplicarse los ítems, sino más bien especificar la cantidad a contratar.</t>
  </si>
  <si>
    <t>planning/requestForQuotes/items/id</t>
  </si>
  <si>
    <t>Identificador local al cual hacer referencia y con el cual unir los ítems. Debe de ser único en relación a los demás ítems del proceso de contratación presentes en la matriz.</t>
  </si>
  <si>
    <t>planning/requestForQuotes/items/description</t>
  </si>
  <si>
    <t>Una descripción de los bienes, servicios u obras públicas a ser contratadas.</t>
  </si>
  <si>
    <t>planning/requestForQuotes/items/classification</t>
  </si>
  <si>
    <t>Clasificación</t>
  </si>
  <si>
    <t>Una clasificación consta de al menos dos partes: una denominación para la lista (esquema) del cual se extrae la clasificación, y el valor (código) de la lista que se utiliza. También es útil publicar una etiqueda dde texto y/o una URI que los usuarios puedan utilizar para interpretar la clasificación.</t>
  </si>
  <si>
    <t>planning/requestForQuotes/items/classification/scheme</t>
  </si>
  <si>
    <t>El esquema o lista de códigos de la que se extraen los códigos de clasificación de los ítems.</t>
  </si>
  <si>
    <t>planning/requestForQuotes/items/classification/id</t>
  </si>
  <si>
    <t>El código de clasificación extraido del esquema seleccionado.</t>
  </si>
  <si>
    <t>planning/requestForQuotes/items/classification/description</t>
  </si>
  <si>
    <t>Una descripción textual o título para el código de clasificación.</t>
  </si>
  <si>
    <t>planning/requestForQuotes/items/classification/uri</t>
  </si>
  <si>
    <t>Una URI que identifique el código de clasificación. En caso de que las URI no estén disponibles de manera individual para los valores del esquema de clasificación, este valor debe dejarse en blanco.</t>
  </si>
  <si>
    <t>planning/requestForQuotes/items/additionalClassifications</t>
  </si>
  <si>
    <t>Clasificaciones adicionales</t>
  </si>
  <si>
    <t>Una lista de clasificaciones adicionales para el ítem. Ver la lista de códigos itemClassificationScheme para las opciones comunes a utilizar en el EDCA. También se pueden utilizar códigos de un esquema de clasificación interna.</t>
  </si>
  <si>
    <t>planning/requestForQuotes/items/additionalClassifications/scheme</t>
  </si>
  <si>
    <t>planning/requestForQuotes/items/additionalClassifications/id</t>
  </si>
  <si>
    <t>planning/requestForQuotes/items/additionalClassifications/description</t>
  </si>
  <si>
    <t>planning/requestForQuotes/items/additionalClassifications/uri</t>
  </si>
  <si>
    <t>planning/requestForQuotes/items/quantity</t>
  </si>
  <si>
    <t>Cantidad</t>
  </si>
  <si>
    <t>El número de unidades requeridas.</t>
  </si>
  <si>
    <t>number</t>
  </si>
  <si>
    <t>planning/requestForQuotes/items/unit</t>
  </si>
  <si>
    <t>Unidad</t>
  </si>
  <si>
    <t>Una descripción de la unidad de medida en la cual se proporcionan los bienes,s ervicios u obra pública (p. ej. horas, kilogramos) así como el precio unitario.</t>
  </si>
  <si>
    <t>planning/requestForQuotes/items/unit/scheme</t>
  </si>
  <si>
    <t>La lista desde la cual se toman los las unidades de medida, utilizando la lista de códigos unitClassificationScheme. Se recomienda el uso del esquema "UNCEFACT".</t>
  </si>
  <si>
    <t>planning/requestForQuotes/items/unit/id</t>
  </si>
  <si>
    <t>El identificador de la lista de códigos a la que se hace referencia en el esquema. Consulte la lista de códigos para obtener detalles sobre cómo encontrar y utilizar identificadores del esquema utilizado.</t>
  </si>
  <si>
    <t>planning/requestForQuotes/items/unit/name</t>
  </si>
  <si>
    <t>Nombre de la unidad de medida.</t>
  </si>
  <si>
    <t>planning/requestForQuotes/items/unit/value</t>
  </si>
  <si>
    <t>Valor</t>
  </si>
  <si>
    <t>El valor monetario de una sola unidad. Los valores financieros deben publicarse junto con la moneda.</t>
  </si>
  <si>
    <t>planning/requestForQuotes/items/unit/value/amount</t>
  </si>
  <si>
    <t>Monto</t>
  </si>
  <si>
    <t>Monto como número.</t>
  </si>
  <si>
    <t>planning/requestForQuotes/items/unit/value/currency</t>
  </si>
  <si>
    <t>Moneda</t>
  </si>
  <si>
    <t>La moneda del monto, tomado de la lista de códigos 'Moneda'.</t>
  </si>
  <si>
    <t>planning/requestForQuotes/items/unit/uri</t>
  </si>
  <si>
    <t>Una URI legible por máquinas para la unidad de médida. proporcionada por el esquema.</t>
  </si>
  <si>
    <t>planning/requestForQuotes/invitedSuppliers</t>
  </si>
  <si>
    <t>Proveedores invitados</t>
  </si>
  <si>
    <t>Una lista de los proveedores invitados a los que se les envío una solicitud de cotización.</t>
  </si>
  <si>
    <t>planning/requestForQuotes/invitedSuppliers/name</t>
  </si>
  <si>
    <t>planning/requestForQuotes/invitedSuppliers/id</t>
  </si>
  <si>
    <t>planning/requestForQuotes/quotes</t>
  </si>
  <si>
    <t>Cotizaciones</t>
  </si>
  <si>
    <t>Una lista de las cotizaciones recibidas por parte de los proveedores invitados.</t>
  </si>
  <si>
    <t>Cotización</t>
  </si>
  <si>
    <t>Una cotización es un precio fijo ofertado por un proveedor invitado sobre bienes o servicios en particular.</t>
  </si>
  <si>
    <t>planning/requestForQuotes/quotes/id</t>
  </si>
  <si>
    <t>Un identificador local para esta cotización, único dentro de este bloque.</t>
  </si>
  <si>
    <t>planning/requestForQuotes/quotes/description</t>
  </si>
  <si>
    <t>La descripción de la cotización. Puede referirse a los términos y condiciones bajo los cuales se realiza la cotización.</t>
  </si>
  <si>
    <t>planning/requestForQuotes/quotes/date</t>
  </si>
  <si>
    <t>Fecha de la cotización</t>
  </si>
  <si>
    <t>La fecha de la cotización. Se refiere a la fecha en la que se recibió la cotización.</t>
  </si>
  <si>
    <t>planning/requestForQuotes/quotes/items</t>
  </si>
  <si>
    <t>Ítems cotizados</t>
  </si>
  <si>
    <t>Bienes, servicios u obra pública cotizados. Los ítems no se deben duplicar, en su lugar se deberá especificar la cantidad, ejemplo: 2.</t>
  </si>
  <si>
    <t>planning/requestForQuotes/quotes/items/id</t>
  </si>
  <si>
    <t>planning/requestForQuotes/quotes/items/description</t>
  </si>
  <si>
    <t>planning/requestForQuotes/quotes/items/classification</t>
  </si>
  <si>
    <t>planning/requestForQuotes/quotes/items/classification/scheme</t>
  </si>
  <si>
    <t>planning/requestForQuotes/quotes/items/classification/id</t>
  </si>
  <si>
    <t>planning/requestForQuotes/quotes/items/classification/description</t>
  </si>
  <si>
    <t>planning/requestForQuotes/quotes/items/classification/uri</t>
  </si>
  <si>
    <t>planning/requestForQuotes/quotes/items/additionalClassifications</t>
  </si>
  <si>
    <t>planning/requestForQuotes/quotes/items/additionalClassifications/scheme</t>
  </si>
  <si>
    <t>planning/requestForQuotes/quotes/items/additionalClassifications/id</t>
  </si>
  <si>
    <t>planning/requestForQuotes/quotes/items/additionalClassifications/description</t>
  </si>
  <si>
    <t>planning/requestForQuotes/quotes/items/additionalClassifications/uri</t>
  </si>
  <si>
    <t>planning/requestForQuotes/quotes/items/quantity</t>
  </si>
  <si>
    <t>planning/requestForQuotes/quotes/items/unit</t>
  </si>
  <si>
    <t>planning/requestForQuotes/quotes/items/unit/scheme</t>
  </si>
  <si>
    <t>planning/requestForQuotes/quotes/items/unit/id</t>
  </si>
  <si>
    <t>planning/requestForQuotes/quotes/items/unit/name</t>
  </si>
  <si>
    <t>planning/requestForQuotes/quotes/items/unit/value</t>
  </si>
  <si>
    <t>planning/requestForQuotes/quotes/items/unit/value/amount</t>
  </si>
  <si>
    <t>planning/requestForQuotes/quotes/items/unit/value/currency</t>
  </si>
  <si>
    <t>planning/requestForQuotes/quotes/items/unit/uri</t>
  </si>
  <si>
    <t>planning/requestForQuotes/quotes/value</t>
  </si>
  <si>
    <t>El valor total de esta cotización.</t>
  </si>
  <si>
    <t>planning/requestForQuotes/quotes/value/amount</t>
  </si>
  <si>
    <t>planning/requestForQuotes/quotes/value/currency</t>
  </si>
  <si>
    <t>planning/requestForQuotes/quotes/period</t>
  </si>
  <si>
    <t>Periodo de la cotización</t>
  </si>
  <si>
    <t>El periodo durante el cual esta cotización es válida.</t>
  </si>
  <si>
    <t>planning/requestForQuotes/quotes/period/startDate</t>
  </si>
  <si>
    <t>planning/requestForQuotes/quotes/period/endDate</t>
  </si>
  <si>
    <t>planning/requestForQuotes/quotes/period/maxExtentDate</t>
  </si>
  <si>
    <t>planning/requestForQuotes/quotes/period/durationInDays</t>
  </si>
  <si>
    <t>planning/requestForQuotes/quotes/issuingSupplier</t>
  </si>
  <si>
    <t>Proveedor emisor</t>
  </si>
  <si>
    <t>El proveedor que envió una cotización.</t>
  </si>
  <si>
    <t>planning/requestForQuotes/quotes/issuingSupplier/name</t>
  </si>
  <si>
    <t>planning/requestForQuotes/quotes/issuingSupplier/id</t>
  </si>
  <si>
    <t>planning/budget</t>
  </si>
  <si>
    <t>Presupuesto</t>
  </si>
  <si>
    <t>Detalles sobre el presupuesto que financia este proceso de contratación. Esta sección contiene información sobre las líneas o claves presupuestarias y proyectos asociados, a través de los cuales se financia este proceso de contratación. Toma el modelo de datos del Paquete de Datos de Presupuesto y debería usarse para cruzar los datos con información más detallada usando un Paquete de Datos de Presupuesto o , cuando éste no esté disponible, proveer suficiente información para permitir a un usuario cruzar automática o manualmente con otra fuente información de presupuestos y proyectos.</t>
  </si>
  <si>
    <t>planning/budget/id</t>
  </si>
  <si>
    <t>Un identificador para la línea o clave presupuestaria que proporciona los fondos para este procedimiento de contratación. Este identificador debe de poder hacer referencias cruzadas contra la fuente de datos.</t>
  </si>
  <si>
    <t>planning/budget/description</t>
  </si>
  <si>
    <t>Fuente presupuestaria</t>
  </si>
  <si>
    <t>Una descripción breve de la fuente presupuestaria. Puede utilizarse para proporcionar el título de la línea o clave presupuestaria, o el programa utilizado para financiar este proyecto.</t>
  </si>
  <si>
    <t>planning/budget/amount</t>
  </si>
  <si>
    <t>El valor reservado en el presupuesto para este proceso de contratación. Un valor negativo indica ingresos anticipados al presupuesto como resultado de este proceso de contratación, en lugar de gastos. Cuando se extrae el presupuesto de múltiples fuentes, se puede utilizar la extensión de Desglose presupuestario.</t>
  </si>
  <si>
    <t>planning/budget/amount/amount</t>
  </si>
  <si>
    <t>planning/budget/amount/currency</t>
  </si>
  <si>
    <t>Codelist: AED, AFN, ALL, AMD, ANG, AOA, ARS, AUD, AWG, AZN, BAM, BBD, BDT, BGN, BHD, BIF, BMD, BND, BOB, BOV, BRL, BSD, BTN, BWP, BYR, BZD, CAD, CDF, CHF, CLF, CLP, CNY, COP, COU, CRC, CUC, CUP, CVE, CZK, DJF, DKK, DOP, DZD, EEK, EGP, ERN, ETB, EUR, FJD, FKP, GBP, GEL, GHS, GIP, GMD, GNF, GTQ, GYD, HKD, HNL, HRK, HTG, HUF, IDR, ILS, INR, IQD, IRR, ISK, JMD, JOD, JPY, KES, KGS, KHR, KMF, KPW, KRW, KWD, KYD, KZT, LAK, LBP, LKR, LRD, LSL, LTL, LVL, LYD, MAD, MDL, MGA, MKD, MMK, MNT, MOP, MRO, MUR, MVR, MWK, MXN, MXV, MYR, MZN, NAD, NGN, NIO, NOK, NPR, NZD, OMR, PAB, PEN, PGK, PHP, PKR, PLN, PYG, QAR, RON, RSD, RUB, RWF, SAR, SBD, SCR, SDG, SEK, SGD, SHP, SLL, SOS, SSP, SRD, STD, SVC, SYP, SZL, THB, TJS, TMT, TND, TOP, TRY, TTD, TWD, TZS, UAH, UGX, USD, USN, USS, UYI, UYU, UZS, VEF, VND, VUV, WST, XAF, XBT, XCD, XDR, XOF, XPF, YER, ZAR, ZMK, ZWL</t>
  </si>
  <si>
    <t>planning/budget/project</t>
  </si>
  <si>
    <t>Título del proyecto</t>
  </si>
  <si>
    <t>El nombre del proyecto a través del cual se financia este proceso de contratación (si aplica). Algunas organizaciones mantienen un registro de proyectos y los datos deben usar el nombre por el cual se conoce el proyecto en ese registro. No se ofrece una opción de traducción para esta cadena de caracteres, ya que los valores traducidos pueden proveerse en datos de un tercero, enlazados desde la fuente de datos.</t>
  </si>
  <si>
    <t>planning/budget/projectID</t>
  </si>
  <si>
    <t>Identificador de proyecto</t>
  </si>
  <si>
    <t>Un identificador externo para el proyecto del que forma parte este proceso de contratación o a través del cual está financiado (si aplica). Algunas organizaciones mantienen un registro de proyectos y los datos deben usar el identificador del registro de proyectos relevante.</t>
  </si>
  <si>
    <t>planning/budget/uri</t>
  </si>
  <si>
    <t>Información presupuestaria vinculada</t>
  </si>
  <si>
    <t>Una URI que apunta directamente a un registro legible por máquinas sobre la(s) línea(s) o clave(s) presupuestaria(s) que financian este proceso de contratación. La información puede darse en un rango de formatos, incluyendo IATI, el Open Fiscal Data Standard o cualquier otro estándar que provea datos estructurados sobre presupuestos. Los documentos legibles por una persona se pueden incluir usando el bloque planning.documents.</t>
  </si>
  <si>
    <t>planning/budget/budgetBreakdown</t>
  </si>
  <si>
    <t>Desglose del presupuesto</t>
  </si>
  <si>
    <t>Un desglose detallado del presupuesto por período y/o financiadores participantes.</t>
  </si>
  <si>
    <t>Desglose detallado del presupuesto</t>
  </si>
  <si>
    <t>Esta sección permite expresar un desglose presupuestario detallado que cubre múltiples fuentes y periodos presupuestarios.</t>
  </si>
  <si>
    <t>Budget breakdown</t>
  </si>
  <si>
    <t>planning/budget/budgetBreakdown/id</t>
  </si>
  <si>
    <t>Un identificador para esta entrada de presupuesto en particular.</t>
  </si>
  <si>
    <t>planning/budget/budgetBreakdown/description</t>
  </si>
  <si>
    <t>Una breve descripción de texto libre de esta entrada de presupuesto.</t>
  </si>
  <si>
    <t>planning/budget/budgetBreakdown/amount</t>
  </si>
  <si>
    <t>El valor de la línea de pedido del presupuesto.</t>
  </si>
  <si>
    <t>planning/budget/budgetBreakdown/amount/amount</t>
  </si>
  <si>
    <t>planning/budget/budgetBreakdown/currency</t>
  </si>
  <si>
    <t>planning/budget/budgetBreakdown/uri</t>
  </si>
  <si>
    <t xml:space="preserve">Un URI que apunta directamente a una información legible por máquinas sobre esta entrada de presupuesto.
</t>
  </si>
  <si>
    <t>planning/budget/budgetBreakdown/period</t>
  </si>
  <si>
    <t>Periodo</t>
  </si>
  <si>
    <t>Periodo de presupuesto.</t>
  </si>
  <si>
    <t>VERDADERO</t>
  </si>
  <si>
    <t>planning/budget/budgetBreakdown/period/startDate</t>
  </si>
  <si>
    <t>planning/budget/budgetBreakdown/period/endDate</t>
  </si>
  <si>
    <t>planning/budget/budgetBreakdown/period/maxExtentDate</t>
  </si>
  <si>
    <t>planning/budget/budgetBreakdown/period/durationInDays</t>
  </si>
  <si>
    <t>planning/budget/budgetBreakdown/sourceParty</t>
  </si>
  <si>
    <t>Actor fuente</t>
  </si>
  <si>
    <t xml:space="preserve">La organización u u otro actor relacionado con esta entrada de presupuesto. Si el monto del presupuesto es positivo, esto indica un flujo de recursos del actor al proceso de contratación. Si el monto del presupuesto es negativo, indica un pago del proceso de contratación a este actor.
</t>
  </si>
  <si>
    <t>planning/budget/budgetBreakdown/sourceParty/name</t>
  </si>
  <si>
    <t>planning/budget/budgetBreakdown/sourceParty/id</t>
  </si>
  <si>
    <t>planning/documents</t>
  </si>
  <si>
    <t>Una lista de documentos relacionados con la etapa de planeación.</t>
  </si>
  <si>
    <t>Documento</t>
  </si>
  <si>
    <t>Se pueden adjuntar enlaces o descripciones de documentos externos dentro del estándar. Los documentos pueden ser de apoyo a la información, avisos formales, formularios descargables, o cualquier otro tipo de recurso que debe hacerse público como parte de la contratación.</t>
  </si>
  <si>
    <t>planning/documents/id</t>
  </si>
  <si>
    <t>Identificador local y único para este documento. Este campo se utiliza para darle seguimiento a las múltiples versiones de un documento en el proceso de creación de un registro del proceso de contratación (record) que se genera a partir de las liberaciones.</t>
  </si>
  <si>
    <t>planning/documents/documentType</t>
  </si>
  <si>
    <t>Tipo de documento</t>
  </si>
  <si>
    <t>Una clasificación del documento descrito de acuerdo con la  lista de códigos documentType.</t>
  </si>
  <si>
    <t>http://standard.open-contracting.org/latest/es/schema/codelists/#document-type</t>
  </si>
  <si>
    <t>planning/documents/title</t>
  </si>
  <si>
    <t>El título del documento.</t>
  </si>
  <si>
    <t>planning/documents/description</t>
  </si>
  <si>
    <t>Una breve descripción del documento. Se recomienda no exceder las 250 palabras. En el caso que el documento no esté disponible en línea, el campo podrá utilizarse para describir el proceso para acceder a una copia del mismo.</t>
  </si>
  <si>
    <t>planning/documents/url</t>
  </si>
  <si>
    <t>Enlace directo al documento o archivo adjunto. El servidor que da acceso a este documento debe estar configurado para proporcionar correctamente el tipo documento (MIME type).</t>
  </si>
  <si>
    <t>planning/documents/datePublished</t>
  </si>
  <si>
    <t>Fecha de publicación</t>
  </si>
  <si>
    <t>La fecha de publicación del documento. Esto es particularmente importante para documentos relevantes desde el punto de vista legal, como las convocatorias a licitación.</t>
  </si>
  <si>
    <t>planning/documents/dateModified</t>
  </si>
  <si>
    <t>Fecha de modificación</t>
  </si>
  <si>
    <t>Fecha en que se modificó por última vez el documento.</t>
  </si>
  <si>
    <t>planning/documents/format</t>
  </si>
  <si>
    <t>Formato</t>
  </si>
  <si>
    <t>El formato del documento tomado de la lista de códigos IANA Media Types, con la incorporación de un valor adicional para 'offline / print', utilizado cuando ha sido incorporado un documento que no ha sido publicado en línea. Utilice los valores de la columna de plantilla. Los enlaces a las páginas web deben estar etiquetados como "text / html".</t>
  </si>
  <si>
    <t>http://www.iana.org/assignments/media-types/</t>
  </si>
  <si>
    <t>planning/documents/language</t>
  </si>
  <si>
    <t>Idioma</t>
  </si>
  <si>
    <t>Especifica el idioma del documento vinculado mediante la clasificación ISO639-1, o mediante una clasificación extendida de las etiquetas de idioma BCP47. Se recomienda el uso de códigos con dos letras en minúsculas de la clasificación ISO639-1.</t>
  </si>
  <si>
    <t>http://www.w3.org/International/articles/language-tags/</t>
  </si>
  <si>
    <t>planning/milestones</t>
  </si>
  <si>
    <t>Hitos de la planeación</t>
  </si>
  <si>
    <t>Una lista de hitos asociados con la etapa de planeación.</t>
  </si>
  <si>
    <t>Hito</t>
  </si>
  <si>
    <t>Un hito puede representar una amplia variedad de eventos en la vida de un proceso de contratación. La lista de códigos milestoneType sirve para indicar la naturaleza de cada hito.</t>
  </si>
  <si>
    <t>planning/milestones/id</t>
  </si>
  <si>
    <t>Un identificador local para este hito, único dentro de este bloque. Este campo se utiliza para darle seguimiento a las múltiples versiones de un hito en el proceso de creación de un registro del proceso de contratación (record) que se genera a partir de las liberaciones.</t>
  </si>
  <si>
    <t>planning/milestones/title</t>
  </si>
  <si>
    <t>Título del hito.</t>
  </si>
  <si>
    <t>planning/milestones/type</t>
  </si>
  <si>
    <t>Tipo de hito</t>
  </si>
  <si>
    <t>La naturaleza del hito, tomado de la lista de códigos milestoneType.</t>
  </si>
  <si>
    <t>http://standard.open-contracting.org/latest/es/schema/codelists/#milestone-type</t>
  </si>
  <si>
    <t>planning/milestones/description</t>
  </si>
  <si>
    <t>Una descripción del hito.</t>
  </si>
  <si>
    <t>planning/milestones/code</t>
  </si>
  <si>
    <t>Código del hito</t>
  </si>
  <si>
    <t>Los códigos de hitos pueden utilizarse para dar seguimiento a eventos específicos que tienen lugar en el proceso de contratación. Por ejemplo, un código de 'Apertura de proposiciones' podría ser utilizado para permitir que los participantes consideren que este hito señala la fecha en que se aperturan las proposiciones. Los códigos de hitos se desprenden de una lista de códigos abierta y deben definirse entre los productores de los datos y las aplicaciones tecnológicas que los utilicen.</t>
  </si>
  <si>
    <t>planning/milestones/dueDate</t>
  </si>
  <si>
    <t>Fecha de vencimiento</t>
  </si>
  <si>
    <t>La fecha en que se debe cumplir el hito.</t>
  </si>
  <si>
    <t>planning/milestones/dateMet</t>
  </si>
  <si>
    <t>Fecha de cumplimiento</t>
  </si>
  <si>
    <t>La fecha en que se cumplió el hito.</t>
  </si>
  <si>
    <t>planning/milestones/dateModified</t>
  </si>
  <si>
    <t>La fecha en que el hito fue revisado o modificado por última vez y se cambió el estatus o se confirmó que continuaba siendo correcto.</t>
  </si>
  <si>
    <t>planning/milestones/status</t>
  </si>
  <si>
    <t>Estatus</t>
  </si>
  <si>
    <t>El estado que fue alcanzado en la fecha proporcionada en 'Fecha de modificación' (dateModified), tomada de la lista de códigos milestoneStatus.</t>
  </si>
  <si>
    <t>Codelist: scheduled, met, notMet, partiallyMet</t>
  </si>
  <si>
    <t>http://standard.open-contracting.org/latest/es/schema/codelists/#milestone-status</t>
  </si>
  <si>
    <t>tender</t>
  </si>
  <si>
    <t>Actividades llevadas a cabo para celebrar un contrato. Datos relacionados con el proceso de licitación - invitar públicamente a proveedores o contratistas a enviar una oferta para su evaluación y seleccionar al ganador o ganadores.</t>
  </si>
  <si>
    <t>tender/id</t>
  </si>
  <si>
    <t>Identificador de la licitación</t>
  </si>
  <si>
    <t>Un identificador para este proceso de licitación. Este puede ser el mismo que el ocid o puede tomarse de un identificador interno para esta licitación.</t>
  </si>
  <si>
    <t>tender/title</t>
  </si>
  <si>
    <t>Título de la licitación</t>
  </si>
  <si>
    <t>Un título para esta licitación. Puede utilizarse por aplicaciones como un encabezado para atraer interés y ayudar a los analistas a entender la naturaleza de esta contratación.</t>
  </si>
  <si>
    <t>tender/description</t>
  </si>
  <si>
    <t>Descripción de la licitación</t>
  </si>
  <si>
    <t>Una descripción resumen de la licitación. Puede complementar la información estructurada proporcionada en la matriz de ítems. Las descripciones deben ser cortas y fáciles de leer. Evitar utilizar solo MAYÚSCULAS.</t>
  </si>
  <si>
    <t>tender/status</t>
  </si>
  <si>
    <t>Estatus de la licitación</t>
  </si>
  <si>
    <t>El estado actual de la licitación basado en la lista de códigos tenderStatus.</t>
  </si>
  <si>
    <t>Codelist: planning, planned, active, cancelled, unsuccessful, complete, withdrawn</t>
  </si>
  <si>
    <t>http://standard.open-contracting.org/latest/es/schema/codelists/#tender-status</t>
  </si>
  <si>
    <t>tender/procuringEntity</t>
  </si>
  <si>
    <t>Entidad contratante</t>
  </si>
  <si>
    <t>La entidad que gestiona el proceso de contratación. Puede ser distinta del comprador que paga o utiliza los ítems contratados.</t>
  </si>
  <si>
    <t>tender/procuringEntity/name</t>
  </si>
  <si>
    <t>tender/procuringEntity/id</t>
  </si>
  <si>
    <t>tender/items</t>
  </si>
  <si>
    <t>Bienes, servicios u obra pública de la licitación. Los ítems no se deben duplicar, en su lugar se deberá especificar la cantidad, ejemplo: 3.</t>
  </si>
  <si>
    <t>tender/items/id</t>
  </si>
  <si>
    <t>tender/items/description</t>
  </si>
  <si>
    <t>tender/items/classification</t>
  </si>
  <si>
    <t>http://standard.open-contracting.org/latest/es/schema/codelists/#item-classification-scheme</t>
  </si>
  <si>
    <t>tender/items/classification/scheme</t>
  </si>
  <si>
    <t>tender/items/classification/id</t>
  </si>
  <si>
    <t>tender/items/classification/description</t>
  </si>
  <si>
    <t>tender/items/classification/uri</t>
  </si>
  <si>
    <t>tender/items/additionalClassifications</t>
  </si>
  <si>
    <t>tender/items/additionalClassifications/scheme</t>
  </si>
  <si>
    <t>tender/items/additionalClassifications/id</t>
  </si>
  <si>
    <t>tender/items/additionalClassifications/description</t>
  </si>
  <si>
    <t>tender/items/additionalClassifications/uri</t>
  </si>
  <si>
    <t>tender/items/quantity</t>
  </si>
  <si>
    <t>tender/items/unit</t>
  </si>
  <si>
    <t>tender/items/unit/scheme</t>
  </si>
  <si>
    <t>http://standard.open-contracting.org/latest/es/schema/codelists/#unit-classification-scheme</t>
  </si>
  <si>
    <t>tender/items/unit/id</t>
  </si>
  <si>
    <t>tender/items/unit/name</t>
  </si>
  <si>
    <t>tender/items/unit/value</t>
  </si>
  <si>
    <t>Precio unitario sin impuestos.</t>
  </si>
  <si>
    <t>tender/items/unit/value/amount</t>
  </si>
  <si>
    <t>tender/items/unit/value/amountNet</t>
  </si>
  <si>
    <t>Monto sin impuestos</t>
  </si>
  <si>
    <t>Monto sin impuestos.</t>
  </si>
  <si>
    <t>Impuestos</t>
  </si>
  <si>
    <t>tender/items/unit/value/currency</t>
  </si>
  <si>
    <t>tender/items/unit/uri</t>
  </si>
  <si>
    <t>tender/items/deliveryLocation</t>
  </si>
  <si>
    <t>Ubicación de entrega</t>
  </si>
  <si>
    <t>La ubicación donde se realizará o tendrá lugar la actividad relacionada con esta licitación, contrato o licencia. Una ubicación puede describirse ya sea por una geometría (ubicación del punto, línea o polígono), o una entrada del diccionario geográfico, o ambos.</t>
  </si>
  <si>
    <t>Ubicación</t>
  </si>
  <si>
    <t>tender/items/deliveryLocation/geometry</t>
  </si>
  <si>
    <t>Geometría</t>
  </si>
  <si>
    <t>Seguimos el [estándar GeoJSON] (http://geojson.org/) para expresar información de ubicación básica, usando valores de latitud y longitud en [WGS84] (https://en.wikipedia.org/wiki / World_Geodetic_System) (EPSG: 4326) proyección. Una ubicación de punto puede identificarse mediante la geocodificación de una dirección de entrega. Para licencias de concesión u otros contratos que cubren una ubicación de polígono que no está contenida en un nomenclátor conocido, se pueden usar polígonos y polígonos múltiples.</t>
  </si>
  <si>
    <t>tender/items/deliveryLocation/geometry/type</t>
  </si>
  <si>
    <t>El tipo de [GeoJSON Geometry Objects] (http://geojson.org/geojson-spec.html#geometry-objects) que se están proporcionando. Para proporcionar latitud y longitud, use 'point' e ingrese una matriz de [latitud, longitud] como el valor del campo de coordenadas: ej. [37.42, -122.085]. Tenga en cuenta el uso de mayúsculas en los valores de tipo - establecidos para mantener la compatibilidad con GeoJSON.</t>
  </si>
  <si>
    <t>tender/items/deliveryLocation/geometry/coordinates</t>
  </si>
  <si>
    <t>Coordenadas</t>
  </si>
  <si>
    <t>La matriz relevante de puntos, por ejemplo [latitud, longitud], o matriz anidada, para la geometría GeoJSON que se describe. La longitud y la latitud DEBEN expresarse en grados decimales en la proyección WGS84 (EPSG: 4326)</t>
  </si>
  <si>
    <t>tender/items/deliveryLocation/gazetteer</t>
  </si>
  <si>
    <t>Diccionario geográfico</t>
  </si>
  <si>
    <t>tender/items/deliveryLocation/gazetteer/scheme</t>
  </si>
  <si>
    <t>La entrada del diccionario geográfico seleccionado en la lista de códigos de los diccionarios geográficos. La lista de códigos proporciona detalles de los servicios, si están disponibles, que pueden resolver una entrada de diccionario geográfico para proporcionar los nombres de ubicación.</t>
  </si>
  <si>
    <t>tender/items/deliveryLocation/gazetteer/identifiers</t>
  </si>
  <si>
    <t>Identificadores</t>
  </si>
  <si>
    <t>Una matriz de uno o más códigos extraídos del diccionario geográfico indicado en el esquema.</t>
  </si>
  <si>
    <t>tender/items/deliveryLocation/description</t>
  </si>
  <si>
    <t>Un nombre o descripción de esta ubicación. Esto puede incluir el nombre (s) de la (s) ubicación (es), o podría proporcionar una descripción legible por humanos de la ubicación que se cubrirá. Esta descripción se puede usar en un usuario -interface.</t>
  </si>
  <si>
    <t>tender/items/deliveryLocation/uri</t>
  </si>
  <si>
    <t>Hipervínculo</t>
  </si>
  <si>
    <t>Un URI para una descripción más detallada de la ubicación de la actividad. Este puede ser un documento legible por humanos con información sobre la ubicación o una descripción legible por máquina de la ubicación.</t>
  </si>
  <si>
    <t>tender/items/deliveryAddress</t>
  </si>
  <si>
    <t>Dirección de entrega</t>
  </si>
  <si>
    <t>Dirección donde se realizará o tendrá lugar la actividad relacionada con esta licitación, contrato o licencia.</t>
  </si>
  <si>
    <t>tender/items/deliveryAddress/streetAddress</t>
  </si>
  <si>
    <t>tender/items/deliveryAddress/locality</t>
  </si>
  <si>
    <t>tender/items/deliveryAddress/region</t>
  </si>
  <si>
    <t>tender/items/deliveryAddress/postalCode</t>
  </si>
  <si>
    <t>tender/items/deliveryAddress/countryName</t>
  </si>
  <si>
    <t>tender/value</t>
  </si>
  <si>
    <t>El valor estimado de la contratación sin impuestos incluidos. En caso de contrataciones abiertas, se señala el presupuesto máximo que podría ejercerse en la ejecución del contrato.</t>
  </si>
  <si>
    <t>tender/value/amount</t>
  </si>
  <si>
    <t>tender/value/currency</t>
  </si>
  <si>
    <t>La moneda en el formato ISO 4217 de 3 letras.</t>
  </si>
  <si>
    <t>tender/minValue</t>
  </si>
  <si>
    <t>Valor mínimo del procedimiento de contratación</t>
  </si>
  <si>
    <t>El valor mínimo estimado de la contratación sin impuestos incluidos. En caso de contrataciones abiertas, se señala el presupuesto mínimo (que debería ejercerse en la ejecución del contrato).</t>
  </si>
  <si>
    <t>tender/minValue/amount</t>
  </si>
  <si>
    <t>tender/minValue/currency</t>
  </si>
  <si>
    <t>tender/procurementMethod</t>
  </si>
  <si>
    <t>Método de contratación</t>
  </si>
  <si>
    <t>Especifica el método de contratación utilizando la lista de códigos cerrada 'method'. Los tipos de método locales deben de mapearse con esta lista.</t>
  </si>
  <si>
    <t>Codelist: open, selective, limited, direct</t>
  </si>
  <si>
    <t>http://standard.open-contracting.org/latest/es/schema/codelists/#method</t>
  </si>
  <si>
    <t>tender/procurementMethodDetails</t>
  </si>
  <si>
    <t>Detalles del método de contratación</t>
  </si>
  <si>
    <t>Detalles adicionales sobre el método de contratación utilizado. Este campo puede usarse para proveer el nombre local del método de contratación.</t>
  </si>
  <si>
    <t>tender/procurementMethodRationale</t>
  </si>
  <si>
    <t>Justificación para el método de contratación</t>
  </si>
  <si>
    <t>Justificación para el método de contratación elegido. Esto es especialmente importante para dar una justificación en el caso de licitaciones restringidas o adjudicaciones directas.</t>
  </si>
  <si>
    <t>tender/mainProcurementCategory</t>
  </si>
  <si>
    <t>Categoría principal de contratación</t>
  </si>
  <si>
    <t>La categoría primaria que describe el objeto principal de este proceso de contratación de la lista de códigos cerrada 'procurementCategory'. Las clasificaciones locales deben de mapearse a esta lista.</t>
  </si>
  <si>
    <t>Codelist: goods, works, services</t>
  </si>
  <si>
    <t>http://standard.open-contracting.org/latest/es/schema/codelists/#procurement-category</t>
  </si>
  <si>
    <t>tender/additionalProcurementCategories</t>
  </si>
  <si>
    <t>Categorías adicionales de contratación</t>
  </si>
  <si>
    <t>Cualquier categoría adicional que describe los objetos de este proceso de contratación, de la lista de códigos abierta 'extendedProcurementCategory'. Se pueden incluir categorías locales en esta lista.</t>
  </si>
  <si>
    <t>http://standard.open-contracting.org/latest/es/schema/codelists/#extended-procurement-category</t>
  </si>
  <si>
    <t>tender/awardCriteria</t>
  </si>
  <si>
    <t>Criterios de adjudicación</t>
  </si>
  <si>
    <t>Especifica los criterios de de evaluación de ofertas, usando la lista de códigos abierta 'awardCriteria'.</t>
  </si>
  <si>
    <t>http://standard.open-contracting.org/latest/es/schema/codelists/#award-criteria</t>
  </si>
  <si>
    <t>tender/awardCriteriaDetails</t>
  </si>
  <si>
    <t>Detalles de los criterios de adjudicación</t>
  </si>
  <si>
    <t>Cualquier detalle o información adicional sobre los criterios de adjudicación o evaluación.</t>
  </si>
  <si>
    <t>tender/submissionMethod</t>
  </si>
  <si>
    <t>Método de presentación</t>
  </si>
  <si>
    <t>Especifica el método por el cual deben de presentarse las ofertas, utilizando la lista de códigos abierta 'submissionMethod'.</t>
  </si>
  <si>
    <t>http://standard.open-contracting.org/latest/es/schema/codelists/#submission-method</t>
  </si>
  <si>
    <t>tender/submissionMethodDetails</t>
  </si>
  <si>
    <t>Detalles del método de presentación</t>
  </si>
  <si>
    <t>Cualquier detalle o información adicional sobre el método de presentación. Esto puede incluir la dirección, dirección de correo o servicio en línea en la cual se debe de enviar la propuesta y cualquier requerimiento especial a seguir para presentar las ofertas.</t>
  </si>
  <si>
    <t>tender/tenderPeriod</t>
  </si>
  <si>
    <t>Periodo de licitación</t>
  </si>
  <si>
    <t>El periodo en el que la licitación está abierta para la recepción de ofertas. La fecha de final es la fecha de cierre de recepción de ofertas.</t>
  </si>
  <si>
    <t>tender/tenderPeriod/startDate</t>
  </si>
  <si>
    <t>tender/tenderPeriod/endDate</t>
  </si>
  <si>
    <t>tender/tenderPeriod/maxExtentDate</t>
  </si>
  <si>
    <t>tender/tenderPeriod/durationInDays</t>
  </si>
  <si>
    <t>tender/enquiryPeriod</t>
  </si>
  <si>
    <t>Periodo de solicitudes de aclaración</t>
  </si>
  <si>
    <t>El periodo durante el cual los oferentes potenciales pueden hacer preguntas o solicitudes de aclaración a la entidad que gestiona el proceso de contratación. Los detalles de cómo enviar solicitudes deben especificarse en documentos de notificaciones adjuntos o en el campo 'submissionMethodDetails'. Las fechas estructuradas para cuando se dará respuesta a las preguntas se puede proveer usando hitos de la licitación.</t>
  </si>
  <si>
    <t>tender/enquiryPeriod/startDate</t>
  </si>
  <si>
    <t>tender/enquiryPeriod/endDate</t>
  </si>
  <si>
    <t>tender/enquiryPeriod/maxExtentDate</t>
  </si>
  <si>
    <t>tender/enquiryPeriod/durationInDays</t>
  </si>
  <si>
    <t>tender/hasEnquiries</t>
  </si>
  <si>
    <t>¿Tiene solicitudes de aclaración?</t>
  </si>
  <si>
    <t>Un campo verdadero/falso para indicar si se recibieron solicitudes de aclaración durante el proceso de licitación. La información estructurada sobre las preguntas que se recibieron, así como sus respuestas pueden proporcionarse en la extensión 'enquiries'.</t>
  </si>
  <si>
    <t>tender/clarificationMeetings</t>
  </si>
  <si>
    <t>Una lista de juntas de aclaraciones realizadas en la etapa de licitación.</t>
  </si>
  <si>
    <t>Junta de aclaraciones</t>
  </si>
  <si>
    <t>Una junta de aclaraciones se utiliza para resolver las dudas que los licitantes pudieran llegar a tener sobre aspectos relacionados con la convocatoria o invitación.</t>
  </si>
  <si>
    <t>tender/clarificationMeetings/id</t>
  </si>
  <si>
    <t xml:space="preserve">
Un identificador para esta junta de aclaraciones, único dentro de este bloque.
</t>
  </si>
  <si>
    <t>tender/clarificationMeetings/date</t>
  </si>
  <si>
    <t>Fecha</t>
  </si>
  <si>
    <t>La fecha en que se realizó esta junta de aclaraciones.</t>
  </si>
  <si>
    <t>tender/clarificationMeetings/attendees</t>
  </si>
  <si>
    <t>Asistentes a la junta de aclaraciones</t>
  </si>
  <si>
    <t>Los licitantes u otros actores asistentes a la junta de aclaraciones.</t>
  </si>
  <si>
    <t>tender/clarificationMeetings/attendees/name</t>
  </si>
  <si>
    <t>tender/clarificationMeetings/attendees/id</t>
  </si>
  <si>
    <t>tender/clarificationMeetings/officials</t>
  </si>
  <si>
    <t>Servidores públicos asistentes a la junta de aclaraciones</t>
  </si>
  <si>
    <t>Los servidores públicos asistentes a la junta de aclaraciones.</t>
  </si>
  <si>
    <t>tender/clarificationMeetings/officials/name</t>
  </si>
  <si>
    <t>tender/clarificationMeetings/officials/id</t>
  </si>
  <si>
    <t>tender/eligibilityCriteria</t>
  </si>
  <si>
    <t>Una descripción de los criterios de elegibilidad para proveedores potenciales. Requisitos y condiciones que deben cumplir los interesados para participar en el proceso de contratación.</t>
  </si>
  <si>
    <t>tender/awardPeriod</t>
  </si>
  <si>
    <t>Periodo de evaluación y adjudicación</t>
  </si>
  <si>
    <t>El plazo para la toma de decisiones respecto a la adjudicación del contrato. La fecha de término debe ser la fecha en la que se da el fallo de adjudicación. La fecha de inicio es opcional y puede utilizarse para indicar el inicio de un período de evaluación.</t>
  </si>
  <si>
    <t>tender/awardPeriod/startDate</t>
  </si>
  <si>
    <t>tender/awardPeriod/endDate</t>
  </si>
  <si>
    <t>tender/awardPeriod/maxExtentDate</t>
  </si>
  <si>
    <t>tender/awardPeriod/durationInDays</t>
  </si>
  <si>
    <t>tender/contractPeriod</t>
  </si>
  <si>
    <t>Periodo del contrato</t>
  </si>
  <si>
    <t>El período durante el cual el contrato se estima o se requiere que esté activo. Si la licitación no especifica fechas explícitas, puede utilizarse el campo de duración.</t>
  </si>
  <si>
    <t>tender/contractPeriod/startDate</t>
  </si>
  <si>
    <t>tender/contractPeriod/endDate</t>
  </si>
  <si>
    <t>tender/contractPeriod/maxExtentDate</t>
  </si>
  <si>
    <t>tender/contractPeriod/durationInDays</t>
  </si>
  <si>
    <t>tender/numberOfTenderers</t>
  </si>
  <si>
    <t>Número de licitantes</t>
  </si>
  <si>
    <t>El número de actores que presentaron una oferta.</t>
  </si>
  <si>
    <t>tender/tenderers</t>
  </si>
  <si>
    <t>Licitantes</t>
  </si>
  <si>
    <t>Todos los actores que presenten una oferta en una licitación. Puede proporcionarse información más detallada sobre las ofertas y los oferentes en la extensión 'bids'.</t>
  </si>
  <si>
    <t>Referencia del actor</t>
  </si>
  <si>
    <t>El identificador y el nombre del actor al que se hace referencia. Se usa para hacer referencia a la sección de actores.</t>
  </si>
  <si>
    <t>tender/tenderers/name</t>
  </si>
  <si>
    <t>tender/tenderers/id</t>
  </si>
  <si>
    <t>tender/documents</t>
  </si>
  <si>
    <t>Todos los documentos y adjuntos relacionados con la licitación, incluido cualquier aviso o notificación. Consulte la lista de códigos documentType para obtener detalles de los posibles documentos a incluir. Comúnmente los documentos incluyen los avisos oficiales de la contratación, las especificaciones técnicas, los criterios de evaluación y a medida que avanza el proceso de contratación, las respuestas a las solicitudes de aclaración.</t>
  </si>
  <si>
    <t>tender/documents/id</t>
  </si>
  <si>
    <t>tender/documents/documentType</t>
  </si>
  <si>
    <t>tender/documents/title</t>
  </si>
  <si>
    <t>tender/documents/description</t>
  </si>
  <si>
    <t>tender/documents/url</t>
  </si>
  <si>
    <t>tender/documents/datePublished</t>
  </si>
  <si>
    <t>tender/documents/dateModified</t>
  </si>
  <si>
    <t>tender/documents/format</t>
  </si>
  <si>
    <t>tender/documents/language</t>
  </si>
  <si>
    <t>tender/milestones</t>
  </si>
  <si>
    <t>Una lista de hitos asociados con la licitación.</t>
  </si>
  <si>
    <t>tender/milestones/id</t>
  </si>
  <si>
    <t>tender/milestones/title</t>
  </si>
  <si>
    <t>tender/milestones/type</t>
  </si>
  <si>
    <t>tender/milestones/description</t>
  </si>
  <si>
    <t>tender/milestones/code</t>
  </si>
  <si>
    <t>tender/milestones/dueDate</t>
  </si>
  <si>
    <t>tender/milestones/dateMet</t>
  </si>
  <si>
    <t>tender/milestones/dateModified</t>
  </si>
  <si>
    <t>tender/milestones/status</t>
  </si>
  <si>
    <t>tender/amendments</t>
  </si>
  <si>
    <t>Una modificación de licitación es un cambio formal a los detalles de la misma y generalmente implica la publicación de una nueva liberación o aviso de una nueva licitación. La justificación y descripción de los cambios realizados se pueden proporcionar aquí.</t>
  </si>
  <si>
    <t>Modificación</t>
  </si>
  <si>
    <t>Información de la modificación</t>
  </si>
  <si>
    <t>tender/amendments/date</t>
  </si>
  <si>
    <t>La fecha de esta modificación.</t>
  </si>
  <si>
    <t>tender/amendments/rationale</t>
  </si>
  <si>
    <t>Razones por las cuales se realiza la modificación.</t>
  </si>
  <si>
    <t>tender/amendments/id</t>
  </si>
  <si>
    <t>Un identificador para esta modificación: a menudo el número de la modificación.</t>
  </si>
  <si>
    <t>tender/amendments/description</t>
  </si>
  <si>
    <t>Una descripción en texto libre, o semi-estructurada, de los cambios realizados en esta modificación.</t>
  </si>
  <si>
    <t>tender/amendments/amendsReleaseID</t>
  </si>
  <si>
    <t>Liberación modificada (identificador)</t>
  </si>
  <si>
    <t>Se refiere al identificador (release.id) de la liberación EDCA que provee los valores para este proceso de contratación ** antes ** de que la modificación fuese realizada.</t>
  </si>
  <si>
    <t>tender/amendments/releaseID</t>
  </si>
  <si>
    <t>Difusión de la modificación (identificador)</t>
  </si>
  <si>
    <t>Se refiere al identificador (release.id) de la liberación EDCA que provee los valores para este procedimiento de contratación ** después ** de que la modificación fuese realizada.</t>
  </si>
  <si>
    <t>awards</t>
  </si>
  <si>
    <t>Adjudicaciones</t>
  </si>
  <si>
    <t>Información de la etapa de adjudicación del proceso de contratación. Puede haber más de una adjudicación por proceso de contratación, por ejemplo, porque el contrato está dividido entre distintos proveedores o porque es una oferta en pie.</t>
  </si>
  <si>
    <t>Una adjudicación para este proceso de contratación. Puede haber más de una adjudicación por proceso de contratación, por ejemplo, porque el contrato está dividido entre distintos proveedores o porque es una oferta en pie.</t>
  </si>
  <si>
    <t>awards/id</t>
  </si>
  <si>
    <t>Identificador de la adjudicación</t>
  </si>
  <si>
    <t>El identificador de esta adjudicación. Debe de ser único y no puede cambiar dentro del Proceso de Contratación Abierta del que es parte (definido por un solo ocid). Ver la guía 'identifiers' para más detalles.</t>
  </si>
  <si>
    <t>awards/title</t>
  </si>
  <si>
    <t>Título de la adjudicación.</t>
  </si>
  <si>
    <t>awards/description</t>
  </si>
  <si>
    <t>Descripción de la adjudicación.</t>
  </si>
  <si>
    <t>awards/rationale</t>
  </si>
  <si>
    <t>Una breve descripción de las razones por las cuales se justifica la elección del proveedor o contratista. Detalles adicionales pueden proveerse en los documentos adjuntos.</t>
  </si>
  <si>
    <t>Justificación de la adjudicación</t>
  </si>
  <si>
    <t>awards/status</t>
  </si>
  <si>
    <t>Estatus de la adjudicación</t>
  </si>
  <si>
    <t>El estado actual de la adjudicación obtenido de la lista de códigos 'awardStatus'.</t>
  </si>
  <si>
    <t>Codelist: pending, active, cancelled, unsuccessful</t>
  </si>
  <si>
    <t>http://standard.open-contracting.org/latest/es/schema/codelists/#award-status</t>
  </si>
  <si>
    <t>awards/date</t>
  </si>
  <si>
    <t>Fecha de la adjudicación</t>
  </si>
  <si>
    <t>Fecha del documento en que se determina la resolución de la adjudicación.</t>
  </si>
  <si>
    <t>awards/value</t>
  </si>
  <si>
    <t>Valor económico de la adjudicación sin impuestos incluidos.</t>
  </si>
  <si>
    <t>awards/value/amount</t>
  </si>
  <si>
    <t>awards/value/currency</t>
  </si>
  <si>
    <t>awards/suppliers</t>
  </si>
  <si>
    <t>Proveedores</t>
  </si>
  <si>
    <t>Los proveedores o contratistas adjudicados. Si hay diferentes proveedores adjudicados para los ítems de la licitación, deben ser separados en diferentes bloques de adjudicación</t>
  </si>
  <si>
    <t>awards/suppliers/name</t>
  </si>
  <si>
    <t>awards/suppliers/id</t>
  </si>
  <si>
    <t>awards/items</t>
  </si>
  <si>
    <t>Los bienes, servicios u obras adjudicadas, desglosadas en tipos de ítems de una clasificación preexistente cuando sea posible. Los ítems no deben duplicarse, sino especificarse la cantidad.</t>
  </si>
  <si>
    <t>awards/items/id</t>
  </si>
  <si>
    <t>awards/items/description</t>
  </si>
  <si>
    <t>awards/items/classification</t>
  </si>
  <si>
    <t>awards/items/classification/scheme</t>
  </si>
  <si>
    <t>awards/items/classification/id</t>
  </si>
  <si>
    <t>awards/items/classification/description</t>
  </si>
  <si>
    <t>awards/items/classification/uri</t>
  </si>
  <si>
    <t>awards/items/additionalClassifications</t>
  </si>
  <si>
    <t>awards/items/additionalClassifications/scheme</t>
  </si>
  <si>
    <t>awards/items/additionalClassifications/id</t>
  </si>
  <si>
    <t>awards/items/additionalClassifications/description</t>
  </si>
  <si>
    <t>awards/items/additionalClassifications/uri</t>
  </si>
  <si>
    <t>awards/items/quantity</t>
  </si>
  <si>
    <t>awards/items/unit</t>
  </si>
  <si>
    <t>awards/items/unit/scheme</t>
  </si>
  <si>
    <t>awards/items/unit/id</t>
  </si>
  <si>
    <t>awards/items/unit/name</t>
  </si>
  <si>
    <t>awards/items/unit/value</t>
  </si>
  <si>
    <t>awards/items/unit/value/amount</t>
  </si>
  <si>
    <t>awards/items/unit/value/currency</t>
  </si>
  <si>
    <t>awards/items/unit/uri</t>
  </si>
  <si>
    <t>awards/contractPeriod</t>
  </si>
  <si>
    <t>El periodo por el cual se ha adjudicado el contrato.</t>
  </si>
  <si>
    <t>awards/contractPeriod/startDate</t>
  </si>
  <si>
    <t>awards/contractPeriod/endDate</t>
  </si>
  <si>
    <t>awards/contractPeriod/maxExtentDate</t>
  </si>
  <si>
    <t>awards/contractPeriod/durationInDays</t>
  </si>
  <si>
    <t>awards/documents</t>
  </si>
  <si>
    <t>Todos los documentos y archivos adjuntos relacionados con la adjudicación, incluyendo cualquier aviso o notificación.</t>
  </si>
  <si>
    <t>awards/documents/id</t>
  </si>
  <si>
    <t>awards/documents/documentType</t>
  </si>
  <si>
    <t>awards/documents/title</t>
  </si>
  <si>
    <t>awards/documents/description</t>
  </si>
  <si>
    <t>awards/documents/url</t>
  </si>
  <si>
    <t>awards/documents/datePublished</t>
  </si>
  <si>
    <t>awards/documents/dateModified</t>
  </si>
  <si>
    <t>awards/documents/format</t>
  </si>
  <si>
    <t>awards/documents/language</t>
  </si>
  <si>
    <t>awards/amendments</t>
  </si>
  <si>
    <t>Una modificación de la adjudicación es un cambio formal a los detalles de la misma, e implica generalmente la publicación de un nuevo fallo o liberación. La justificación y una descripción de los cambios realizados se pueden proporcionar aquí.</t>
  </si>
  <si>
    <t>awards/amendments/date</t>
  </si>
  <si>
    <t>awards/amendments/rationale</t>
  </si>
  <si>
    <t>awards/amendments/id</t>
  </si>
  <si>
    <t>awards/amendments/description</t>
  </si>
  <si>
    <t>awards/amendments/amendsReleaseID</t>
  </si>
  <si>
    <t>awards/amendments/releaseID</t>
  </si>
  <si>
    <t>contracts</t>
  </si>
  <si>
    <t>Contratos</t>
  </si>
  <si>
    <t>Información de la etapa de contratación dentro del procedimiento de contratación.</t>
  </si>
  <si>
    <t>Información sobre el contrato firmado entre el comprador y el/los proveedor/es.</t>
  </si>
  <si>
    <t>contracts/id</t>
  </si>
  <si>
    <t>Identificador del contrato</t>
  </si>
  <si>
    <t>El identificador para este contrato. Debe de ser único y no puede cambiar durante el proceso de contratación abierta (definido por un solo ocid). Véase la guía 'identifiers' para más detalles.</t>
  </si>
  <si>
    <t>contracts/awardID</t>
  </si>
  <si>
    <t>Identificador de la adjudicación en la cual se expide este contrato.</t>
  </si>
  <si>
    <t>contracts/title</t>
  </si>
  <si>
    <t>Título del contrato</t>
  </si>
  <si>
    <t>Título del contrato.</t>
  </si>
  <si>
    <t>contracts/description</t>
  </si>
  <si>
    <t>Descripción del contrato</t>
  </si>
  <si>
    <t>Descripción del contrato.</t>
  </si>
  <si>
    <t>contracts/status</t>
  </si>
  <si>
    <t>Estatus del contrato</t>
  </si>
  <si>
    <t>El estatus actual de contrato, tomado de la lista de códigos cerrada 'contractStatus'.</t>
  </si>
  <si>
    <t>Codelist: pending, active, cancelled, terminated</t>
  </si>
  <si>
    <t>contracts/period</t>
  </si>
  <si>
    <t>Las fechas de inicio y término del contrato. Los eventos clave durante un proceso de contratación pueden tener una fecha conocida de inicio, una fecha de término, la duración y la extensión máxima (la fecha última en la que puede extenderse el periodo). En algunos casos, no todos esos campos serán conocidos o tendrán valores relevantes.</t>
  </si>
  <si>
    <t>contracts/period/startDate</t>
  </si>
  <si>
    <t>contracts/period/endDate</t>
  </si>
  <si>
    <t>contracts/period/maxExtentDate</t>
  </si>
  <si>
    <t>contracts/period/durationInDays</t>
  </si>
  <si>
    <t>contracts/value</t>
  </si>
  <si>
    <t>Un valor o monto total de este contrato. Un valor negativo indica que el contrato implicará pagos del proveedor al comprador (comúnmente usado en contratos de concesión).</t>
  </si>
  <si>
    <t>contracts/value/amount</t>
  </si>
  <si>
    <t>contracts/value/currency</t>
  </si>
  <si>
    <t>contracts/items</t>
  </si>
  <si>
    <t>Los bienes, servicios, obra pública y cualquier resultado intangible de este contrato. Nota: No repetir si los ítems son los mismos que la adjudicación.</t>
  </si>
  <si>
    <t>contracts/items/id</t>
  </si>
  <si>
    <t>contracts/items/description</t>
  </si>
  <si>
    <t>contracts/items/classification</t>
  </si>
  <si>
    <t>contracts/items/classification/scheme</t>
  </si>
  <si>
    <t>contracts/items/classification/id</t>
  </si>
  <si>
    <t>contracts/items/classification/description</t>
  </si>
  <si>
    <t>contracts/items/classification/uri</t>
  </si>
  <si>
    <t>contracts/items/additionalClassifications</t>
  </si>
  <si>
    <t>contracts/items/additionalClassifications/scheme</t>
  </si>
  <si>
    <t>contracts/items/additionalClassifications/id</t>
  </si>
  <si>
    <t>contracts/items/additionalClassifications/description</t>
  </si>
  <si>
    <t>contracts/items/additionalClassifications/uri</t>
  </si>
  <si>
    <t>contracts/items/quantity</t>
  </si>
  <si>
    <t>contracts/items/unit</t>
  </si>
  <si>
    <t>contracts/items/unit/scheme</t>
  </si>
  <si>
    <t>contracts/items/unit/id</t>
  </si>
  <si>
    <t>contracts/items/unit/name</t>
  </si>
  <si>
    <t>contracts/items/unit/value</t>
  </si>
  <si>
    <t>contracts/items/unit/value/amount</t>
  </si>
  <si>
    <t>contracts/items/unit/value/currency</t>
  </si>
  <si>
    <t>contracts/items/unit/uri</t>
  </si>
  <si>
    <t>contracts/items/deliveryLocation</t>
  </si>
  <si>
    <t>contracts/items/deliveryLocation/geometry</t>
  </si>
  <si>
    <t>contracts/items/deliveryLocation/geometry/type</t>
  </si>
  <si>
    <t>contracts/items/deliveryLocation/geometry/coordinates</t>
  </si>
  <si>
    <t>contracts/items/deliveryLocation/gazetteer</t>
  </si>
  <si>
    <t>contracts/items/deliveryLocation/gazetteer/scheme</t>
  </si>
  <si>
    <t>contracts/items/deliveryLocation/gazetteer/identifiers</t>
  </si>
  <si>
    <t>contracts/items/deliveryLocation/description</t>
  </si>
  <si>
    <t>contracts/items/deliveryLocation/uri</t>
  </si>
  <si>
    <t>contracts/items/deliveryAddress</t>
  </si>
  <si>
    <t>contracts/items/deliveryAddress/streetAddress</t>
  </si>
  <si>
    <t>contracts/items/deliveryAddress/locality</t>
  </si>
  <si>
    <t>contracts/items/deliveryAddress/region</t>
  </si>
  <si>
    <t>contracts/items/deliveryAddress/postalCode</t>
  </si>
  <si>
    <t>contracts/items/deliveryAddress/countryName</t>
  </si>
  <si>
    <t>contracts/dateSigned</t>
  </si>
  <si>
    <t>Fecha de firma</t>
  </si>
  <si>
    <t>La fecha en la que se firmó el contrato. En el caso de múltiples firmas, la fecha de la última firma.</t>
  </si>
  <si>
    <t>contracts/surveillanceMechanisms</t>
  </si>
  <si>
    <t>Mecanismos de vigilancia</t>
  </si>
  <si>
    <t>Los mecanismos de vigilancia utilizados en este proceso de contratación. Los mecanismos deben ser tomados de la lista de códigos 'Mecanismos de vigilancia'.</t>
  </si>
  <si>
    <t>contracts/guarantees</t>
  </si>
  <si>
    <t>Una lista de las garantías y cogarantías otorgadas para este contrato.</t>
  </si>
  <si>
    <t>Garantía</t>
  </si>
  <si>
    <t>Información sobre la garantía utilizada para asegurar el cumplimiento de los términos del contrato.</t>
  </si>
  <si>
    <t>contracts/guarantees/id</t>
  </si>
  <si>
    <t>Un identificador local para esta garantía, único dentro de este bloque.</t>
  </si>
  <si>
    <t>contracts/guarantees/type</t>
  </si>
  <si>
    <t>Forma de garantía</t>
  </si>
  <si>
    <t>Especificar la forma de garantía utilizada para este contrato, obtenida de la lista de códigos 'Tipo de garantía'.</t>
  </si>
  <si>
    <t>string. null</t>
  </si>
  <si>
    <t>contracts/guarantees/date</t>
  </si>
  <si>
    <t>Fecha de expedición</t>
  </si>
  <si>
    <t>Fecha de la garantía. Se refiere a la fecha en que se expide la garantía.</t>
  </si>
  <si>
    <t>contracts/guarantees/obligations</t>
  </si>
  <si>
    <t>Obligaciones garantizadas</t>
  </si>
  <si>
    <t>Especificar el tipo de obligaciones que se garantizan, obtenidas de la lista de códigos 'Tipo de obligación'.</t>
  </si>
  <si>
    <t>contracts/guarantees/value</t>
  </si>
  <si>
    <t>Monto total de la garantía.</t>
  </si>
  <si>
    <t>contracts/guarantees/value/amount</t>
  </si>
  <si>
    <t>contracts/guarantees/value/currency</t>
  </si>
  <si>
    <t>contracts/guarantees/guarantor</t>
  </si>
  <si>
    <t>Institución que expide la garantía</t>
  </si>
  <si>
    <t>Institución que expide la garantía.</t>
  </si>
  <si>
    <t>contracts/guarantees/guarantor/name</t>
  </si>
  <si>
    <t>contracts/guarantees/guarantor/id</t>
  </si>
  <si>
    <t>contracts/guarantees/period</t>
  </si>
  <si>
    <t>Periodo de la garantía</t>
  </si>
  <si>
    <t>Periodo durante el cuál esta garantía estará vigente.</t>
  </si>
  <si>
    <t>contracts/guarantees/period/startDate</t>
  </si>
  <si>
    <t>contracts/guarantees/period/endDate</t>
  </si>
  <si>
    <t>contracts/guarantees/period/maxExtentDate</t>
  </si>
  <si>
    <t>contracts/guarantees/period/durationInDays</t>
  </si>
  <si>
    <t>contracts/documents</t>
  </si>
  <si>
    <t>Todos los documentos y archivos adjuntos relacionados con el contrato, incluyendo cualquier aviso o notificación.</t>
  </si>
  <si>
    <t>contracts/documents/id</t>
  </si>
  <si>
    <t>contracts/documents/documentType</t>
  </si>
  <si>
    <t>contracts/documents/title</t>
  </si>
  <si>
    <t>contracts/documents/description</t>
  </si>
  <si>
    <t>contracts/documents/url</t>
  </si>
  <si>
    <t>contracts/documents/datePublished</t>
  </si>
  <si>
    <t>contracts/documents/dateModified</t>
  </si>
  <si>
    <t>contracts/documents/format</t>
  </si>
  <si>
    <t>contracts/documents/language</t>
  </si>
  <si>
    <t>contracts/implementation</t>
  </si>
  <si>
    <t>Ejecución</t>
  </si>
  <si>
    <t>Información relacionada con la ejecución del contrato de conformidad con las obligaciones establecidas en el mismo.</t>
  </si>
  <si>
    <t>contracts/implementation/status</t>
  </si>
  <si>
    <t>El estado actual de la ejecución del contrato obtenido de la lista de códigos 'Estatus de la ejecución'.</t>
  </si>
  <si>
    <t>contracts/implementation/transactions</t>
  </si>
  <si>
    <t>Transacciones</t>
  </si>
  <si>
    <t>Una lista de las transacciones de pago realizadas contra este contrato.</t>
  </si>
  <si>
    <t>Transacción</t>
  </si>
  <si>
    <t>Una transacción de gasto relacionada con el proceso de contratación. Se basa en los modelos de datos del [Fiscal Data Package](http://fiscal.dataprotocols.org/) y en la [International Aid Transparency Initiative](http://iatistandard.org/activity-standard/iati-activities/iati-activity/transaction/) y debe utilizarse para las referencias cruzadas a información más detallada, utilizando el paquete de datos fiscales, un archivo IATI o para proporcionar información suficiente para permitir que un usuario realice una referencia cruzada manual o automática con alguna otra fuente publicada de Datos de gastos transaccionales.</t>
  </si>
  <si>
    <t>contracts/implementation/transactions/id</t>
  </si>
  <si>
    <t>Un identificador único para esta transacción. Este identificador debe permitir referenciar contra la fuente de datos. Para IATI, esta es la referencia de la transacción.</t>
  </si>
  <si>
    <t>contracts/implementation/transactions/source</t>
  </si>
  <si>
    <t>Fuente de datos</t>
  </si>
  <si>
    <t>Usado para apuntar a un Fiscal Data Package, un archivo IATI o una fuente legible por computadora o por un humano donde los usuarios puedan obtener más información sobre los identificadores de partida presupuestaria o identificadores de proyectos, provistos aquí.</t>
  </si>
  <si>
    <t>contracts/implementation/transactions/date</t>
  </si>
  <si>
    <t>Fecha de la transacción</t>
  </si>
  <si>
    <t>La fecha de la transacción.</t>
  </si>
  <si>
    <t>contracts/implementation/transactions/value</t>
  </si>
  <si>
    <t>El valor de la transacción. Los valores financieros deben ser publicados con una moneda.</t>
  </si>
  <si>
    <t>contracts/implementation/transactions/value/amount</t>
  </si>
  <si>
    <t>contracts/implementation/transactions/value/currency</t>
  </si>
  <si>
    <t>contracts/implementation/transactions/payer</t>
  </si>
  <si>
    <t>Pagador</t>
  </si>
  <si>
    <t>Una referencia al actor del que se originan los fondos para esta transacción.</t>
  </si>
  <si>
    <t>contracts/implementation/transactions/payer/name</t>
  </si>
  <si>
    <t>contracts/implementation/transactions/payer/id</t>
  </si>
  <si>
    <t>contracts/implementation/transactions/payee</t>
  </si>
  <si>
    <t>Beneficiario</t>
  </si>
  <si>
    <t>Una referencia al actor que recibe los fondos en esta transacción.</t>
  </si>
  <si>
    <t>contracts/implementation/transactions/payee/name</t>
  </si>
  <si>
    <t>contracts/implementation/transactions/payee/id</t>
  </si>
  <si>
    <t>contracts/implementation/transactions/uri</t>
  </si>
  <si>
    <t>Información vinculada del gasto</t>
  </si>
  <si>
    <t>Una URI apuntando directamente al registro legible por maquinas sobre esta transacción.</t>
  </si>
  <si>
    <t>contracts/implementation/milestones</t>
  </si>
  <si>
    <t>A medida que se concluyen los hitos, se deben actualizar los estatus y fechas.</t>
  </si>
  <si>
    <t>contracts/implementation/milestones/id</t>
  </si>
  <si>
    <t>contracts/implementation/milestones/title</t>
  </si>
  <si>
    <t>contracts/implementation/milestones/type</t>
  </si>
  <si>
    <t>contracts/implementation/milestones/description</t>
  </si>
  <si>
    <t>contracts/implementation/milestones/code</t>
  </si>
  <si>
    <t>contracts/implementation/milestones/dueDate</t>
  </si>
  <si>
    <t>contracts/implementation/milestones/dateMet</t>
  </si>
  <si>
    <t>contracts/implementation/milestones/dateModified</t>
  </si>
  <si>
    <t>contracts/implementation/milestones/status</t>
  </si>
  <si>
    <t>contracts/implementation/documents</t>
  </si>
  <si>
    <t>Documentos y reportes que forman parte de la etapa de implementación, por ejemplo, los reportes de auditoría y evaluación.</t>
  </si>
  <si>
    <t>contracts/implementation/documents/id</t>
  </si>
  <si>
    <t>contracts/implementation/documents/documentType</t>
  </si>
  <si>
    <t>contracts/implementation/documents/title</t>
  </si>
  <si>
    <t>contracts/implementation/documents/description</t>
  </si>
  <si>
    <t>contracts/implementation/documents/url</t>
  </si>
  <si>
    <t>contracts/implementation/documents/datePublished</t>
  </si>
  <si>
    <t>contracts/implementation/documents/dateModified</t>
  </si>
  <si>
    <t>contracts/implementation/documents/format</t>
  </si>
  <si>
    <t>contracts/implementation/documents/language</t>
  </si>
  <si>
    <t>contracts/relatedProcesses</t>
  </si>
  <si>
    <t>Los detalles de procesos relacionados: por ejemplo, si este proceso es seguido por uno o más procesos de contratación, representados por un Identificador de Contrataciones Abiertas (ocid). Esto se utiliza comúnmente par hacer referencia a subcontratos y para procesos de renovación o reemplazo de este contrato.</t>
  </si>
  <si>
    <t>Proceso relacionado</t>
  </si>
  <si>
    <t>Una referencia a un proceso de contratación relacionado: generalmente uno antes o después del proceso actual.</t>
  </si>
  <si>
    <t>contracts/relatedProcesses/id</t>
  </si>
  <si>
    <t>Identificador de relación</t>
  </si>
  <si>
    <t>Un identificador local para esta relación, único dentro de esta matriz.</t>
  </si>
  <si>
    <t>contracts/relatedProcesses/relationship</t>
  </si>
  <si>
    <t>Relación</t>
  </si>
  <si>
    <t>Especifica el tipo de relación usando la lista de códigos relatedProcesses.</t>
  </si>
  <si>
    <t>http://standard.open-contracting.org/latest/es/schema/codelists/#related-process</t>
  </si>
  <si>
    <t>contracts/relatedProcesses/title</t>
  </si>
  <si>
    <t>Título del proceso relacionado</t>
  </si>
  <si>
    <t>El título del proceso relacionado, cuando se hace referencia a un proceso de contratación abierta, este debe de ser el mismo que el campo de tender/title en el proceso relacionado.</t>
  </si>
  <si>
    <t>contracts/relatedProcesses/scheme</t>
  </si>
  <si>
    <t>El esquema de identificación usado por esta referencia de la lista de códigos de proceso relacionado. Cuando se referencia información también publicada usando OCDS, se debe usar un Open Contracting ID (ocid).</t>
  </si>
  <si>
    <t>http://standard.open-contracting.org/latest/es/schema/codelists/#related-process-scheme</t>
  </si>
  <si>
    <t>contracts/relatedProcesses/identifier</t>
  </si>
  <si>
    <t>El identificador del proceso relacionado. Cuando se refiere a información que también se publica usando OCDS, este debe ser el Open Contracting ID (ocid).</t>
  </si>
  <si>
    <t>contracts/relatedProcesses/uri</t>
  </si>
  <si>
    <t>URI del procedimiento relacionado</t>
  </si>
  <si>
    <t>Una URI que apunta a un documento legible por máquinas, liberación o paquete de registro que contenga el proceso relacionado identificado.</t>
  </si>
  <si>
    <t>contracts/milestones</t>
  </si>
  <si>
    <t>Hitos del contrato</t>
  </si>
  <si>
    <t>Una lista de hitos relacionados con la terminación de este contrato.</t>
  </si>
  <si>
    <t>contracts/milestones/id</t>
  </si>
  <si>
    <t>contracts/milestones/title</t>
  </si>
  <si>
    <t>contracts/milestones/type</t>
  </si>
  <si>
    <t>contracts/milestones/description</t>
  </si>
  <si>
    <t>contracts/milestones/code</t>
  </si>
  <si>
    <t>contracts/milestones/dueDate</t>
  </si>
  <si>
    <t>contracts/milestones/dateMet</t>
  </si>
  <si>
    <t>contracts/milestones/dateModified</t>
  </si>
  <si>
    <t>contracts/milestones/status</t>
  </si>
  <si>
    <t>contracts/amendments</t>
  </si>
  <si>
    <t>Una modificación del contrato es un cambio formal o extensión de un contrato, y generalmente implica la publicación de un nuevo aviso de contrato / liberación, o algunos otros documentos que detallan el cambio. La justificación y una descripción de los cambios realizados se pueden proporcionar aquí.</t>
  </si>
  <si>
    <t>contracts/amendments/date</t>
  </si>
  <si>
    <t>contracts/amendments/rationale</t>
  </si>
  <si>
    <t>contracts/amendments/id</t>
  </si>
  <si>
    <t>contracts/amendments/description</t>
  </si>
  <si>
    <t>contracts/amendments/amendsReleaseID</t>
  </si>
  <si>
    <t>contracts/amendments/releaseID</t>
  </si>
  <si>
    <t>language</t>
  </si>
  <si>
    <t>Idioma de la liberación</t>
  </si>
  <si>
    <t>Especifica el idioma predeterminado de los datos mediante la clasificación de dos letras ISO639-1, o mediante una clasificación extendida de BCP47 language tags. Se recomienda el uso de códigos de dos letras en minúsculas de la clasificación ISO639-1.</t>
  </si>
  <si>
    <t>https://en.wikipedia.org/wiki/List_of_ISO_639-1_codes, http://www.w3.org/International/articles/language-tags/</t>
  </si>
  <si>
    <t>relatedProcesses</t>
  </si>
  <si>
    <t>Los detalles de procesos relacionados: por ejemplo, si este proceso sigue a uno o más procesos de contratación, representados por un Identificador de Contrataciones Abiertas (ocid). Esto se utiliza comúnmente para relacionar mini competiciones a sus contratos marco o licitaciones independientes a un proceso de planeación más ámplio.</t>
  </si>
  <si>
    <t>relatedProcesses/id</t>
  </si>
  <si>
    <t>relatedProcesses/relationship</t>
  </si>
  <si>
    <t>relatedProcesses/title</t>
  </si>
  <si>
    <t>relatedProcesses/scheme</t>
  </si>
  <si>
    <t>relatedProcesses/identifier</t>
  </si>
  <si>
    <t>relatedProcesses/uri</t>
  </si>
  <si>
    <t>Datos Existentes</t>
  </si>
  <si>
    <t>Estadísticas de Mapeo</t>
  </si>
  <si>
    <t xml:space="preserve">El OCDS es un estándar extensible, diseñado para apoyar la divulgación amplia de información sobre contrataciones. El inicio de un proceso de los campos debe de hacerse con los datos que ya están reunidos. Esta hoja te ayuda a enlistar todos los campos contenidos en los sistemas de datos de origen.                                                         </t>
  </si>
  <si>
    <t>Remítase a esta sección una vez que complete su mapeo para verificar si algún campo no está mapeado.</t>
  </si>
  <si>
    <t>Para mapeo</t>
  </si>
  <si>
    <t>Sección/Tabla</t>
  </si>
  <si>
    <t>Campo</t>
  </si>
  <si>
    <t>Ejemplo (opcional)</t>
  </si>
  <si>
    <t>Descripción (opcional)</t>
  </si>
  <si>
    <t>Tipo de Dato (opcional)</t>
  </si>
  <si>
    <t>Notas sobre la calidad de los datos, cobertura, etc. (opcional)</t>
  </si>
  <si>
    <t>Mapeado</t>
  </si>
  <si>
    <t>Detalles de Mapeo</t>
  </si>
  <si>
    <t>0. General</t>
  </si>
  <si>
    <t>1. Planeación</t>
  </si>
  <si>
    <t>2. Licitación</t>
  </si>
  <si>
    <t>3. Adjudicación</t>
  </si>
  <si>
    <t>4. Contratación</t>
  </si>
  <si>
    <t>5. Ejecución</t>
  </si>
  <si>
    <t>Nombre del proveedor</t>
  </si>
  <si>
    <t>Juan Contreras Palacio</t>
  </si>
  <si>
    <t>Nombre de la persona física o moral</t>
  </si>
  <si>
    <t>No se cuenta con datos desagregados a nivel apellidos.</t>
  </si>
  <si>
    <t>no</t>
  </si>
  <si>
    <t>encabezado</t>
  </si>
  <si>
    <t>Normativa</t>
  </si>
  <si>
    <t>SECRETARIA DE FINANZAS DEL ESTADO DE OAXACA</t>
  </si>
  <si>
    <t>siglas1</t>
  </si>
  <si>
    <t>SEFIN</t>
  </si>
  <si>
    <t>datos de identificacion</t>
  </si>
  <si>
    <t>Autorización</t>
  </si>
  <si>
    <t>SF/SPIP/DPIP/CS1000MDP/0120/2020</t>
  </si>
  <si>
    <t>meta</t>
  </si>
  <si>
    <t>Institución</t>
  </si>
  <si>
    <t>Caminos y Aeropistas de Oaxaca</t>
  </si>
  <si>
    <t>siglas</t>
  </si>
  <si>
    <t>CAO</t>
  </si>
  <si>
    <t>Licitación Pública Estatal</t>
  </si>
  <si>
    <t>LPE-CAO-009-2020</t>
  </si>
  <si>
    <t>fechaB</t>
  </si>
  <si>
    <t>costo de las bases</t>
  </si>
  <si>
    <t>Requirente</t>
  </si>
  <si>
    <t>Dirección de Obras</t>
  </si>
  <si>
    <t>fechaV</t>
  </si>
  <si>
    <t>Área Técnica2</t>
  </si>
  <si>
    <t>Departamento dePuentes y Obras Especiales</t>
  </si>
  <si>
    <t>fechaA</t>
  </si>
  <si>
    <t>objetivo</t>
  </si>
  <si>
    <t>Valoración de los elementos que se requieren para la ejecución de los trabajos</t>
  </si>
  <si>
    <t>PROPOSICIÓN TÉCNICA</t>
  </si>
  <si>
    <t>fechaT</t>
  </si>
  <si>
    <t>Contratante2</t>
  </si>
  <si>
    <t>Jefe de la Unidad de Licitaciones</t>
  </si>
  <si>
    <t>fechaDT</t>
  </si>
  <si>
    <t>PROPOSICIÓN ECONÓMICA</t>
  </si>
  <si>
    <t>fechaE</t>
  </si>
  <si>
    <t>fechaDE</t>
  </si>
  <si>
    <t>fechaF</t>
  </si>
  <si>
    <t>Contratante1</t>
  </si>
  <si>
    <t>Director General de CAO</t>
  </si>
  <si>
    <t>número</t>
  </si>
  <si>
    <t>CAO-CS1000MDP-014-W-0-2020</t>
  </si>
  <si>
    <t>fechaC</t>
  </si>
  <si>
    <t>númeroCc</t>
  </si>
  <si>
    <t>CAO-CS1000MDP-014-W-1-2020</t>
  </si>
  <si>
    <t>fechaCC</t>
  </si>
  <si>
    <t>Director de Obras de CAO</t>
  </si>
  <si>
    <t>web</t>
  </si>
  <si>
    <t>https://www.oaxaca.gob.mx/cao/</t>
  </si>
  <si>
    <t>url</t>
  </si>
  <si>
    <t>Av. Gerardo Pandal Graff No. 1</t>
  </si>
  <si>
    <t>Reyes Mantecon</t>
  </si>
  <si>
    <t>Region</t>
  </si>
  <si>
    <t>Valles centrales</t>
  </si>
  <si>
    <t>Código Postal</t>
  </si>
  <si>
    <t>México</t>
  </si>
  <si>
    <t>Contratante3</t>
  </si>
  <si>
    <t>Departamento de Licitaciones de Obra Públia de CAO</t>
  </si>
  <si>
    <t>Área Técnica1</t>
  </si>
  <si>
    <t>Director de Proyectos y Control de Calidad</t>
  </si>
  <si>
    <t>Empresa1</t>
  </si>
  <si>
    <t>GRUPO FORMADO POR: SISTEMAS ESPECIALES DE METALIZACIÓN SANFER, S.A. DE C.V. E INBISA ARQUITECTURA BASICA, S.A. DE C.V.</t>
  </si>
  <si>
    <t>JustifiCc</t>
  </si>
  <si>
    <t>Adecuación de Volúmenes</t>
  </si>
  <si>
    <t>es</t>
  </si>
  <si>
    <t>uMeta</t>
  </si>
  <si>
    <t>metros</t>
  </si>
  <si>
    <t>RFCEMPRESA</t>
  </si>
  <si>
    <t>SEM1804276LA</t>
  </si>
  <si>
    <t>RFCCAO</t>
  </si>
  <si>
    <t>CAO890527DY3</t>
  </si>
  <si>
    <t>NOMOBRA</t>
  </si>
  <si>
    <t>Construcción del Puente Vehicular sobre el Río Salado en la Localidad de Santa Cruz Amilpas, Municipio de Santa Cruz Amilpas.</t>
  </si>
  <si>
    <t>Valor1C</t>
  </si>
  <si>
    <t>Valor2C</t>
  </si>
  <si>
    <t>MXN</t>
  </si>
  <si>
    <t>Emisor</t>
  </si>
  <si>
    <t>Subsecretaría de Planeación e Inversión Pública</t>
  </si>
  <si>
    <t>Licitación Pública Estatal2</t>
  </si>
  <si>
    <t>Inversión Autorizada1</t>
  </si>
  <si>
    <t>Inversión Autorizada2</t>
  </si>
  <si>
    <t>NumPart</t>
  </si>
  <si>
    <t>REFERENCIA</t>
  </si>
  <si>
    <t>Referencia</t>
  </si>
  <si>
    <t>[17.053841, -96.685002]</t>
  </si>
  <si>
    <t>tiporef</t>
  </si>
  <si>
    <t>GeoJSON Geometry Objects</t>
  </si>
  <si>
    <t>Localidad2</t>
  </si>
  <si>
    <t>Santa Cruz Amilpas</t>
  </si>
  <si>
    <t>entre calles</t>
  </si>
  <si>
    <t>Cipres y Constitución</t>
  </si>
  <si>
    <t>cp2</t>
  </si>
  <si>
    <t>Finiquitado</t>
  </si>
  <si>
    <t>Finicio</t>
  </si>
  <si>
    <t>Ffinal</t>
  </si>
  <si>
    <t>GARANTIA</t>
  </si>
  <si>
    <t>fechaGc</t>
  </si>
  <si>
    <t>MontoGc</t>
  </si>
  <si>
    <t>InstituciónGc</t>
  </si>
  <si>
    <t>Sofimex, Institución de Garantías S.A.</t>
  </si>
  <si>
    <t>numGc</t>
  </si>
  <si>
    <t>TiípoGc</t>
  </si>
  <si>
    <t>Cumplimiento</t>
  </si>
  <si>
    <t>RfcGc</t>
  </si>
  <si>
    <t>ASG950531ID1</t>
  </si>
  <si>
    <t>AUDITORÍA</t>
  </si>
  <si>
    <t>OficioSCTG</t>
  </si>
  <si>
    <t>TipoSCTG</t>
  </si>
  <si>
    <t>Oficio</t>
  </si>
  <si>
    <t>TituloSCTG</t>
  </si>
  <si>
    <t>Cierre de Expediente</t>
  </si>
  <si>
    <t>descripciónSCTG</t>
  </si>
  <si>
    <t>Observaciones Cualitativas y Cuantitativas</t>
  </si>
  <si>
    <t>FechaSCTG</t>
  </si>
  <si>
    <t>Se mapea a</t>
  </si>
  <si>
    <t>Notas de mapeo</t>
  </si>
  <si>
    <t>Todas las liberaciones de datos deben incluir una sección de Comprador, referenciado a una entrada en la sección de Actores.</t>
  </si>
  <si>
    <t>encabezado (Institución)</t>
  </si>
  <si>
    <t>datos de identificacion (RFCCAO)</t>
  </si>
  <si>
    <t xml:space="preserve">Detalles de la organización o entidad cuyo presupuesto se utilizará para hacer al adquisición de bienes.					</t>
  </si>
  <si>
    <t>datos de identificacion (Contratante2)</t>
  </si>
  <si>
    <t>datos de identificacion (web)</t>
  </si>
  <si>
    <t>datos de identificacion (Calle y número)</t>
  </si>
  <si>
    <t>datos de identificacion (Localidad)</t>
  </si>
  <si>
    <t>datos de identificacion (Region)</t>
  </si>
  <si>
    <t>datos de identificacion (Código Postal)</t>
  </si>
  <si>
    <t>datos de identificacion (País)</t>
  </si>
  <si>
    <t>Todas las liberaciones también deben de incluir una serie de campos de metadatos</t>
  </si>
  <si>
    <t>datos de identificacion (Licitación Pública Estatal)</t>
  </si>
  <si>
    <t>datos de identificacion (Idioma)</t>
  </si>
  <si>
    <t>Si este proceso viene de uno o más procesos anteriores, representados bajo un open contracting id (ocid) separado, entonces los detalles del proceso relacionado pueden ser proveídos aquí. Esto es comúnmente utilizado para relacionar mini-competencias sobre sus marcos padre, . This is commonly used to relate mini-competitions to their parent frameworks, ofertas completas para una fase de precalificación, u ofertas individuales para un proceso de planificación amplio. Para cada proceso relacionado, puede proporcionar:</t>
  </si>
  <si>
    <t xml:space="preserve">En la etapa de planeación, se puede proveer la siguiente información, adicional a la información general					</t>
  </si>
  <si>
    <t>datos de identificacion (Autorización)</t>
  </si>
  <si>
    <t>planning/requestingUnit</t>
  </si>
  <si>
    <t>Unidad administrativa requirente</t>
  </si>
  <si>
    <t>La autoridad que en la dependencia o entidad solicita o requiere formalmente la adquisición o el arrendamiento de bienes o la provisión de servicios, o quién los usará</t>
  </si>
  <si>
    <t>planning/requestingUnit/name</t>
  </si>
  <si>
    <t>datos de identificacion (Requirente)</t>
  </si>
  <si>
    <t>planning/requestingUnit/id</t>
  </si>
  <si>
    <t>encabezado (siglas)</t>
  </si>
  <si>
    <t>Detalles de las unidades administrativas requirentes</t>
  </si>
  <si>
    <t>encabezado (Requirente)</t>
  </si>
  <si>
    <t>datos de identificacion (Contratante1)</t>
  </si>
  <si>
    <t>planning/responsibleUnit</t>
  </si>
  <si>
    <t>Unidad administrativa contratante</t>
  </si>
  <si>
    <t>La autorizada en la dependencia o entidad para llevar a cabo procedimientos de contratación con el fin de adquirir o arrendar bienes o contratar la prestación de servicios requeridos por la dependencia o entidad en cuestión.</t>
  </si>
  <si>
    <t>planning/responsibleUnit/name</t>
  </si>
  <si>
    <t>planning/responsibleUnit/id</t>
  </si>
  <si>
    <t>Detalles de las unidades administrativas contratantes</t>
  </si>
  <si>
    <t>planning/contractingUnits</t>
  </si>
  <si>
    <t>Unidad responsable de la ejecución del contrato</t>
  </si>
  <si>
    <t>Área responsable de la ejecución del contrato.</t>
  </si>
  <si>
    <t>planning/contractingUnit/name</t>
  </si>
  <si>
    <t>planning/contractingUnit/id</t>
  </si>
  <si>
    <t>Detalles de las unidades responsables de la ejecución del contrato</t>
  </si>
  <si>
    <t>encabezado (fechaT)</t>
  </si>
  <si>
    <t>datos de identificacion (NOMOBRA)</t>
  </si>
  <si>
    <t>datos de identificacion (meta)</t>
  </si>
  <si>
    <t>datos de identificacion (uMeta)</t>
  </si>
  <si>
    <t>datos de identificacion (Valor2C)</t>
  </si>
  <si>
    <t>planning/requestForQuotes/items/unit/value/amountNet</t>
  </si>
  <si>
    <t>datos de identificacion (Valor1C)</t>
  </si>
  <si>
    <t>datos de identificacion (Empresa1)</t>
  </si>
  <si>
    <t>datos de identificacion (RFCEMPRESA)</t>
  </si>
  <si>
    <t>Detalles de los proveedores invitados</t>
  </si>
  <si>
    <t>planning/requestForQuotes/quotes/items/unit/value/amountNet</t>
  </si>
  <si>
    <t>planning/requestForQuotes/quotes/value/amountNet</t>
  </si>
  <si>
    <t>Detalles del proveedor emisor</t>
  </si>
  <si>
    <t>planning/budget/budgetBreakdown/budgetLines</t>
  </si>
  <si>
    <t>Línea presupuestaria</t>
  </si>
  <si>
    <t>Esta sección contiene información detallada sobre la línea presupuestaria.</t>
  </si>
  <si>
    <t>planning/budget/budgetBreakdown/budgetLines/id</t>
  </si>
  <si>
    <t>Un identificador para la línea presupuestaria. Esto debe ser la concatenación de todos los códigos contenidos en la matriz de "Componentes".</t>
  </si>
  <si>
    <t>planning/budget/budgetBreakdown/budgetLines/origin</t>
  </si>
  <si>
    <t>Origen</t>
  </si>
  <si>
    <t>Origen de los recursos públicos.</t>
  </si>
  <si>
    <t>planning/budget/budgetBreakdown/budgetLines/components</t>
  </si>
  <si>
    <t>Componente</t>
  </si>
  <si>
    <t>Especificación de la clasificación de este componente y sus valores específicos dentro de la línea presupuestaria.</t>
  </si>
  <si>
    <t>planning/budget/budgetBreakdown/budgetLines/components/name</t>
  </si>
  <si>
    <t>El nombre del componente de esta línea presupuestaria.</t>
  </si>
  <si>
    <t>planning/budget/budgetBreakdown/budgetLines/components/level</t>
  </si>
  <si>
    <t>Nivel</t>
  </si>
  <si>
    <t>El nivel jerárquico del componente.</t>
  </si>
  <si>
    <t>planning/budget/budgetBreakdown/budgetLines/components/code</t>
  </si>
  <si>
    <t>Código</t>
  </si>
  <si>
    <t>Un codigo para identificar el valor específico del componente.</t>
  </si>
  <si>
    <t>planning/budget/budgetBreakdown/budgetLines/components/description</t>
  </si>
  <si>
    <t>Una descripción del valor específico del componente.</t>
  </si>
  <si>
    <t>La organización u u otro actor relacionado con esta entrada de presupuesto. Si el monto del presupuesto es positivo, esto indica un flujo de recursos del actor al proceso de contratación. Si el monto del presupuesto es negativo, indica un pago del proceso de contratación a este actor.</t>
  </si>
  <si>
    <t>Detalles del actor fuente (financiador)</t>
  </si>
  <si>
    <t>encabezado (Normativa)</t>
  </si>
  <si>
    <t>encabezado (siglas1)</t>
  </si>
  <si>
    <t>datos de identificacion (Emisor)</t>
  </si>
  <si>
    <t>datos de identificacion (Licitación Pública Estatal2)</t>
  </si>
  <si>
    <t>datos de identificacion (Inversión Autorizada1)</t>
  </si>
  <si>
    <t>tender/value/amountNet</t>
  </si>
  <si>
    <t>datos de identificacion (Inversión Autorizada2)</t>
  </si>
  <si>
    <t>datos de identificacion (Moneda)</t>
  </si>
  <si>
    <t>tender/minValue/amountNet</t>
  </si>
  <si>
    <t>encabezado (fechaA)</t>
  </si>
  <si>
    <t>datos de identificacion (fechaF)</t>
  </si>
  <si>
    <t>datos de identificacion (fechaC)</t>
  </si>
  <si>
    <t>datos de identificacion (NumPart)</t>
  </si>
  <si>
    <t xml:space="preserve">Detalles de la organización o entidad cuyo presupuesto se utilizará para hacer al adquisición de bienes.                                        </t>
  </si>
  <si>
    <t>Precio unitario.</t>
  </si>
  <si>
    <t>datos de identificacion (tiporef)</t>
  </si>
  <si>
    <t>datos de identificacion (Referencia)</t>
  </si>
  <si>
    <t>datos de identificacion (entre calles)</t>
  </si>
  <si>
    <t>datos de identificacion (Localidad2)</t>
  </si>
  <si>
    <t>datos de identificacion (cp2)</t>
  </si>
  <si>
    <t>datos de identificacion (objetivo)</t>
  </si>
  <si>
    <t>Detalles de los asistentes a juntas de aclaraciones</t>
  </si>
  <si>
    <t>datos de identificacion (Contratante3)</t>
  </si>
  <si>
    <t>Detalles de los servidores públicos asistentes a la junta de aclaraciones</t>
  </si>
  <si>
    <t>Detalles de los licitantes</t>
  </si>
  <si>
    <t>Valor económico de la adjudicación.</t>
  </si>
  <si>
    <t>awards/value/amountNet</t>
  </si>
  <si>
    <t>Detalles de los proveedores o contratistas adjudicados</t>
  </si>
  <si>
    <t>Una descripción de la unidad de medida en la cual se proporcionan los bienes, servicios u obra pública (p. ej. horas, kilogramos) así como el precio unitario.</t>
  </si>
  <si>
    <t>awards/items/unit/value/amountNet</t>
  </si>
  <si>
    <t>awards/items/deliveryLocation</t>
  </si>
  <si>
    <t>awards/items/deliveryLocation/geometry</t>
  </si>
  <si>
    <t>awards/items/deliveryLocation/geometry/type</t>
  </si>
  <si>
    <t>awards/items/deliveryLocation/geometry/coordinates</t>
  </si>
  <si>
    <t>awards/items/deliveryLocation/gazetteer</t>
  </si>
  <si>
    <t>awards/items/deliveryLocation/gazetteer/scheme</t>
  </si>
  <si>
    <t>awards/items/deliveryLocation/gazetteer/identifiers</t>
  </si>
  <si>
    <t>awards/items/deliveryLocation/description</t>
  </si>
  <si>
    <t>awards/items/deliveryLocation/uri</t>
  </si>
  <si>
    <t>awards/items/deliveryAddress</t>
  </si>
  <si>
    <t>awards/items/deliveryAddress/streetAddress</t>
  </si>
  <si>
    <t>awards/items/deliveryAddress/locality</t>
  </si>
  <si>
    <t>awards/items/deliveryAddress/region</t>
  </si>
  <si>
    <t>awards/items/deliveryAddress/postalCode</t>
  </si>
  <si>
    <t>awards/items/deliveryAddress/countryName</t>
  </si>
  <si>
    <t>datos de identificacion (número)</t>
  </si>
  <si>
    <t>encabezado (Título)</t>
  </si>
  <si>
    <t>datos de identificacion (Estatus)</t>
  </si>
  <si>
    <t>01/02/2021 A 31/12/2021</t>
  </si>
  <si>
    <t>datos de identificacion (Finicio)</t>
  </si>
  <si>
    <t>datos de identificacion (Ffinal)</t>
  </si>
  <si>
    <t>contracts/value/amountNet</t>
  </si>
  <si>
    <t>contracts/value/exchangeRates</t>
  </si>
  <si>
    <t>Tasa de cambio</t>
  </si>
  <si>
    <t>La tasa de cambio utilizada para convertir un monto a una moneda alternativa.</t>
  </si>
  <si>
    <t>contracts/value/exchangeRates/rate</t>
  </si>
  <si>
    <t>Tasa de conversión de moneda</t>
  </si>
  <si>
    <t>La tasa utilizada para convertir el monto a la moneda alternativa.</t>
  </si>
  <si>
    <t>contracts/value/exchangeRates/currency</t>
  </si>
  <si>
    <t>La moneda destino para la conversión del monto.</t>
  </si>
  <si>
    <t>contracts/value/exchangeRates/date</t>
  </si>
  <si>
    <t>Fecha de la tasa de cambio</t>
  </si>
  <si>
    <t>La fecha en la que esta tasa de cambio era vigente.</t>
  </si>
  <si>
    <t>contracts/value/exchangeRates/source</t>
  </si>
  <si>
    <t>Fuente de la tasa de cambio</t>
  </si>
  <si>
    <t>La fuente utilizada para proporcionar el valor de la tasa de cambio.</t>
  </si>
  <si>
    <t>contracts/items/unit/value/amountNet</t>
  </si>
  <si>
    <t>datos de identificacion (numGc)</t>
  </si>
  <si>
    <t>datos de identificacion (TiípoGc)</t>
  </si>
  <si>
    <t>datos de identificacion (fechaGc)</t>
  </si>
  <si>
    <t>datos de identificacion (MontoGc)</t>
  </si>
  <si>
    <t>datos de identificacion (InstituciónGc)</t>
  </si>
  <si>
    <t>datos de identificacion (RfcGc)</t>
  </si>
  <si>
    <t>Detalles de la institución que expide la garantía</t>
  </si>
  <si>
    <t>datos de identificacion (fechaCC)</t>
  </si>
  <si>
    <t>datos de identificacion (JustifiCc)</t>
  </si>
  <si>
    <t>encabezado (númeroCc)</t>
  </si>
  <si>
    <t>contracts/implementation/transactions/paymentMethod</t>
  </si>
  <si>
    <t>Método de pago</t>
  </si>
  <si>
    <t>El método de pago utilizado para realizar la transacción.</t>
  </si>
  <si>
    <t>contracts/implementation/transactions/value/amountNet</t>
  </si>
  <si>
    <t xml:space="preserve">Detalles del pagador.                               </t>
  </si>
  <si>
    <t>Detalles del beneficiario</t>
  </si>
  <si>
    <t>encabezado (OficioSCTG)</t>
  </si>
  <si>
    <t>encabezado (TipoSCTG)</t>
  </si>
  <si>
    <t>encabezado (TituloSCTG)</t>
  </si>
  <si>
    <t>datos de identificacion (descripciónSCTG)</t>
  </si>
  <si>
    <t>encabezado (FechaSCTG)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</si>
</sst>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yyyy"/>
    <numFmt numFmtId="166" formatCode="&quot;$&quot;#,##0.00"/>
    <numFmt numFmtId="167" formatCode="&quot;$&quot;#,##0"/>
  </numFmts>
  <fonts count="42">
    <font>
      <sz val="10.0"/>
      <color rgb="FF000000"/>
      <name val="Arial"/>
      <scheme val="minor"/>
    </font>
    <font>
      <b/>
      <u/>
      <sz val="18.0"/>
      <color rgb="FF1155CC"/>
      <name val="Arial"/>
    </font>
    <font>
      <color theme="1"/>
      <name val="Arial"/>
    </font>
    <font>
      <i/>
      <color theme="1"/>
      <name val="Arial"/>
    </font>
    <font>
      <b/>
      <color theme="1"/>
      <name val="Arial"/>
    </font>
    <font>
      <color rgb="FF000000"/>
      <name val="Arial"/>
    </font>
    <font>
      <b/>
      <sz val="10.0"/>
      <color rgb="FF222222"/>
      <name val="Arial Narrow"/>
    </font>
    <font>
      <b/>
      <sz val="10.0"/>
      <color theme="1"/>
      <name val="Arial Narrow"/>
    </font>
    <font>
      <sz val="10.0"/>
      <color theme="1"/>
      <name val="Arial Narrow"/>
    </font>
    <font>
      <sz val="10.0"/>
      <color rgb="FF000000"/>
      <name val="Arial Narrow"/>
    </font>
    <font>
      <b/>
      <sz val="10.0"/>
      <color rgb="FFFFFFFF"/>
      <name val="Arial Narrow"/>
    </font>
    <font>
      <i/>
      <sz val="10.0"/>
      <color theme="1"/>
      <name val="Arial Narrow"/>
    </font>
    <font>
      <color theme="1"/>
      <name val="&quot;Arial Narrow&quot;"/>
    </font>
    <font>
      <b/>
      <color rgb="FFFFFFFF"/>
      <name val="&quot;Arial Narrow&quot;"/>
    </font>
    <font>
      <sz val="10.0"/>
      <color theme="1"/>
      <name val="&quot;Arial Narrow&quot;"/>
    </font>
    <font>
      <b/>
      <sz val="10.0"/>
      <color rgb="FFFFFFFF"/>
      <name val="&quot;Arial Narrow&quot;"/>
    </font>
    <font>
      <b/>
      <sz val="10.0"/>
      <color rgb="FF000000"/>
      <name val="&quot;Arial Narrow&quot;"/>
    </font>
    <font>
      <b/>
      <i/>
      <sz val="10.0"/>
      <color rgb="FF999999"/>
      <name val="&quot;Arial Narrow&quot;"/>
    </font>
    <font>
      <i/>
      <sz val="10.0"/>
      <color rgb="FF999999"/>
      <name val="&quot;Arial Narrow&quot;"/>
    </font>
    <font>
      <i/>
      <u/>
      <sz val="10.0"/>
      <color rgb="FF999999"/>
      <name val="&quot;Arial Narrow&quot;"/>
    </font>
    <font>
      <sz val="10.0"/>
      <color theme="1"/>
      <name val="Arial"/>
      <scheme val="minor"/>
    </font>
    <font>
      <u/>
      <sz val="10.0"/>
      <color rgb="FF1155CC"/>
    </font>
    <font>
      <color theme="1"/>
      <name val="Arial"/>
      <scheme val="minor"/>
    </font>
    <font>
      <u/>
      <color rgb="FF0000FF"/>
    </font>
    <font>
      <b/>
      <i/>
      <sz val="10.0"/>
      <color rgb="FFFFFFFF"/>
      <name val="Arial Narrow"/>
    </font>
    <font>
      <i/>
      <sz val="10.0"/>
      <color rgb="FF999999"/>
      <name val="Arial Narrow"/>
    </font>
    <font>
      <sz val="10.0"/>
      <color rgb="FFEA4335"/>
      <name val="Arial Narrow"/>
    </font>
    <font>
      <u/>
      <sz val="10.0"/>
      <color rgb="FF1155CC"/>
      <name val="Arial Narrow"/>
    </font>
    <font>
      <u/>
      <sz val="10.0"/>
      <color rgb="FF1155CC"/>
      <name val="Arial Narrow"/>
    </font>
    <font>
      <sz val="12.0"/>
      <color rgb="FF000000"/>
      <name val="Arial Narrow"/>
    </font>
    <font>
      <u/>
      <sz val="10.0"/>
      <color theme="1"/>
      <name val="Arial Narrow"/>
    </font>
    <font>
      <u/>
      <sz val="10.0"/>
      <color theme="1"/>
      <name val="Arial Narrow"/>
    </font>
    <font>
      <sz val="10.0"/>
      <color rgb="FF34A853"/>
      <name val="Arial Narrow"/>
    </font>
    <font>
      <u/>
      <sz val="10.0"/>
      <color theme="1"/>
      <name val="Arial Narrow"/>
    </font>
    <font>
      <sz val="10.0"/>
      <color theme="7"/>
      <name val="Arial Narrow"/>
    </font>
    <font>
      <b/>
      <color rgb="FFFFFFFF"/>
      <name val="Arial Narrow"/>
    </font>
    <font>
      <color theme="1"/>
      <name val="Arial Narrow"/>
    </font>
    <font>
      <b/>
      <color theme="1"/>
      <name val="Arial Narrow"/>
    </font>
    <font>
      <u/>
      <color rgb="FF0000FF"/>
      <name val="Arial Narrow"/>
    </font>
    <font>
      <i/>
      <color theme="1"/>
      <name val="Arial Narrow"/>
    </font>
    <font>
      <sz val="6.0"/>
      <color theme="1"/>
      <name val="Arial Narrow"/>
    </font>
    <font>
      <u/>
      <color theme="1"/>
      <name val="Arial Narrow"/>
    </font>
  </fonts>
  <fills count="29">
    <fill>
      <patternFill patternType="none"/>
    </fill>
    <fill>
      <patternFill patternType="lightGray"/>
    </fill>
    <fill>
      <patternFill patternType="solid">
        <fgColor rgb="FFD9D9D9"/>
        <bgColor rgb="FFD9D9D9"/>
      </patternFill>
    </fill>
    <fill>
      <patternFill patternType="solid">
        <fgColor rgb="FFFFD966"/>
        <bgColor rgb="FFFFD966"/>
      </patternFill>
    </fill>
    <fill>
      <patternFill patternType="solid">
        <fgColor rgb="FFEA9999"/>
        <bgColor rgb="FFEA9999"/>
      </patternFill>
    </fill>
    <fill>
      <patternFill patternType="solid">
        <fgColor rgb="FFB7E1CD"/>
        <bgColor rgb="FFB7E1CD"/>
      </patternFill>
    </fill>
    <fill>
      <patternFill patternType="solid">
        <fgColor rgb="FFEFEFEF"/>
        <bgColor rgb="FFEFEFEF"/>
      </patternFill>
    </fill>
    <fill>
      <patternFill patternType="solid">
        <fgColor theme="9"/>
        <bgColor theme="9"/>
      </patternFill>
    </fill>
    <fill>
      <patternFill patternType="solid">
        <fgColor rgb="FFE06666"/>
        <bgColor rgb="FFE06666"/>
      </patternFill>
    </fill>
    <fill>
      <patternFill patternType="solid">
        <fgColor rgb="FFF1C232"/>
        <bgColor rgb="FFF1C232"/>
      </patternFill>
    </fill>
    <fill>
      <patternFill patternType="solid">
        <fgColor rgb="FF6AA84F"/>
        <bgColor rgb="FF6AA84F"/>
      </patternFill>
    </fill>
    <fill>
      <patternFill patternType="solid">
        <fgColor rgb="FF3C78D8"/>
        <bgColor rgb="FF3C78D8"/>
      </patternFill>
    </fill>
    <fill>
      <patternFill patternType="solid">
        <fgColor rgb="FFC27BA0"/>
        <bgColor rgb="FFC27BA0"/>
      </patternFill>
    </fill>
    <fill>
      <patternFill patternType="solid">
        <fgColor rgb="FFFFFFFF"/>
        <bgColor rgb="FFFFFFFF"/>
      </patternFill>
    </fill>
    <fill>
      <patternFill patternType="solid">
        <fgColor rgb="FF434343"/>
        <bgColor rgb="FF434343"/>
      </patternFill>
    </fill>
    <fill>
      <patternFill patternType="solid">
        <fgColor rgb="FF93C47D"/>
        <bgColor rgb="FF93C47D"/>
      </patternFill>
    </fill>
    <fill>
      <patternFill patternType="solid">
        <fgColor rgb="FFD5A6BD"/>
        <bgColor rgb="FFD5A6BD"/>
      </patternFill>
    </fill>
    <fill>
      <patternFill patternType="solid">
        <fgColor rgb="FFCC4125"/>
        <bgColor rgb="FFCC4125"/>
      </patternFill>
    </fill>
    <fill>
      <patternFill patternType="solid">
        <fgColor theme="0"/>
        <bgColor theme="0"/>
      </patternFill>
    </fill>
    <fill>
      <patternFill patternType="solid">
        <fgColor rgb="FFA64D79"/>
        <bgColor rgb="FFA64D79"/>
      </patternFill>
    </fill>
    <fill>
      <patternFill patternType="solid">
        <fgColor rgb="FFCCCCCC"/>
        <bgColor rgb="FFCCCCCC"/>
      </patternFill>
    </fill>
    <fill>
      <patternFill patternType="solid">
        <fgColor rgb="FF000000"/>
        <bgColor rgb="FF000000"/>
      </patternFill>
    </fill>
    <fill>
      <patternFill patternType="solid">
        <fgColor rgb="FF6D9EEB"/>
        <bgColor rgb="FF6D9EEB"/>
      </patternFill>
    </fill>
    <fill>
      <patternFill patternType="solid">
        <fgColor rgb="FF8E7CC3"/>
        <bgColor rgb="FF8E7CC3"/>
      </patternFill>
    </fill>
    <fill>
      <patternFill patternType="solid">
        <fgColor rgb="FFF3F3F3"/>
        <bgColor rgb="FFF3F3F3"/>
      </patternFill>
    </fill>
    <fill>
      <patternFill patternType="solid">
        <fgColor rgb="FFFFE599"/>
        <bgColor rgb="FFFFE599"/>
      </patternFill>
    </fill>
    <fill>
      <patternFill patternType="solid">
        <fgColor rgb="FFB6D7A8"/>
        <bgColor rgb="FFB6D7A8"/>
      </patternFill>
    </fill>
    <fill>
      <patternFill patternType="solid">
        <fgColor rgb="FFA4C2F4"/>
        <bgColor rgb="FFA4C2F4"/>
      </patternFill>
    </fill>
    <fill>
      <patternFill patternType="solid">
        <fgColor rgb="FFB4A7D6"/>
        <bgColor rgb="FFB4A7D6"/>
      </patternFill>
    </fill>
  </fills>
  <borders count="1">
    <border/>
  </borders>
  <cellStyleXfs count="1">
    <xf borderId="0" fillId="0" fontId="0" numFmtId="0" applyAlignment="1" applyFont="1"/>
  </cellStyleXfs>
  <cellXfs count="144">
    <xf borderId="0" fillId="0" fontId="0" numFmtId="0" xfId="0" applyAlignment="1" applyFont="1">
      <alignment readingOrder="0" shrinkToFit="0" vertical="bottom" wrapText="0"/>
    </xf>
    <xf borderId="0" fillId="0" fontId="1" numFmtId="0" xfId="0" applyAlignment="1" applyFont="1">
      <alignment horizontal="center" vertical="bottom"/>
    </xf>
    <xf borderId="0" fillId="0" fontId="2" numFmtId="0" xfId="0" applyAlignment="1" applyFont="1">
      <alignment horizontal="center" readingOrder="0" shrinkToFit="0" vertical="bottom" wrapText="1"/>
    </xf>
    <xf borderId="0" fillId="0" fontId="3" numFmtId="0" xfId="0" applyAlignment="1" applyFont="1">
      <alignment horizontal="center" readingOrder="0" vertical="bottom"/>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4" numFmtId="0" xfId="0" applyAlignment="1" applyFont="1">
      <alignment shrinkToFit="0" vertical="bottom" wrapText="1"/>
    </xf>
    <xf borderId="0" fillId="0" fontId="2" numFmtId="0" xfId="0" applyAlignment="1" applyFont="1">
      <alignment readingOrder="0" shrinkToFit="0" vertical="top" wrapText="1"/>
    </xf>
    <xf borderId="0" fillId="0" fontId="4" numFmtId="0" xfId="0" applyAlignment="1" applyFont="1">
      <alignment readingOrder="0" shrinkToFit="0" vertical="top" wrapText="1"/>
    </xf>
    <xf borderId="0" fillId="0" fontId="4" numFmtId="0" xfId="0" applyAlignment="1" applyFont="1">
      <alignment readingOrder="0" shrinkToFit="0" vertical="bottom" wrapText="1"/>
    </xf>
    <xf borderId="0" fillId="0" fontId="2" numFmtId="0" xfId="0" applyAlignment="1" applyFont="1">
      <alignment vertical="bottom"/>
    </xf>
    <xf borderId="0" fillId="0" fontId="4" numFmtId="0" xfId="0" applyAlignment="1" applyFont="1">
      <alignment horizontal="center" shrinkToFit="0" vertical="bottom" wrapText="1"/>
    </xf>
    <xf borderId="0" fillId="2" fontId="4" numFmtId="0" xfId="0" applyAlignment="1" applyFill="1" applyFont="1">
      <alignment horizontal="center" shrinkToFit="0" vertical="bottom" wrapText="1"/>
    </xf>
    <xf borderId="0" fillId="3" fontId="4" numFmtId="0" xfId="0" applyAlignment="1" applyFill="1" applyFont="1">
      <alignment horizontal="center" readingOrder="0" shrinkToFit="0" vertical="bottom" wrapText="1"/>
    </xf>
    <xf borderId="0" fillId="4" fontId="4" numFmtId="0" xfId="0" applyAlignment="1" applyFill="1" applyFont="1">
      <alignment horizontal="center" readingOrder="0" shrinkToFit="0" vertical="bottom" wrapText="1"/>
    </xf>
    <xf borderId="0" fillId="5" fontId="4" numFmtId="0" xfId="0" applyAlignment="1" applyFill="1" applyFont="1">
      <alignment horizontal="center" readingOrder="0" shrinkToFit="0" vertical="bottom" wrapText="1"/>
    </xf>
    <xf borderId="0" fillId="6" fontId="5" numFmtId="0" xfId="0" applyAlignment="1" applyFill="1" applyFont="1">
      <alignment horizontal="center" shrinkToFit="0" vertical="bottom" wrapText="1"/>
    </xf>
    <xf borderId="0" fillId="5" fontId="6" numFmtId="0" xfId="0" applyAlignment="1" applyFont="1">
      <alignment horizontal="center" readingOrder="0" shrinkToFit="0" vertical="center" wrapText="1"/>
    </xf>
    <xf borderId="0" fillId="5" fontId="7" numFmtId="0" xfId="0" applyAlignment="1" applyFont="1">
      <alignment horizontal="center" readingOrder="0" shrinkToFit="0" vertical="center" wrapText="1"/>
    </xf>
    <xf borderId="0" fillId="7" fontId="7" numFmtId="0" xfId="0" applyAlignment="1" applyFill="1" applyFont="1">
      <alignment horizontal="center" readingOrder="0" shrinkToFit="0" vertical="center" wrapText="1"/>
    </xf>
    <xf borderId="0" fillId="8" fontId="7" numFmtId="0" xfId="0" applyAlignment="1" applyFill="1" applyFont="1">
      <alignment horizontal="center" readingOrder="0" shrinkToFit="0" vertical="center" wrapText="1"/>
    </xf>
    <xf borderId="0" fillId="9" fontId="7" numFmtId="0" xfId="0" applyAlignment="1" applyFill="1" applyFont="1">
      <alignment horizontal="center" readingOrder="0" shrinkToFit="0" vertical="center" wrapText="1"/>
    </xf>
    <xf borderId="0" fillId="10" fontId="7" numFmtId="0" xfId="0" applyAlignment="1" applyFill="1" applyFont="1">
      <alignment horizontal="center" readingOrder="0" shrinkToFit="0" vertical="center" wrapText="1"/>
    </xf>
    <xf borderId="0" fillId="11" fontId="7" numFmtId="0" xfId="0" applyAlignment="1" applyFill="1" applyFont="1">
      <alignment horizontal="center" readingOrder="0" shrinkToFit="0" vertical="center" wrapText="1"/>
    </xf>
    <xf borderId="0" fillId="12" fontId="7" numFmtId="0" xfId="0" applyAlignment="1" applyFill="1" applyFont="1">
      <alignment horizontal="center" readingOrder="0" shrinkToFit="0" vertical="center" wrapText="1"/>
    </xf>
    <xf borderId="0" fillId="0" fontId="8" numFmtId="0" xfId="0" applyAlignment="1" applyFont="1">
      <alignment horizontal="left" readingOrder="0" shrinkToFit="0" vertical="top" wrapText="1"/>
    </xf>
    <xf borderId="0" fillId="0" fontId="8" numFmtId="0" xfId="0" applyAlignment="1" applyFont="1">
      <alignment readingOrder="0" shrinkToFit="0" vertical="top" wrapText="1"/>
    </xf>
    <xf borderId="0" fillId="0" fontId="8" numFmtId="0" xfId="0" applyAlignment="1" applyFont="1">
      <alignment readingOrder="0" shrinkToFit="0" vertical="center" wrapText="1"/>
    </xf>
    <xf borderId="0" fillId="0" fontId="7" numFmtId="0" xfId="0" applyAlignment="1" applyFont="1">
      <alignment readingOrder="0" shrinkToFit="0" vertical="center" wrapText="1"/>
    </xf>
    <xf borderId="0" fillId="0" fontId="7" numFmtId="0" xfId="0" applyAlignment="1" applyFont="1">
      <alignment readingOrder="0" shrinkToFit="0" vertical="top" wrapText="1"/>
    </xf>
    <xf borderId="0" fillId="0" fontId="8" numFmtId="0" xfId="0" applyAlignment="1" applyFont="1">
      <alignment shrinkToFit="0" vertical="center" wrapText="1"/>
    </xf>
    <xf borderId="0" fillId="0" fontId="7" numFmtId="0" xfId="0" applyAlignment="1" applyFont="1">
      <alignment shrinkToFit="0" vertical="center" wrapText="1"/>
    </xf>
    <xf borderId="0" fillId="13" fontId="9" numFmtId="0" xfId="0" applyAlignment="1" applyFill="1" applyFont="1">
      <alignment horizontal="left" readingOrder="0" shrinkToFit="0" vertical="center" wrapText="1"/>
    </xf>
    <xf borderId="0" fillId="14" fontId="10" numFmtId="0" xfId="0" applyAlignment="1" applyFill="1" applyFont="1">
      <alignment horizontal="center" readingOrder="0" shrinkToFit="0" vertical="center" wrapText="1"/>
    </xf>
    <xf borderId="0" fillId="9" fontId="10" numFmtId="0" xfId="0" applyAlignment="1" applyFont="1">
      <alignment horizontal="center" readingOrder="0" shrinkToFit="0" vertical="center" wrapText="1"/>
    </xf>
    <xf borderId="0" fillId="8" fontId="10" numFmtId="0" xfId="0" applyAlignment="1" applyFont="1">
      <alignment horizontal="center" readingOrder="0" shrinkToFit="0" vertical="center" wrapText="1"/>
    </xf>
    <xf borderId="0" fillId="15" fontId="10" numFmtId="0" xfId="0" applyAlignment="1" applyFill="1" applyFont="1">
      <alignment horizontal="center" readingOrder="0" shrinkToFit="0" vertical="center" wrapText="1"/>
    </xf>
    <xf borderId="0" fillId="16" fontId="10" numFmtId="0" xfId="0" applyAlignment="1" applyFill="1" applyFont="1">
      <alignment horizontal="center" readingOrder="0" shrinkToFit="0" vertical="center" wrapText="1"/>
    </xf>
    <xf borderId="0" fillId="7" fontId="10" numFmtId="0" xfId="0" applyAlignment="1" applyFont="1">
      <alignment horizontal="center" readingOrder="0" shrinkToFit="0" vertical="center" wrapText="1"/>
    </xf>
    <xf borderId="0" fillId="7" fontId="10" numFmtId="0" xfId="0" applyAlignment="1" applyFont="1">
      <alignment horizontal="center" readingOrder="0" shrinkToFit="0" vertical="center" wrapText="1"/>
    </xf>
    <xf borderId="0" fillId="17" fontId="10" numFmtId="0" xfId="0" applyAlignment="1" applyFill="1" applyFont="1">
      <alignment horizontal="center" readingOrder="0" shrinkToFit="0" textRotation="90" vertical="center" wrapText="1"/>
    </xf>
    <xf borderId="0" fillId="18" fontId="8" numFmtId="0" xfId="0" applyAlignment="1" applyFill="1" applyFont="1">
      <alignment vertical="center"/>
    </xf>
    <xf borderId="0" fillId="18" fontId="8" numFmtId="0" xfId="0" applyAlignment="1" applyFont="1">
      <alignment readingOrder="0" shrinkToFit="0" vertical="center" wrapText="1"/>
    </xf>
    <xf borderId="0" fillId="0" fontId="8" numFmtId="0" xfId="0" applyAlignment="1" applyFont="1">
      <alignment vertical="center"/>
    </xf>
    <xf borderId="0" fillId="18" fontId="8" numFmtId="0" xfId="0" applyAlignment="1" applyFont="1">
      <alignment readingOrder="0" vertical="center"/>
    </xf>
    <xf borderId="0" fillId="18" fontId="8" numFmtId="0" xfId="0" applyAlignment="1" applyFont="1">
      <alignment readingOrder="0" shrinkToFit="0" vertical="center" wrapText="1"/>
    </xf>
    <xf borderId="0" fillId="9" fontId="10" numFmtId="0" xfId="0" applyAlignment="1" applyFont="1">
      <alignment horizontal="center" readingOrder="0" shrinkToFit="0" textRotation="90" vertical="center" wrapText="1"/>
    </xf>
    <xf borderId="0" fillId="18" fontId="8" numFmtId="0" xfId="0" applyAlignment="1" applyFont="1">
      <alignment shrinkToFit="0" vertical="center" wrapText="1"/>
    </xf>
    <xf borderId="0" fillId="0" fontId="11" numFmtId="0" xfId="0" applyAlignment="1" applyFont="1">
      <alignment readingOrder="0" shrinkToFit="0" vertical="center" wrapText="1"/>
    </xf>
    <xf borderId="0" fillId="10" fontId="10" numFmtId="0" xfId="0" applyAlignment="1" applyFont="1">
      <alignment horizontal="center" readingOrder="0" shrinkToFit="0" textRotation="90" vertical="center" wrapText="1"/>
    </xf>
    <xf borderId="0" fillId="0" fontId="8" numFmtId="0" xfId="0" applyAlignment="1" applyFont="1">
      <alignment readingOrder="0" shrinkToFit="0" vertical="center" wrapText="1"/>
    </xf>
    <xf borderId="0" fillId="18" fontId="8" numFmtId="0" xfId="0" applyAlignment="1" applyFont="1">
      <alignment shrinkToFit="0" vertical="center" wrapText="1"/>
    </xf>
    <xf borderId="0" fillId="11" fontId="10" numFmtId="0" xfId="0" applyAlignment="1" applyFont="1">
      <alignment horizontal="center" readingOrder="0" shrinkToFit="0" textRotation="90" vertical="center" wrapText="1"/>
    </xf>
    <xf borderId="0" fillId="0" fontId="12" numFmtId="0" xfId="0" applyAlignment="1" applyFont="1">
      <alignment shrinkToFit="0" wrapText="1"/>
    </xf>
    <xf borderId="0" fillId="0" fontId="12" numFmtId="0" xfId="0" applyAlignment="1" applyFont="1">
      <alignment readingOrder="0" shrinkToFit="0" wrapText="1"/>
    </xf>
    <xf borderId="0" fillId="0" fontId="2" numFmtId="0" xfId="0" applyAlignment="1" applyFont="1">
      <alignment vertical="bottom"/>
    </xf>
    <xf borderId="0" fillId="0" fontId="2" numFmtId="0" xfId="0" applyFont="1"/>
    <xf borderId="0" fillId="0" fontId="2" numFmtId="0" xfId="0" applyFont="1"/>
    <xf borderId="0" fillId="19" fontId="13" numFmtId="0" xfId="0" applyAlignment="1" applyFill="1" applyFont="1">
      <alignment horizontal="center" shrinkToFit="0" textRotation="90" vertical="center" wrapText="1"/>
    </xf>
    <xf borderId="0" fillId="20" fontId="14" numFmtId="0" xfId="0" applyAlignment="1" applyFill="1" applyFont="1">
      <alignment horizontal="center" shrinkToFit="0" vertical="center" wrapText="1"/>
    </xf>
    <xf borderId="0" fillId="21" fontId="15" numFmtId="0" xfId="0" applyAlignment="1" applyFill="1" applyFont="1">
      <alignment horizontal="center" shrinkToFit="0" vertical="center" wrapText="1"/>
    </xf>
    <xf borderId="0" fillId="14" fontId="15" numFmtId="0" xfId="0" applyAlignment="1" applyFont="1">
      <alignment horizontal="center" shrinkToFit="0" vertical="center" wrapText="1"/>
    </xf>
    <xf borderId="0" fillId="8" fontId="16" numFmtId="0" xfId="0" applyAlignment="1" applyFont="1">
      <alignment horizontal="center" shrinkToFit="0" vertical="center" wrapText="1"/>
    </xf>
    <xf borderId="0" fillId="3" fontId="16" numFmtId="0" xfId="0" applyAlignment="1" applyFont="1">
      <alignment horizontal="center" shrinkToFit="0" vertical="center" wrapText="1"/>
    </xf>
    <xf borderId="0" fillId="15" fontId="16" numFmtId="0" xfId="0" applyAlignment="1" applyFont="1">
      <alignment horizontal="center" shrinkToFit="0" vertical="center" wrapText="1"/>
    </xf>
    <xf borderId="0" fillId="22" fontId="16" numFmtId="0" xfId="0" applyAlignment="1" applyFill="1" applyFont="1">
      <alignment horizontal="center" shrinkToFit="0" vertical="center" wrapText="1"/>
    </xf>
    <xf borderId="0" fillId="23" fontId="16" numFmtId="0" xfId="0" applyAlignment="1" applyFill="1" applyFont="1">
      <alignment horizontal="center" shrinkToFit="0" vertical="center" wrapText="1"/>
    </xf>
    <xf borderId="0" fillId="24" fontId="17" numFmtId="0" xfId="0" applyAlignment="1" applyFill="1" applyFont="1">
      <alignment horizontal="center" readingOrder="0" shrinkToFit="0" vertical="center" wrapText="1"/>
    </xf>
    <xf borderId="0" fillId="24" fontId="18" numFmtId="0" xfId="0" applyAlignment="1" applyFont="1">
      <alignment horizontal="center" readingOrder="0" shrinkToFit="0" vertical="center" wrapText="1"/>
    </xf>
    <xf borderId="0" fillId="24" fontId="18" numFmtId="0" xfId="0" applyAlignment="1" applyFont="1">
      <alignment horizontal="center" shrinkToFit="0" vertical="center" wrapText="1"/>
    </xf>
    <xf borderId="0" fillId="24" fontId="19" numFmtId="0" xfId="0" applyAlignment="1" applyFont="1">
      <alignment horizontal="center" shrinkToFit="0" vertical="center" wrapText="1"/>
    </xf>
    <xf borderId="0" fillId="0" fontId="20" numFmtId="0" xfId="0" applyAlignment="1" applyFont="1">
      <alignment horizontal="center" readingOrder="0" shrinkToFit="0" vertical="center" wrapText="1"/>
    </xf>
    <xf borderId="0" fillId="0" fontId="21" numFmtId="0" xfId="0" applyAlignment="1" applyFont="1">
      <alignment horizontal="center" readingOrder="0" shrinkToFit="0" vertical="center" wrapText="1"/>
    </xf>
    <xf borderId="0" fillId="0" fontId="20" numFmtId="0" xfId="0" applyAlignment="1" applyFont="1">
      <alignment horizontal="center" shrinkToFit="0" vertical="center" wrapText="1"/>
    </xf>
    <xf borderId="0" fillId="0" fontId="22" numFmtId="0" xfId="0" applyAlignment="1" applyFont="1">
      <alignment readingOrder="0"/>
    </xf>
    <xf borderId="0" fillId="0" fontId="23" numFmtId="0" xfId="0" applyAlignment="1" applyFont="1">
      <alignment readingOrder="0"/>
    </xf>
    <xf borderId="0" fillId="0" fontId="8" numFmtId="0" xfId="0" applyAlignment="1" applyFont="1">
      <alignment horizontal="center" shrinkToFit="0" vertical="center" wrapText="1"/>
    </xf>
    <xf borderId="0" fillId="0" fontId="7" numFmtId="0" xfId="0" applyAlignment="1" applyFont="1">
      <alignment horizontal="center" shrinkToFit="0" vertical="center" wrapText="1"/>
    </xf>
    <xf borderId="0" fillId="13" fontId="8" numFmtId="0" xfId="0" applyAlignment="1" applyFont="1">
      <alignment horizontal="center" shrinkToFit="0" vertical="center" wrapText="1"/>
    </xf>
    <xf borderId="0" fillId="2" fontId="8" numFmtId="0" xfId="0" applyAlignment="1" applyFont="1">
      <alignment horizontal="center" shrinkToFit="0" vertical="center" wrapText="1"/>
    </xf>
    <xf borderId="0" fillId="21" fontId="10" numFmtId="0" xfId="0" applyAlignment="1" applyFont="1">
      <alignment horizontal="center" readingOrder="0" shrinkToFit="0" vertical="center" wrapText="1"/>
    </xf>
    <xf borderId="0" fillId="21" fontId="10" numFmtId="0" xfId="0" applyAlignment="1" applyFont="1">
      <alignment horizontal="center" shrinkToFit="0" vertical="center" wrapText="1"/>
    </xf>
    <xf borderId="0" fillId="21" fontId="24" numFmtId="0" xfId="0" applyAlignment="1" applyFont="1">
      <alignment horizontal="center" readingOrder="0" shrinkToFit="0" vertical="center" wrapText="1"/>
    </xf>
    <xf borderId="0" fillId="6" fontId="25" numFmtId="0" xfId="0" applyAlignment="1" applyFont="1">
      <alignment horizontal="center" shrinkToFit="0" vertical="center" wrapText="1"/>
    </xf>
    <xf borderId="0" fillId="6" fontId="25"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0" fontId="26" numFmtId="0" xfId="0" applyAlignment="1" applyFont="1">
      <alignment horizontal="center" readingOrder="0" shrinkToFit="0" vertical="center" wrapText="1"/>
    </xf>
    <xf borderId="0" fillId="0" fontId="25" numFmtId="0" xfId="0" applyAlignment="1" applyFont="1">
      <alignment horizontal="center" readingOrder="0" shrinkToFit="0" vertical="center" wrapText="1"/>
    </xf>
    <xf borderId="0" fillId="4" fontId="12" numFmtId="0" xfId="0" applyAlignment="1" applyFont="1">
      <alignment horizontal="center" shrinkToFit="0" wrapText="1"/>
    </xf>
    <xf borderId="0" fillId="0" fontId="9" numFmtId="0" xfId="0" applyAlignment="1" applyFont="1">
      <alignment horizontal="center" readingOrder="0" shrinkToFit="0" vertical="center" wrapText="1"/>
    </xf>
    <xf borderId="0" fillId="18" fontId="8" numFmtId="0" xfId="0" applyAlignment="1" applyFont="1">
      <alignment horizontal="center" readingOrder="0" shrinkToFit="0" vertical="center" wrapText="1"/>
    </xf>
    <xf borderId="0" fillId="0" fontId="8" numFmtId="0" xfId="0" applyAlignment="1" applyFont="1">
      <alignment horizontal="center" readingOrder="0" vertical="center"/>
    </xf>
    <xf borderId="0" fillId="0" fontId="8" numFmtId="0" xfId="0" applyAlignment="1" applyFont="1">
      <alignment horizontal="center" readingOrder="0" shrinkToFit="0" vertical="center" wrapText="1"/>
    </xf>
    <xf borderId="0" fillId="18" fontId="8" numFmtId="0" xfId="0" applyAlignment="1" applyFont="1">
      <alignment horizontal="center" readingOrder="0" shrinkToFit="0" vertical="center" wrapText="1"/>
    </xf>
    <xf borderId="0" fillId="0" fontId="27" numFmtId="0" xfId="0" applyAlignment="1" applyFont="1">
      <alignment horizontal="center" readingOrder="0" shrinkToFit="0" vertical="center" wrapText="1"/>
    </xf>
    <xf borderId="0" fillId="0" fontId="8" numFmtId="164" xfId="0" applyAlignment="1" applyFont="1" applyNumberFormat="1">
      <alignment horizontal="center" readingOrder="0" vertical="center"/>
    </xf>
    <xf borderId="0" fillId="0" fontId="28" numFmtId="0" xfId="0" applyAlignment="1" applyFont="1">
      <alignment horizontal="center" readingOrder="0" shrinkToFit="0" vertical="center" wrapText="1"/>
    </xf>
    <xf borderId="0" fillId="0" fontId="8" numFmtId="4" xfId="0" applyAlignment="1" applyFont="1" applyNumberFormat="1">
      <alignment horizontal="center" readingOrder="0" shrinkToFit="0" vertical="center" wrapText="1"/>
    </xf>
    <xf borderId="0" fillId="0" fontId="8" numFmtId="0" xfId="0" applyAlignment="1" applyFont="1">
      <alignment horizontal="center" readingOrder="0" shrinkToFit="0" vertical="center" wrapText="1"/>
    </xf>
    <xf borderId="0" fillId="0" fontId="8" numFmtId="165" xfId="0" applyAlignment="1" applyFont="1" applyNumberFormat="1">
      <alignment horizontal="center" readingOrder="0" vertical="center"/>
    </xf>
    <xf borderId="0" fillId="0" fontId="8" numFmtId="164" xfId="0" applyAlignment="1" applyFont="1" applyNumberFormat="1">
      <alignment horizontal="center" readingOrder="0" shrinkToFit="0" vertical="center" wrapText="1"/>
    </xf>
    <xf borderId="0" fillId="0" fontId="9" numFmtId="0" xfId="0" applyAlignment="1" applyFont="1">
      <alignment horizontal="center" shrinkToFit="0" vertical="center" wrapText="1"/>
    </xf>
    <xf borderId="0" fillId="0" fontId="29" numFmtId="0" xfId="0" applyAlignment="1" applyFont="1">
      <alignment horizontal="center" readingOrder="0" shrinkToFit="0" vertical="center" wrapText="1"/>
    </xf>
    <xf borderId="0" fillId="0" fontId="9" numFmtId="164" xfId="0" applyAlignment="1" applyFont="1" applyNumberFormat="1">
      <alignment horizontal="center" readingOrder="0" vertical="center"/>
    </xf>
    <xf borderId="0" fillId="0" fontId="8" numFmtId="165" xfId="0" applyAlignment="1" applyFont="1" applyNumberFormat="1">
      <alignment horizontal="center" readingOrder="0" shrinkToFit="0" vertical="center" wrapText="1"/>
    </xf>
    <xf borderId="0" fillId="0" fontId="8" numFmtId="166" xfId="0" applyAlignment="1" applyFont="1" applyNumberFormat="1">
      <alignment horizontal="center" readingOrder="0" shrinkToFit="0" vertical="center" wrapText="1"/>
    </xf>
    <xf borderId="0" fillId="0" fontId="9" numFmtId="0" xfId="0" applyAlignment="1" applyFont="1">
      <alignment horizontal="center" readingOrder="0" vertical="center"/>
    </xf>
    <xf borderId="0" fillId="0" fontId="8" numFmtId="164" xfId="0" applyAlignment="1" applyFont="1" applyNumberFormat="1">
      <alignment horizontal="center" readingOrder="0" shrinkToFit="0" vertical="center" wrapText="1"/>
    </xf>
    <xf borderId="0" fillId="0" fontId="30" numFmtId="0" xfId="0" applyAlignment="1" applyFont="1">
      <alignment horizontal="center" readingOrder="0" shrinkToFit="0" vertical="center" wrapText="1"/>
    </xf>
    <xf borderId="0" fillId="0" fontId="8" numFmtId="167" xfId="0" applyAlignment="1" applyFont="1" applyNumberFormat="1">
      <alignment horizontal="center" readingOrder="0" shrinkToFit="0" vertical="center" wrapText="1"/>
    </xf>
    <xf borderId="0" fillId="0" fontId="31" numFmtId="0" xfId="0" applyAlignment="1" applyFont="1">
      <alignment horizontal="center" readingOrder="0" shrinkToFit="0" vertical="center" wrapText="1"/>
    </xf>
    <xf borderId="0" fillId="0" fontId="9" numFmtId="0" xfId="0" applyAlignment="1" applyFont="1">
      <alignment horizontal="center" readingOrder="0" shrinkToFit="0" vertical="center" wrapText="1"/>
    </xf>
    <xf borderId="0" fillId="0" fontId="9" numFmtId="164" xfId="0" applyAlignment="1" applyFont="1" applyNumberFormat="1">
      <alignment horizontal="center" readingOrder="0" shrinkToFit="0" vertical="center" wrapText="1"/>
    </xf>
    <xf borderId="0" fillId="0" fontId="9" numFmtId="165" xfId="0" applyAlignment="1" applyFont="1" applyNumberFormat="1">
      <alignment horizontal="center" readingOrder="0" shrinkToFit="0" vertical="center" wrapText="1"/>
    </xf>
    <xf borderId="0" fillId="0" fontId="32" numFmtId="0" xfId="0" applyAlignment="1" applyFont="1">
      <alignment horizontal="center" readingOrder="0" shrinkToFit="0" vertical="center" wrapText="1"/>
    </xf>
    <xf borderId="0" fillId="0" fontId="9" numFmtId="4" xfId="0" applyAlignment="1" applyFont="1" applyNumberFormat="1">
      <alignment horizontal="center" readingOrder="0" shrinkToFit="0" vertical="center" wrapText="1"/>
    </xf>
    <xf borderId="0" fillId="0" fontId="33" numFmtId="164" xfId="0" applyAlignment="1" applyFont="1" applyNumberFormat="1">
      <alignment horizontal="center" readingOrder="0" shrinkToFit="0" vertical="center" wrapText="1"/>
    </xf>
    <xf borderId="0" fillId="0" fontId="8" numFmtId="0" xfId="0" applyAlignment="1" applyFont="1">
      <alignment horizontal="center" vertical="center"/>
    </xf>
    <xf borderId="0" fillId="0" fontId="34" numFmtId="0" xfId="0" applyAlignment="1" applyFont="1">
      <alignment horizontal="center" readingOrder="0" shrinkToFit="0" vertical="center" wrapText="1"/>
    </xf>
    <xf borderId="0" fillId="21" fontId="35" numFmtId="0" xfId="0" applyAlignment="1" applyFont="1">
      <alignment horizontal="center" readingOrder="0" shrinkToFit="0" vertical="center" wrapText="1"/>
    </xf>
    <xf borderId="0" fillId="0" fontId="36" numFmtId="0" xfId="0" applyAlignment="1" applyFont="1">
      <alignment readingOrder="0" shrinkToFit="0" vertical="center" wrapText="1"/>
    </xf>
    <xf borderId="0" fillId="20" fontId="37" numFmtId="0" xfId="0" applyAlignment="1" applyFont="1">
      <alignment readingOrder="0" shrinkToFit="0" vertical="center" wrapText="1"/>
    </xf>
    <xf borderId="0" fillId="5" fontId="36" numFmtId="0" xfId="0" applyAlignment="1" applyFont="1">
      <alignment readingOrder="0" shrinkToFit="0" vertical="center" wrapText="1"/>
    </xf>
    <xf borderId="0" fillId="4" fontId="36" numFmtId="0" xfId="0" applyAlignment="1" applyFont="1">
      <alignment shrinkToFit="0" vertical="center" wrapText="1"/>
    </xf>
    <xf borderId="0" fillId="25" fontId="36" numFmtId="0" xfId="0" applyAlignment="1" applyFill="1" applyFont="1">
      <alignment readingOrder="0" shrinkToFit="0" vertical="center" wrapText="1"/>
    </xf>
    <xf borderId="0" fillId="25" fontId="36" numFmtId="0" xfId="0" applyAlignment="1" applyFont="1">
      <alignment shrinkToFit="0" vertical="center" wrapText="1"/>
    </xf>
    <xf borderId="0" fillId="6" fontId="36" numFmtId="0" xfId="0" applyAlignment="1" applyFont="1">
      <alignment readingOrder="0" shrinkToFit="0" vertical="center" wrapText="1"/>
    </xf>
    <xf borderId="0" fillId="5" fontId="36" numFmtId="0" xfId="0" applyAlignment="1" applyFont="1">
      <alignment shrinkToFit="0" vertical="center" wrapText="1"/>
    </xf>
    <xf borderId="0" fillId="0" fontId="37" numFmtId="0" xfId="0" applyAlignment="1" applyFont="1">
      <alignment readingOrder="0" shrinkToFit="0" vertical="center" wrapText="1"/>
    </xf>
    <xf borderId="0" fillId="4" fontId="38" numFmtId="0" xfId="0" applyAlignment="1" applyFont="1">
      <alignment shrinkToFit="0" vertical="center" wrapText="1"/>
    </xf>
    <xf borderId="0" fillId="0" fontId="36" numFmtId="0" xfId="0" applyAlignment="1" applyFont="1">
      <alignment shrinkToFit="0" vertical="center" wrapText="1"/>
    </xf>
    <xf borderId="0" fillId="4" fontId="36" numFmtId="0" xfId="0" applyAlignment="1" applyFont="1">
      <alignment readingOrder="0" shrinkToFit="0" vertical="center" wrapText="1"/>
    </xf>
    <xf borderId="0" fillId="4" fontId="37" numFmtId="0" xfId="0" applyAlignment="1" applyFont="1">
      <alignment readingOrder="0" shrinkToFit="0" vertical="center" wrapText="1"/>
    </xf>
    <xf borderId="0" fillId="13" fontId="36" numFmtId="0" xfId="0" applyAlignment="1" applyFont="1">
      <alignment readingOrder="0" shrinkToFit="0" vertical="center" wrapText="1"/>
    </xf>
    <xf borderId="0" fillId="26" fontId="36" numFmtId="0" xfId="0" applyAlignment="1" applyFill="1" applyFont="1">
      <alignment readingOrder="0" shrinkToFit="0" vertical="center" wrapText="1"/>
    </xf>
    <xf borderId="0" fillId="21" fontId="37" numFmtId="0" xfId="0" applyAlignment="1" applyFont="1">
      <alignment horizontal="center" readingOrder="0" shrinkToFit="0" vertical="center" wrapText="1"/>
    </xf>
    <xf borderId="0" fillId="27" fontId="36" numFmtId="0" xfId="0" applyAlignment="1" applyFill="1" applyFont="1">
      <alignment readingOrder="0" shrinkToFit="0" vertical="center" wrapText="1"/>
    </xf>
    <xf borderId="0" fillId="25" fontId="36" numFmtId="164" xfId="0" applyAlignment="1" applyFont="1" applyNumberFormat="1">
      <alignment readingOrder="0" shrinkToFit="0" vertical="center" wrapText="1"/>
    </xf>
    <xf borderId="0" fillId="0" fontId="39" numFmtId="0" xfId="0" applyAlignment="1" applyFont="1">
      <alignment readingOrder="0" shrinkToFit="0" vertical="center" wrapText="1"/>
    </xf>
    <xf borderId="0" fillId="25" fontId="40" numFmtId="0" xfId="0" applyAlignment="1" applyFont="1">
      <alignment readingOrder="0" shrinkToFit="0" vertical="center" wrapText="1"/>
    </xf>
    <xf borderId="0" fillId="25" fontId="36" numFmtId="0" xfId="0" applyAlignment="1" applyFont="1">
      <alignment readingOrder="0" shrinkToFit="0" vertical="center" wrapText="1"/>
    </xf>
    <xf borderId="0" fillId="28" fontId="36" numFmtId="0" xfId="0" applyAlignment="1" applyFill="1" applyFont="1">
      <alignment readingOrder="0" shrinkToFit="0" vertical="center" wrapText="1"/>
    </xf>
    <xf borderId="0" fillId="4" fontId="41" numFmtId="0" xfId="0" applyAlignment="1" applyFont="1">
      <alignment shrinkToFit="0" vertical="center" wrapText="1"/>
    </xf>
    <xf borderId="0" fillId="21" fontId="35" numFmtId="0" xfId="0" applyAlignment="1" applyFont="1">
      <alignment horizontal="center" shrinkToFit="0" vertical="center" wrapText="1"/>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4">
    <tableStyle count="3" pivot="0" name="Documentos-style">
      <tableStyleElement dxfId="1" type="headerRow"/>
      <tableStyleElement dxfId="2" type="firstRowStripe"/>
      <tableStyleElement dxfId="3" type="secondRowStripe"/>
    </tableStyle>
    <tableStyle count="2" pivot="0" name="Documentos-style 2">
      <tableStyleElement dxfId="2" type="firstRowStripe"/>
      <tableStyleElement dxfId="3" type="secondRowStripe"/>
    </tableStyle>
    <tableStyle count="2" pivot="0" name="Documentos-style 3">
      <tableStyleElement dxfId="3" type="firstRowStripe"/>
      <tableStyleElement dxfId="2" type="secondRowStripe"/>
    </tableStyle>
    <tableStyle count="2" pivot="0" name="Documentos-style 4">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I3:I38" displayName="Table_1" id="1">
  <tableColumns count="1">
    <tableColumn name="Nombre del documento (Implementador)" id="1"/>
  </tableColumns>
  <tableStyleInfo name="Documentos-style" showColumnStripes="0" showFirstColumn="1" showLastColumn="1" showRowStripes="1"/>
</table>
</file>

<file path=xl/tables/table2.xml><?xml version="1.0" encoding="utf-8"?>
<table xmlns="http://schemas.openxmlformats.org/spreadsheetml/2006/main" headerRowCount="0" ref="E10:F15" displayName="Table_2" id="2">
  <tableColumns count="2">
    <tableColumn name="Column1" id="1"/>
    <tableColumn name="Column2" id="2"/>
  </tableColumns>
  <tableStyleInfo name="Documentos-style 2" showColumnStripes="0" showFirstColumn="1" showLastColumn="1" showRowStripes="1"/>
</table>
</file>

<file path=xl/tables/table3.xml><?xml version="1.0" encoding="utf-8"?>
<table xmlns="http://schemas.openxmlformats.org/spreadsheetml/2006/main" headerRowCount="0" ref="E27:F38" displayName="Table_3" id="3">
  <tableColumns count="2">
    <tableColumn name="Column1" id="1"/>
    <tableColumn name="Column2" id="2"/>
  </tableColumns>
  <tableStyleInfo name="Documentos-style 3" showColumnStripes="0" showFirstColumn="1" showLastColumn="1" showRowStripes="1"/>
</table>
</file>

<file path=xl/tables/table4.xml><?xml version="1.0" encoding="utf-8"?>
<table xmlns="http://schemas.openxmlformats.org/spreadsheetml/2006/main" headerRowCount="0" ref="E40:F40" displayName="Table_4" id="4">
  <tableColumns count="2">
    <tableColumn name="Column1" id="1"/>
    <tableColumn name="Column2" id="2"/>
  </tableColumns>
  <tableStyleInfo name="Documentos-style 4"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9" Type="http://schemas.openxmlformats.org/officeDocument/2006/relationships/table" Target="../tables/table4.xml"/><Relationship Id="rId6" Type="http://schemas.openxmlformats.org/officeDocument/2006/relationships/table" Target="../tables/table1.xml"/><Relationship Id="rId7" Type="http://schemas.openxmlformats.org/officeDocument/2006/relationships/table" Target="../tables/table2.xml"/><Relationship Id="rId8"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hyperlink" Target="https://beta-api.contractfinder2.com/" TargetMode="External"/><Relationship Id="rId2" Type="http://schemas.openxmlformats.org/officeDocument/2006/relationships/hyperlink" Target="http://172.17.68.50/documentacion/115165%20CS%201000%20MDP%200120%202020.pdf" TargetMode="External"/><Relationship Id="rId3" Type="http://schemas.openxmlformats.org/officeDocument/2006/relationships/hyperlink" Target="https://www.oaxaca.gob.mx/cao/wp-content/uploads/sites/5/2020/05/BASE-DE-LICITACION-LPE-CAO-002-2020.pdf" TargetMode="External"/><Relationship Id="rId4" Type="http://schemas.openxmlformats.org/officeDocument/2006/relationships/hyperlink" Target="https://www.oaxaca.gob.mx/cao/2020/05/23/convocatoria-publica-estatal-num-002-ano-2020/" TargetMode="External"/><Relationship Id="rId11" Type="http://schemas.openxmlformats.org/officeDocument/2006/relationships/drawing" Target="../drawings/drawing4.xml"/><Relationship Id="rId10" Type="http://schemas.openxmlformats.org/officeDocument/2006/relationships/hyperlink" Target="http://172.17.68.50/documentacion/CAO-CS1000MDP-014-W-0-2020.pdf" TargetMode="External"/><Relationship Id="rId9" Type="http://schemas.openxmlformats.org/officeDocument/2006/relationships/hyperlink" Target="https://www.oaxaca.gob.mx/cao/wp-content/uploads/sites/5/2020/06/FALLO-LPE-002.pdf" TargetMode="External"/><Relationship Id="rId5" Type="http://schemas.openxmlformats.org/officeDocument/2006/relationships/hyperlink" Target="https://www.oaxaca.gob.mx/cao/wp-content/uploads/sites/5/2020/05/ACTAS-DE-VISITA-LPE-CAO-002-2020.pdf" TargetMode="External"/><Relationship Id="rId6" Type="http://schemas.openxmlformats.org/officeDocument/2006/relationships/hyperlink" Target="https://www.oaxaca.gob.mx/cao/wp-content/uploads/sites/5/2020/05/JUNTA-LPE-002.pdf" TargetMode="External"/><Relationship Id="rId7" Type="http://schemas.openxmlformats.org/officeDocument/2006/relationships/hyperlink" Target="https://www.oaxaca.gob.mx/cao/wp-content/uploads/sites/5/2020/06/A-TECNICA-LPE-002.pdf" TargetMode="External"/><Relationship Id="rId8" Type="http://schemas.openxmlformats.org/officeDocument/2006/relationships/hyperlink" Target="https://www.oaxaca.gob.mx/cao/wp-content/uploads/sites/5/2020/06/A-ECONOMICA-LPE-002.pdf"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www.w3.org/International/articles/language-tags/" TargetMode="External"/><Relationship Id="rId42" Type="http://schemas.openxmlformats.org/officeDocument/2006/relationships/hyperlink" Target="http://standard.open-contracting.org/latest/es/schema/codelists/" TargetMode="External"/><Relationship Id="rId41" Type="http://schemas.openxmlformats.org/officeDocument/2006/relationships/hyperlink" Target="http://standard.open-contracting.org/latest/es/schema/codelists/" TargetMode="External"/><Relationship Id="rId44" Type="http://schemas.openxmlformats.org/officeDocument/2006/relationships/hyperlink" Target="http://standard.open-contracting.org/latest/es/schema/codelists/" TargetMode="External"/><Relationship Id="rId43" Type="http://schemas.openxmlformats.org/officeDocument/2006/relationships/hyperlink" Target="http://standard.open-contracting.org/latest/es/schema/codelists/" TargetMode="External"/><Relationship Id="rId46" Type="http://schemas.openxmlformats.org/officeDocument/2006/relationships/hyperlink" Target="http://standard.open-contracting.org/latest/es/schema/codelists/" TargetMode="External"/><Relationship Id="rId45" Type="http://schemas.openxmlformats.org/officeDocument/2006/relationships/hyperlink" Target="http://standard.open-contracting.org/latest/es/schema/codelists/" TargetMode="External"/><Relationship Id="rId1" Type="http://schemas.openxmlformats.org/officeDocument/2006/relationships/hyperlink" Target="http://standard.open-contracting.org/latest/es/schema/identifiers/" TargetMode="External"/><Relationship Id="rId2" Type="http://schemas.openxmlformats.org/officeDocument/2006/relationships/hyperlink" Target="http://standard.open-contracting.org/latest/es/schema/codelists/" TargetMode="External"/><Relationship Id="rId3" Type="http://schemas.openxmlformats.org/officeDocument/2006/relationships/hyperlink" Target="http://standard.open-contracting.org/latest/es/schema/codelists/" TargetMode="External"/><Relationship Id="rId4" Type="http://schemas.openxmlformats.org/officeDocument/2006/relationships/hyperlink" Target="http://standard.open-contracting.org/latest/es/schema/identifiers/" TargetMode="External"/><Relationship Id="rId9" Type="http://schemas.openxmlformats.org/officeDocument/2006/relationships/hyperlink" Target="http://standard.open-contracting.org/latest/es/schema/codelists/" TargetMode="External"/><Relationship Id="rId48" Type="http://schemas.openxmlformats.org/officeDocument/2006/relationships/hyperlink" Target="http://www.w3.org/International/articles/language-tags/" TargetMode="External"/><Relationship Id="rId47" Type="http://schemas.openxmlformats.org/officeDocument/2006/relationships/hyperlink" Target="http://www.iana.org/assignments/media-types/" TargetMode="External"/><Relationship Id="rId49" Type="http://schemas.openxmlformats.org/officeDocument/2006/relationships/hyperlink" Target="http://standard.open-contracting.org/latest/es/schema/codelists/" TargetMode="External"/><Relationship Id="rId5" Type="http://schemas.openxmlformats.org/officeDocument/2006/relationships/hyperlink" Target="http://standard.open-contracting.org/latest/es/schema/codelists/" TargetMode="External"/><Relationship Id="rId6" Type="http://schemas.openxmlformats.org/officeDocument/2006/relationships/hyperlink" Target="http://standard.open-contracting.org/latest/es/schema/identifiers/" TargetMode="External"/><Relationship Id="rId7" Type="http://schemas.openxmlformats.org/officeDocument/2006/relationships/hyperlink" Target="http://standard.open-contracting.org/latest/es/schema/codelists/" TargetMode="External"/><Relationship Id="rId8" Type="http://schemas.openxmlformats.org/officeDocument/2006/relationships/hyperlink" Target="http://standard.open-contracting.org/latest/es/schema/codelists/" TargetMode="External"/><Relationship Id="rId31" Type="http://schemas.openxmlformats.org/officeDocument/2006/relationships/hyperlink" Target="http://standard.open-contracting.org/latest/es/schema/identifiers/" TargetMode="External"/><Relationship Id="rId30" Type="http://schemas.openxmlformats.org/officeDocument/2006/relationships/hyperlink" Target="http://standard.open-contracting.org/latest/es/schema/codelists/" TargetMode="External"/><Relationship Id="rId33" Type="http://schemas.openxmlformats.org/officeDocument/2006/relationships/hyperlink" Target="http://standard.open-contracting.org/latest/es/schema/codelists/" TargetMode="External"/><Relationship Id="rId32" Type="http://schemas.openxmlformats.org/officeDocument/2006/relationships/hyperlink" Target="http://standard.open-contracting.org/latest/es/schema/codelists/" TargetMode="External"/><Relationship Id="rId35" Type="http://schemas.openxmlformats.org/officeDocument/2006/relationships/hyperlink" Target="http://standard.open-contracting.org/latest/es/schema/codelists/" TargetMode="External"/><Relationship Id="rId34" Type="http://schemas.openxmlformats.org/officeDocument/2006/relationships/hyperlink" Target="http://standard.open-contracting.org/latest/es/schema/codelists/" TargetMode="External"/><Relationship Id="rId37" Type="http://schemas.openxmlformats.org/officeDocument/2006/relationships/hyperlink" Target="http://standard.open-contracting.org/latest/es/schema/codelists/" TargetMode="External"/><Relationship Id="rId36" Type="http://schemas.openxmlformats.org/officeDocument/2006/relationships/hyperlink" Target="http://standard.open-contracting.org/latest/es/schema/codelists/" TargetMode="External"/><Relationship Id="rId39" Type="http://schemas.openxmlformats.org/officeDocument/2006/relationships/hyperlink" Target="http://www.iana.org/assignments/media-types/" TargetMode="External"/><Relationship Id="rId38" Type="http://schemas.openxmlformats.org/officeDocument/2006/relationships/hyperlink" Target="http://standard.open-contracting.org/latest/es/schema/codelists/" TargetMode="External"/><Relationship Id="rId20" Type="http://schemas.openxmlformats.org/officeDocument/2006/relationships/hyperlink" Target="http://standard.open-contracting.org/latest/es/schema/codelists/" TargetMode="External"/><Relationship Id="rId22" Type="http://schemas.openxmlformats.org/officeDocument/2006/relationships/hyperlink" Target="http://standard.open-contracting.org/latest/es/schema/codelists/" TargetMode="External"/><Relationship Id="rId21" Type="http://schemas.openxmlformats.org/officeDocument/2006/relationships/hyperlink" Target="http://standard.open-contracting.org/latest/es/schema/codelists/" TargetMode="External"/><Relationship Id="rId24" Type="http://schemas.openxmlformats.org/officeDocument/2006/relationships/hyperlink" Target="http://standard.open-contracting.org/latest/es/schema/codelists/" TargetMode="External"/><Relationship Id="rId23" Type="http://schemas.openxmlformats.org/officeDocument/2006/relationships/hyperlink" Target="http://standard.open-contracting.org/latest/es/schema/codelists/" TargetMode="External"/><Relationship Id="rId60" Type="http://schemas.openxmlformats.org/officeDocument/2006/relationships/drawing" Target="../drawings/drawing5.xml"/><Relationship Id="rId26" Type="http://schemas.openxmlformats.org/officeDocument/2006/relationships/hyperlink" Target="http://standard.open-contracting.org/latest/es/schema/codelists/" TargetMode="External"/><Relationship Id="rId25" Type="http://schemas.openxmlformats.org/officeDocument/2006/relationships/hyperlink" Target="http://standard.open-contracting.org/latest/es/schema/codelists/" TargetMode="External"/><Relationship Id="rId28" Type="http://schemas.openxmlformats.org/officeDocument/2006/relationships/hyperlink" Target="http://www.w3.org/International/articles/language-tags/" TargetMode="External"/><Relationship Id="rId27" Type="http://schemas.openxmlformats.org/officeDocument/2006/relationships/hyperlink" Target="http://www.iana.org/assignments/media-types/" TargetMode="External"/><Relationship Id="rId29" Type="http://schemas.openxmlformats.org/officeDocument/2006/relationships/hyperlink" Target="http://standard.open-contracting.org/latest/es/schema/codelists/" TargetMode="External"/><Relationship Id="rId51" Type="http://schemas.openxmlformats.org/officeDocument/2006/relationships/hyperlink" Target="http://standard.open-contracting.org/latest/es/schema/codelists/" TargetMode="External"/><Relationship Id="rId50" Type="http://schemas.openxmlformats.org/officeDocument/2006/relationships/hyperlink" Target="http://standard.open-contracting.org/latest/es/schema/codelists/" TargetMode="External"/><Relationship Id="rId53" Type="http://schemas.openxmlformats.org/officeDocument/2006/relationships/hyperlink" Target="http://www.w3.org/International/articles/language-tags/" TargetMode="External"/><Relationship Id="rId52" Type="http://schemas.openxmlformats.org/officeDocument/2006/relationships/hyperlink" Target="http://www.iana.org/assignments/media-types/" TargetMode="External"/><Relationship Id="rId11" Type="http://schemas.openxmlformats.org/officeDocument/2006/relationships/hyperlink" Target="http://www.w3.org/International/articles/language-tags/" TargetMode="External"/><Relationship Id="rId55" Type="http://schemas.openxmlformats.org/officeDocument/2006/relationships/hyperlink" Target="http://standard.open-contracting.org/latest/es/schema/codelists/" TargetMode="External"/><Relationship Id="rId10" Type="http://schemas.openxmlformats.org/officeDocument/2006/relationships/hyperlink" Target="http://www.iana.org/assignments/media-types/" TargetMode="External"/><Relationship Id="rId54" Type="http://schemas.openxmlformats.org/officeDocument/2006/relationships/hyperlink" Target="http://standard.open-contracting.org/latest/es/schema/codelists/" TargetMode="External"/><Relationship Id="rId13" Type="http://schemas.openxmlformats.org/officeDocument/2006/relationships/hyperlink" Target="http://standard.open-contracting.org/latest/es/schema/codelists/" TargetMode="External"/><Relationship Id="rId57" Type="http://schemas.openxmlformats.org/officeDocument/2006/relationships/hyperlink" Target="http://standard.open-contracting.org/latest/es/schema/codelists/" TargetMode="External"/><Relationship Id="rId12" Type="http://schemas.openxmlformats.org/officeDocument/2006/relationships/hyperlink" Target="http://standard.open-contracting.org/latest/es/schema/codelists/" TargetMode="External"/><Relationship Id="rId56" Type="http://schemas.openxmlformats.org/officeDocument/2006/relationships/hyperlink" Target="http://standard.open-contracting.org/latest/es/schema/codelists/" TargetMode="External"/><Relationship Id="rId15" Type="http://schemas.openxmlformats.org/officeDocument/2006/relationships/hyperlink" Target="http://standard.open-contracting.org/latest/es/schema/codelists/" TargetMode="External"/><Relationship Id="rId59" Type="http://schemas.openxmlformats.org/officeDocument/2006/relationships/hyperlink" Target="http://standard.open-contracting.org/latest/es/schema/codelists/" TargetMode="External"/><Relationship Id="rId14" Type="http://schemas.openxmlformats.org/officeDocument/2006/relationships/hyperlink" Target="http://standard.open-contracting.org/latest/es/schema/codelists/" TargetMode="External"/><Relationship Id="rId58" Type="http://schemas.openxmlformats.org/officeDocument/2006/relationships/hyperlink" Target="http://standard.open-contracting.org/latest/es/schema/codelists/" TargetMode="External"/><Relationship Id="rId17" Type="http://schemas.openxmlformats.org/officeDocument/2006/relationships/hyperlink" Target="http://standard.open-contracting.org/latest/es/schema/codelists/" TargetMode="External"/><Relationship Id="rId16" Type="http://schemas.openxmlformats.org/officeDocument/2006/relationships/hyperlink" Target="http://standard.open-contracting.org/latest/es/schema/codelists/" TargetMode="External"/><Relationship Id="rId19" Type="http://schemas.openxmlformats.org/officeDocument/2006/relationships/hyperlink" Target="http://standard.open-contracting.org/latest/es/schema/codelists/" TargetMode="External"/><Relationship Id="rId18" Type="http://schemas.openxmlformats.org/officeDocument/2006/relationships/hyperlink" Target="http://standard.open-contracting.org/latest/es/schema/codelist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axaca.gob.mx/cao/"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pageSetUpPr fitToPage="1"/>
  </sheetPr>
  <sheetViews>
    <sheetView workbookViewId="0"/>
  </sheetViews>
  <sheetFormatPr customHeight="1" defaultColWidth="12.63" defaultRowHeight="15.75"/>
  <cols>
    <col customWidth="1" min="1" max="1" width="93.88"/>
  </cols>
  <sheetData>
    <row r="2">
      <c r="A2" s="1" t="str">
        <f>HYPERLINK("http://contratacionesabiertas.inai.org.mx/contratacionesabiertas/estandar/","Estándar de Datos de Contrataciones Abiertas en México")</f>
        <v>Estándar de Datos de Contrataciones Abiertas en México</v>
      </c>
    </row>
    <row r="3">
      <c r="A3" s="2" t="s">
        <v>0</v>
      </c>
    </row>
    <row r="4">
      <c r="A4" s="3" t="s">
        <v>1</v>
      </c>
    </row>
    <row r="5">
      <c r="A5" s="4" t="s">
        <v>2</v>
      </c>
    </row>
    <row r="6">
      <c r="A6" s="5"/>
    </row>
    <row r="7">
      <c r="A7" s="6" t="s">
        <v>3</v>
      </c>
    </row>
    <row r="8">
      <c r="A8" s="7" t="s">
        <v>4</v>
      </c>
    </row>
    <row r="9">
      <c r="A9" s="8" t="s">
        <v>5</v>
      </c>
    </row>
    <row r="10">
      <c r="A10" s="9" t="s">
        <v>6</v>
      </c>
    </row>
    <row r="11">
      <c r="A11" s="7" t="s">
        <v>7</v>
      </c>
    </row>
    <row r="12">
      <c r="A12" s="10"/>
    </row>
    <row r="13">
      <c r="A13" s="6" t="s">
        <v>8</v>
      </c>
    </row>
    <row r="14">
      <c r="A14" s="5" t="s">
        <v>9</v>
      </c>
    </row>
    <row r="15">
      <c r="A15" s="10"/>
    </row>
    <row r="16">
      <c r="A16" s="11" t="s">
        <v>10</v>
      </c>
    </row>
    <row r="17">
      <c r="A17" s="12" t="s">
        <v>11</v>
      </c>
    </row>
    <row r="18">
      <c r="A18" s="13" t="s">
        <v>12</v>
      </c>
    </row>
    <row r="19">
      <c r="A19" s="14" t="s">
        <v>13</v>
      </c>
    </row>
    <row r="20">
      <c r="A20" s="15" t="s">
        <v>14</v>
      </c>
    </row>
    <row r="21">
      <c r="A21" s="16" t="s">
        <v>15</v>
      </c>
    </row>
    <row r="22">
      <c r="A22" s="10"/>
    </row>
  </sheetData>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3" max="3" width="37.63"/>
    <col customWidth="1" min="4" max="6" width="25.13"/>
  </cols>
  <sheetData>
    <row r="1">
      <c r="A1" s="119" t="s">
        <v>312</v>
      </c>
      <c r="B1" s="119" t="s">
        <v>313</v>
      </c>
      <c r="C1" s="119" t="s">
        <v>58</v>
      </c>
      <c r="D1" s="119" t="s">
        <v>1407</v>
      </c>
      <c r="E1" s="119" t="s">
        <v>272</v>
      </c>
      <c r="F1" s="119" t="s">
        <v>1408</v>
      </c>
    </row>
    <row r="2">
      <c r="A2" s="134" t="s">
        <v>967</v>
      </c>
      <c r="B2" s="134" t="s">
        <v>266</v>
      </c>
      <c r="C2" s="134" t="s">
        <v>970</v>
      </c>
    </row>
    <row r="3">
      <c r="A3" s="120" t="s">
        <v>971</v>
      </c>
      <c r="B3" s="120" t="s">
        <v>972</v>
      </c>
      <c r="C3" s="120" t="s">
        <v>973</v>
      </c>
      <c r="D3" s="122"/>
      <c r="E3" s="123" t="str">
        <f>IFERROR(__xludf.DUMMYFUNCTION("Query('(Fuente) 2. Campos'!$1:$994,""SELECT E WHERE A = '""&amp;D3&amp;""' LIMIT 1"",FALSE)"),"")</f>
        <v/>
      </c>
      <c r="F3" s="125"/>
    </row>
    <row r="4">
      <c r="A4" s="120" t="s">
        <v>974</v>
      </c>
      <c r="B4" s="120" t="s">
        <v>313</v>
      </c>
      <c r="C4" s="120" t="s">
        <v>975</v>
      </c>
      <c r="D4" s="122"/>
      <c r="E4" s="123" t="str">
        <f>IFERROR(__xludf.DUMMYFUNCTION("Query('(Fuente) 2. Campos'!$1:$994,""SELECT E WHERE A = '""&amp;D4&amp;""' LIMIT 1"",FALSE)"),"")</f>
        <v/>
      </c>
      <c r="F4" s="125"/>
    </row>
    <row r="5">
      <c r="A5" s="120" t="s">
        <v>976</v>
      </c>
      <c r="B5" s="120" t="s">
        <v>58</v>
      </c>
      <c r="C5" s="120" t="s">
        <v>977</v>
      </c>
      <c r="D5" s="122"/>
      <c r="E5" s="123" t="str">
        <f>IFERROR(__xludf.DUMMYFUNCTION("Query('(Fuente) 2. Campos'!$1:$994,""SELECT E WHERE A = '""&amp;D5&amp;""' LIMIT 1"",FALSE)"),"")</f>
        <v/>
      </c>
      <c r="F5" s="125"/>
    </row>
    <row r="6">
      <c r="A6" s="120" t="s">
        <v>978</v>
      </c>
      <c r="B6" s="120" t="s">
        <v>484</v>
      </c>
      <c r="C6" s="120" t="s">
        <v>979</v>
      </c>
      <c r="D6" s="122"/>
      <c r="E6" s="123" t="str">
        <f>IFERROR(__xludf.DUMMYFUNCTION("Query('(Fuente) 2. Campos'!$1:$994,""SELECT E WHERE A = '""&amp;D6&amp;""' LIMIT 1"",FALSE)"),"")</f>
        <v/>
      </c>
      <c r="F6" s="125"/>
    </row>
    <row r="7">
      <c r="A7" s="120" t="s">
        <v>981</v>
      </c>
      <c r="B7" s="120" t="s">
        <v>982</v>
      </c>
      <c r="C7" s="120" t="s">
        <v>983</v>
      </c>
      <c r="D7" s="127"/>
      <c r="E7" s="123" t="str">
        <f>IFERROR(__xludf.DUMMYFUNCTION("Query('(Fuente) 2. Campos'!$1:$994,""SELECT E WHERE A = '""&amp;D7&amp;""' LIMIT 1"",FALSE)"),"")</f>
        <v/>
      </c>
      <c r="F7" s="125"/>
    </row>
    <row r="8">
      <c r="A8" s="120" t="s">
        <v>986</v>
      </c>
      <c r="B8" s="120" t="s">
        <v>987</v>
      </c>
      <c r="C8" s="120" t="s">
        <v>988</v>
      </c>
      <c r="D8" s="122"/>
      <c r="E8" s="123" t="str">
        <f>IFERROR(__xludf.DUMMYFUNCTION("Query('(Fuente) 2. Campos'!$1:$994,""SELECT E WHERE A = '""&amp;D8&amp;""' LIMIT 1"",FALSE)"),"")</f>
        <v/>
      </c>
      <c r="F8" s="125"/>
    </row>
    <row r="9">
      <c r="A9" s="120" t="s">
        <v>989</v>
      </c>
      <c r="B9" s="120" t="s">
        <v>559</v>
      </c>
      <c r="C9" s="126" t="s">
        <v>1509</v>
      </c>
    </row>
    <row r="10">
      <c r="A10" s="120" t="s">
        <v>991</v>
      </c>
      <c r="B10" s="120" t="s">
        <v>562</v>
      </c>
      <c r="C10" s="120" t="s">
        <v>563</v>
      </c>
      <c r="D10" s="122"/>
      <c r="E10" s="123" t="str">
        <f>IFERROR(__xludf.DUMMYFUNCTION("Query('(Fuente) 2. Campos'!$1:$994,""SELECT E WHERE A = '""&amp;D10&amp;""' LIMIT 1"",FALSE)"),"")</f>
        <v/>
      </c>
      <c r="F10" s="125"/>
    </row>
    <row r="11">
      <c r="A11" s="120" t="s">
        <v>1510</v>
      </c>
      <c r="B11" s="120" t="s">
        <v>784</v>
      </c>
      <c r="C11" s="120" t="s">
        <v>785</v>
      </c>
      <c r="D11" s="127"/>
      <c r="E11" s="123" t="str">
        <f>IFERROR(__xludf.DUMMYFUNCTION("Query('(Fuente) 2. Campos'!$1:$994,""SELECT E WHERE A = '""&amp;D11&amp;""' LIMIT 1"",FALSE)"),"")</f>
        <v/>
      </c>
      <c r="F11" s="125"/>
    </row>
    <row r="12">
      <c r="A12" s="120" t="s">
        <v>992</v>
      </c>
      <c r="B12" s="120" t="s">
        <v>565</v>
      </c>
      <c r="C12" s="120" t="s">
        <v>566</v>
      </c>
      <c r="D12" s="122"/>
      <c r="E12" s="123" t="str">
        <f>IFERROR(__xludf.DUMMYFUNCTION("Query('(Fuente) 2. Campos'!$1:$994,""SELECT E WHERE A = '""&amp;D12&amp;""' LIMIT 1"",FALSE)"),"")</f>
        <v/>
      </c>
      <c r="F12" s="125"/>
    </row>
    <row r="13">
      <c r="A13" s="120" t="s">
        <v>1021</v>
      </c>
      <c r="B13" s="120" t="s">
        <v>911</v>
      </c>
      <c r="C13" s="126" t="s">
        <v>1022</v>
      </c>
    </row>
    <row r="14">
      <c r="A14" s="120" t="s">
        <v>1023</v>
      </c>
      <c r="B14" s="120" t="s">
        <v>506</v>
      </c>
      <c r="C14" s="120" t="s">
        <v>507</v>
      </c>
      <c r="D14" s="122"/>
      <c r="E14" s="123" t="str">
        <f>IFERROR(__xludf.DUMMYFUNCTION("Query('(Fuente) 2. Campos'!$1:$994,""SELECT E WHERE A = '""&amp;D14&amp;""' LIMIT 1"",FALSE)"),"")</f>
        <v/>
      </c>
      <c r="F14" s="125"/>
    </row>
    <row r="15">
      <c r="A15" s="120" t="s">
        <v>1024</v>
      </c>
      <c r="B15" s="120" t="s">
        <v>509</v>
      </c>
      <c r="C15" s="120" t="s">
        <v>510</v>
      </c>
      <c r="D15" s="122"/>
      <c r="E15" s="123" t="str">
        <f>IFERROR(__xludf.DUMMYFUNCTION("Query('(Fuente) 2. Campos'!$1:$994,""SELECT E WHERE A = '""&amp;D15&amp;""' LIMIT 1"",FALSE)"),"")</f>
        <v/>
      </c>
      <c r="F15" s="125"/>
    </row>
    <row r="16">
      <c r="A16" s="120" t="s">
        <v>1025</v>
      </c>
      <c r="B16" s="120" t="s">
        <v>512</v>
      </c>
      <c r="C16" s="120" t="s">
        <v>513</v>
      </c>
      <c r="D16" s="127"/>
      <c r="E16" s="123" t="str">
        <f>IFERROR(__xludf.DUMMYFUNCTION("Query('(Fuente) 2. Campos'!$1:$994,""SELECT E WHERE A = '""&amp;D16&amp;""' LIMIT 1"",FALSE)"),"")</f>
        <v/>
      </c>
      <c r="F16" s="125"/>
    </row>
    <row r="17">
      <c r="A17" s="120" t="s">
        <v>1026</v>
      </c>
      <c r="B17" s="120" t="s">
        <v>515</v>
      </c>
      <c r="C17" s="120" t="s">
        <v>516</v>
      </c>
      <c r="D17" s="127"/>
      <c r="E17" s="123" t="str">
        <f>IFERROR(__xludf.DUMMYFUNCTION("Query('(Fuente) 2. Campos'!$1:$994,""SELECT E WHERE A = '""&amp;D17&amp;""' LIMIT 1"",FALSE)"),"")</f>
        <v/>
      </c>
      <c r="F17" s="125"/>
    </row>
    <row r="18">
      <c r="A18" s="120" t="s">
        <v>993</v>
      </c>
      <c r="B18" s="120" t="s">
        <v>994</v>
      </c>
      <c r="C18" s="126" t="s">
        <v>995</v>
      </c>
    </row>
    <row r="19">
      <c r="A19" s="120" t="s">
        <v>996</v>
      </c>
      <c r="B19" s="120" t="s">
        <v>472</v>
      </c>
      <c r="C19" s="120" t="s">
        <v>473</v>
      </c>
      <c r="D19" s="122"/>
      <c r="E19" s="123" t="str">
        <f>IFERROR(__xludf.DUMMYFUNCTION("Query('(Fuente) 2. Campos'!$1:$994,""SELECT E WHERE A = '""&amp;D19&amp;""' LIMIT 1"",FALSE)"),"")</f>
        <v/>
      </c>
      <c r="F19" s="125"/>
    </row>
    <row r="20">
      <c r="A20" s="120" t="s">
        <v>997</v>
      </c>
      <c r="B20" s="120" t="s">
        <v>358</v>
      </c>
      <c r="C20" s="120" t="s">
        <v>475</v>
      </c>
      <c r="D20" s="127"/>
      <c r="E20" s="123" t="str">
        <f>IFERROR(__xludf.DUMMYFUNCTION("Query('(Fuente) 2. Campos'!$1:$994,""SELECT E WHERE A = '""&amp;D20&amp;""' LIMIT 1"",FALSE)"),"")</f>
        <v/>
      </c>
      <c r="F20" s="125"/>
    </row>
    <row r="21">
      <c r="A21" s="120" t="s">
        <v>346</v>
      </c>
      <c r="B21" s="121" t="s">
        <v>1511</v>
      </c>
    </row>
    <row r="22">
      <c r="A22" s="120" t="s">
        <v>353</v>
      </c>
      <c r="B22" s="120" t="s">
        <v>354</v>
      </c>
      <c r="C22" s="120" t="s">
        <v>355</v>
      </c>
      <c r="D22" s="122"/>
      <c r="E22" s="123" t="str">
        <f>IFERROR(__xludf.DUMMYFUNCTION("Query('(Fuente) 2. Campos'!$1:$994,""SELECT E WHERE A = '""&amp;D22&amp;""' LIMIT 1"",FALSE)"),"")</f>
        <v/>
      </c>
      <c r="F22" s="125"/>
    </row>
    <row r="23">
      <c r="A23" s="120" t="s">
        <v>357</v>
      </c>
      <c r="B23" s="120" t="s">
        <v>358</v>
      </c>
      <c r="C23" s="120" t="s">
        <v>359</v>
      </c>
      <c r="D23" s="122"/>
      <c r="E23" s="123" t="str">
        <f>IFERROR(__xludf.DUMMYFUNCTION("Query('(Fuente) 2. Campos'!$1:$994,""SELECT E WHERE A = '""&amp;D23&amp;""' LIMIT 1"",FALSE)"),"")</f>
        <v/>
      </c>
      <c r="F23" s="125"/>
    </row>
    <row r="24">
      <c r="A24" s="120" t="s">
        <v>360</v>
      </c>
      <c r="B24" s="120" t="s">
        <v>361</v>
      </c>
      <c r="C24" s="120" t="s">
        <v>362</v>
      </c>
      <c r="D24" s="122"/>
      <c r="E24" s="123" t="str">
        <f>IFERROR(__xludf.DUMMYFUNCTION("Query('(Fuente) 2. Campos'!$1:$994,""SELECT E WHERE A = '""&amp;D24&amp;""' LIMIT 1"",FALSE)"),"")</f>
        <v/>
      </c>
      <c r="F24" s="125"/>
    </row>
    <row r="25">
      <c r="A25" s="120" t="s">
        <v>364</v>
      </c>
      <c r="B25" s="120" t="s">
        <v>365</v>
      </c>
      <c r="C25" s="126" t="s">
        <v>366</v>
      </c>
    </row>
    <row r="26">
      <c r="A26" s="120" t="s">
        <v>367</v>
      </c>
      <c r="B26" s="120" t="s">
        <v>368</v>
      </c>
      <c r="C26" s="120" t="s">
        <v>369</v>
      </c>
      <c r="D26" s="122"/>
      <c r="E26" s="123" t="str">
        <f>IFERROR(__xludf.DUMMYFUNCTION("Query('(Fuente) 2. Campos'!$1:$994,""SELECT E WHERE A = '""&amp;D26&amp;""' LIMIT 1"",FALSE)"),"")</f>
        <v/>
      </c>
      <c r="F26" s="125"/>
    </row>
    <row r="27">
      <c r="A27" s="120" t="s">
        <v>371</v>
      </c>
      <c r="B27" s="120" t="s">
        <v>372</v>
      </c>
      <c r="C27" s="120" t="s">
        <v>373</v>
      </c>
      <c r="D27" s="127"/>
      <c r="E27" s="123" t="str">
        <f>IFERROR(__xludf.DUMMYFUNCTION("Query('(Fuente) 2. Campos'!$1:$994,""SELECT E WHERE A = '""&amp;D27&amp;""' LIMIT 1"",FALSE)"),"")</f>
        <v/>
      </c>
      <c r="F27" s="125"/>
    </row>
    <row r="28">
      <c r="A28" s="120" t="s">
        <v>375</v>
      </c>
      <c r="B28" s="120" t="s">
        <v>376</v>
      </c>
      <c r="C28" s="120" t="s">
        <v>377</v>
      </c>
      <c r="D28" s="127"/>
      <c r="E28" s="123" t="str">
        <f>IFERROR(__xludf.DUMMYFUNCTION("Query('(Fuente) 2. Campos'!$1:$994,""SELECT E WHERE A = '""&amp;D28&amp;""' LIMIT 1"",FALSE)"),"")</f>
        <v/>
      </c>
      <c r="F28" s="125"/>
    </row>
    <row r="29">
      <c r="A29" s="120" t="s">
        <v>379</v>
      </c>
      <c r="B29" s="120" t="s">
        <v>380</v>
      </c>
      <c r="C29" s="120" t="s">
        <v>381</v>
      </c>
      <c r="D29" s="122"/>
      <c r="E29" s="123" t="str">
        <f>IFERROR(__xludf.DUMMYFUNCTION("Query('(Fuente) 2. Campos'!$1:$994,""SELECT E WHERE A = '""&amp;D29&amp;""' LIMIT 1"",FALSE)"),"")</f>
        <v/>
      </c>
      <c r="F29" s="125"/>
    </row>
    <row r="30">
      <c r="A30" s="120" t="s">
        <v>382</v>
      </c>
      <c r="B30" s="120" t="s">
        <v>383</v>
      </c>
      <c r="C30" s="120" t="s">
        <v>384</v>
      </c>
      <c r="D30" s="122"/>
      <c r="E30" s="123" t="str">
        <f>IFERROR(__xludf.DUMMYFUNCTION("Query('(Fuente) 2. Campos'!$1:$994,""SELECT E WHERE A = '""&amp;D30&amp;""' LIMIT 1"",FALSE)"),"")</f>
        <v/>
      </c>
      <c r="F30" s="125"/>
    </row>
    <row r="31">
      <c r="A31" s="120" t="s">
        <v>386</v>
      </c>
      <c r="B31" s="120" t="s">
        <v>387</v>
      </c>
      <c r="C31" s="120" t="s">
        <v>388</v>
      </c>
      <c r="D31" s="122"/>
      <c r="E31" s="123" t="str">
        <f>IFERROR(__xludf.DUMMYFUNCTION("Query('(Fuente) 2. Campos'!$1:$994,""SELECT E WHERE A = '""&amp;D31&amp;""' LIMIT 1"",FALSE)"),"")</f>
        <v/>
      </c>
      <c r="F31" s="125"/>
    </row>
    <row r="32">
      <c r="A32" s="120" t="s">
        <v>389</v>
      </c>
      <c r="B32" s="120" t="s">
        <v>390</v>
      </c>
      <c r="C32" s="120" t="s">
        <v>391</v>
      </c>
      <c r="D32" s="122"/>
      <c r="E32" s="123" t="str">
        <f>IFERROR(__xludf.DUMMYFUNCTION("Query('(Fuente) 2. Campos'!$1:$994,""SELECT E WHERE A = '""&amp;D32&amp;""' LIMIT 1"",FALSE)"),"")</f>
        <v/>
      </c>
      <c r="F32" s="125"/>
    </row>
    <row r="33">
      <c r="A33" s="120" t="s">
        <v>392</v>
      </c>
      <c r="B33" s="120" t="s">
        <v>393</v>
      </c>
      <c r="C33" s="120" t="s">
        <v>394</v>
      </c>
      <c r="D33" s="127"/>
      <c r="E33" s="123" t="str">
        <f>IFERROR(__xludf.DUMMYFUNCTION("Query('(Fuente) 2. Campos'!$1:$994,""SELECT E WHERE A = '""&amp;D33&amp;""' LIMIT 1"",FALSE)"),"")</f>
        <v/>
      </c>
      <c r="F33" s="125"/>
    </row>
    <row r="34">
      <c r="A34" s="120" t="s">
        <v>396</v>
      </c>
      <c r="B34" s="120" t="s">
        <v>397</v>
      </c>
      <c r="C34" s="126" t="s">
        <v>398</v>
      </c>
    </row>
    <row r="35">
      <c r="A35" s="120" t="s">
        <v>396</v>
      </c>
      <c r="B35" s="120" t="s">
        <v>365</v>
      </c>
      <c r="C35" s="120" t="s">
        <v>366</v>
      </c>
      <c r="D35" s="127"/>
      <c r="E35" s="123" t="str">
        <f>IFERROR(__xludf.DUMMYFUNCTION("Query('(Fuente) 2. Campos'!$1:$994,""SELECT E WHERE A = '""&amp;D35&amp;""' LIMIT 1"",FALSE)"),"")</f>
        <v/>
      </c>
      <c r="F35" s="125"/>
    </row>
    <row r="36">
      <c r="A36" s="120" t="s">
        <v>399</v>
      </c>
      <c r="B36" s="120" t="s">
        <v>372</v>
      </c>
      <c r="C36" s="120" t="s">
        <v>373</v>
      </c>
      <c r="D36" s="127"/>
      <c r="E36" s="123" t="str">
        <f>IFERROR(__xludf.DUMMYFUNCTION("Query('(Fuente) 2. Campos'!$1:$994,""SELECT E WHERE A = '""&amp;D36&amp;""' LIMIT 1"",FALSE)"),"")</f>
        <v/>
      </c>
      <c r="F36" s="125"/>
    </row>
    <row r="37">
      <c r="A37" s="120" t="s">
        <v>400</v>
      </c>
      <c r="B37" s="120" t="s">
        <v>376</v>
      </c>
      <c r="C37" s="120" t="s">
        <v>377</v>
      </c>
      <c r="D37" s="127"/>
      <c r="E37" s="123" t="str">
        <f>IFERROR(__xludf.DUMMYFUNCTION("Query('(Fuente) 2. Campos'!$1:$994,""SELECT E WHERE A = '""&amp;D37&amp;""' LIMIT 1"",FALSE)"),"")</f>
        <v/>
      </c>
      <c r="F37" s="125"/>
    </row>
    <row r="38">
      <c r="A38" s="120" t="s">
        <v>401</v>
      </c>
      <c r="B38" s="120" t="s">
        <v>380</v>
      </c>
      <c r="C38" s="120" t="s">
        <v>381</v>
      </c>
      <c r="D38" s="127"/>
      <c r="E38" s="123" t="str">
        <f>IFERROR(__xludf.DUMMYFUNCTION("Query('(Fuente) 2. Campos'!$1:$994,""SELECT E WHERE A = '""&amp;D38&amp;""' LIMIT 1"",FALSE)"),"")</f>
        <v/>
      </c>
      <c r="F38" s="125"/>
    </row>
    <row r="39">
      <c r="A39" s="120" t="s">
        <v>402</v>
      </c>
      <c r="B39" s="120" t="s">
        <v>393</v>
      </c>
      <c r="C39" s="120" t="s">
        <v>394</v>
      </c>
      <c r="D39" s="127"/>
      <c r="E39" s="123" t="str">
        <f>IFERROR(__xludf.DUMMYFUNCTION("Query('(Fuente) 2. Campos'!$1:$994,""SELECT E WHERE A = '""&amp;D39&amp;""' LIMIT 1"",FALSE)"),"")</f>
        <v/>
      </c>
      <c r="F39" s="125"/>
    </row>
    <row r="40">
      <c r="A40" s="120" t="s">
        <v>403</v>
      </c>
      <c r="B40" s="120" t="s">
        <v>404</v>
      </c>
      <c r="C40" s="126" t="s">
        <v>405</v>
      </c>
    </row>
    <row r="41">
      <c r="A41" s="120" t="s">
        <v>406</v>
      </c>
      <c r="B41" s="120" t="s">
        <v>407</v>
      </c>
      <c r="C41" s="120" t="s">
        <v>408</v>
      </c>
      <c r="D41" s="122"/>
      <c r="E41" s="123" t="str">
        <f>IFERROR(__xludf.DUMMYFUNCTION("Query('(Fuente) 2. Campos'!$1:$994,""SELECT E WHERE A = '""&amp;D41&amp;""' LIMIT 1"",FALSE)"),"")</f>
        <v/>
      </c>
      <c r="F41" s="125"/>
    </row>
    <row r="42">
      <c r="A42" s="120" t="s">
        <v>409</v>
      </c>
      <c r="B42" s="120" t="s">
        <v>410</v>
      </c>
      <c r="C42" s="120" t="s">
        <v>411</v>
      </c>
      <c r="D42" s="122"/>
      <c r="E42" s="123" t="str">
        <f>IFERROR(__xludf.DUMMYFUNCTION("Query('(Fuente) 2. Campos'!$1:$994,""SELECT E WHERE A = '""&amp;D42&amp;""' LIMIT 1"",FALSE)"),"")</f>
        <v/>
      </c>
      <c r="F42" s="125"/>
    </row>
    <row r="43">
      <c r="A43" s="120" t="s">
        <v>412</v>
      </c>
      <c r="B43" s="120" t="s">
        <v>413</v>
      </c>
      <c r="C43" s="120" t="s">
        <v>414</v>
      </c>
      <c r="D43" s="122"/>
      <c r="E43" s="123" t="str">
        <f>IFERROR(__xludf.DUMMYFUNCTION("Query('(Fuente) 2. Campos'!$1:$994,""SELECT E WHERE A = '""&amp;D43&amp;""' LIMIT 1"",FALSE)"),"")</f>
        <v/>
      </c>
      <c r="F43" s="125"/>
    </row>
    <row r="44">
      <c r="A44" s="120" t="s">
        <v>415</v>
      </c>
      <c r="B44" s="120" t="s">
        <v>416</v>
      </c>
      <c r="C44" s="120" t="s">
        <v>417</v>
      </c>
      <c r="D44" s="122"/>
      <c r="E44" s="123" t="str">
        <f>IFERROR(__xludf.DUMMYFUNCTION("Query('(Fuente) 2. Campos'!$1:$994,""SELECT E WHERE A = '""&amp;D44&amp;""' LIMIT 1"",FALSE)"),"")</f>
        <v/>
      </c>
      <c r="F44" s="125"/>
    </row>
    <row r="45">
      <c r="A45" s="120" t="s">
        <v>418</v>
      </c>
      <c r="B45" s="120" t="s">
        <v>419</v>
      </c>
      <c r="C45" s="120" t="s">
        <v>420</v>
      </c>
      <c r="D45" s="122"/>
      <c r="E45" s="123" t="str">
        <f>IFERROR(__xludf.DUMMYFUNCTION("Query('(Fuente) 2. Campos'!$1:$994,""SELECT E WHERE A = '""&amp;D45&amp;""' LIMIT 1"",FALSE)"),"")</f>
        <v/>
      </c>
      <c r="F45" s="125"/>
    </row>
    <row r="46">
      <c r="A46" s="120" t="s">
        <v>421</v>
      </c>
      <c r="B46" s="120" t="s">
        <v>422</v>
      </c>
      <c r="C46" s="126" t="s">
        <v>423</v>
      </c>
    </row>
    <row r="47">
      <c r="A47" s="120" t="s">
        <v>424</v>
      </c>
      <c r="B47" s="120" t="s">
        <v>425</v>
      </c>
      <c r="C47" s="120" t="s">
        <v>426</v>
      </c>
      <c r="D47" s="127"/>
      <c r="E47" s="123" t="str">
        <f>IFERROR(__xludf.DUMMYFUNCTION("Query('(Fuente) 2. Campos'!$1:$994,""SELECT E WHERE A = '""&amp;D47&amp;""' LIMIT 1"",FALSE)"),"")</f>
        <v/>
      </c>
      <c r="F47" s="125"/>
    </row>
    <row r="48">
      <c r="A48" s="120" t="s">
        <v>427</v>
      </c>
      <c r="B48" s="120" t="s">
        <v>428</v>
      </c>
      <c r="C48" s="120" t="s">
        <v>429</v>
      </c>
      <c r="D48" s="127"/>
      <c r="E48" s="123" t="str">
        <f>IFERROR(__xludf.DUMMYFUNCTION("Query('(Fuente) 2. Campos'!$1:$994,""SELECT E WHERE A = '""&amp;D48&amp;""' LIMIT 1"",FALSE)"),"")</f>
        <v/>
      </c>
      <c r="F48" s="125"/>
    </row>
    <row r="49">
      <c r="A49" s="120" t="s">
        <v>430</v>
      </c>
      <c r="B49" s="120" t="s">
        <v>383</v>
      </c>
      <c r="C49" s="120" t="s">
        <v>384</v>
      </c>
      <c r="D49" s="127"/>
      <c r="E49" s="123" t="str">
        <f>IFERROR(__xludf.DUMMYFUNCTION("Query('(Fuente) 2. Campos'!$1:$994,""SELECT E WHERE A = '""&amp;D49&amp;""' LIMIT 1"",FALSE)"),"")</f>
        <v/>
      </c>
      <c r="F49" s="125"/>
    </row>
    <row r="50">
      <c r="A50" s="120" t="s">
        <v>431</v>
      </c>
      <c r="B50" s="120" t="s">
        <v>387</v>
      </c>
      <c r="C50" s="120" t="s">
        <v>388</v>
      </c>
      <c r="D50" s="127"/>
      <c r="E50" s="123" t="str">
        <f>IFERROR(__xludf.DUMMYFUNCTION("Query('(Fuente) 2. Campos'!$1:$994,""SELECT E WHERE A = '""&amp;D50&amp;""' LIMIT 1"",FALSE)"),"")</f>
        <v/>
      </c>
      <c r="F50" s="125"/>
    </row>
    <row r="51">
      <c r="A51" s="120" t="s">
        <v>432</v>
      </c>
      <c r="B51" s="120" t="s">
        <v>390</v>
      </c>
      <c r="C51" s="120" t="s">
        <v>391</v>
      </c>
      <c r="D51" s="127"/>
      <c r="E51" s="123" t="str">
        <f>IFERROR(__xludf.DUMMYFUNCTION("Query('(Fuente) 2. Campos'!$1:$994,""SELECT E WHERE A = '""&amp;D51&amp;""' LIMIT 1"",FALSE)"),"")</f>
        <v/>
      </c>
      <c r="F51" s="125"/>
    </row>
    <row r="52">
      <c r="A52" s="120" t="s">
        <v>433</v>
      </c>
      <c r="B52" s="120" t="s">
        <v>434</v>
      </c>
      <c r="C52" s="120" t="s">
        <v>435</v>
      </c>
      <c r="D52" s="127"/>
      <c r="E52" s="123" t="str">
        <f>IFERROR(__xludf.DUMMYFUNCTION("Query('(Fuente) 2. Campos'!$1:$994,""SELECT E WHERE A = '""&amp;D52&amp;""' LIMIT 1"",FALSE)"),"")</f>
        <v/>
      </c>
      <c r="F52" s="125"/>
    </row>
    <row r="53">
      <c r="A53" s="120" t="s">
        <v>436</v>
      </c>
      <c r="B53" s="120" t="s">
        <v>437</v>
      </c>
      <c r="C53" s="120" t="s">
        <v>438</v>
      </c>
      <c r="D53" s="127"/>
      <c r="E53" s="123" t="str">
        <f>IFERROR(__xludf.DUMMYFUNCTION("Query('(Fuente) 2. Campos'!$1:$994,""SELECT E WHERE A = '""&amp;D53&amp;""' LIMIT 1"",FALSE)"),"")</f>
        <v/>
      </c>
      <c r="F53" s="125"/>
    </row>
    <row r="54">
      <c r="A54" s="120" t="s">
        <v>439</v>
      </c>
      <c r="B54" s="120" t="s">
        <v>440</v>
      </c>
      <c r="C54" s="120" t="s">
        <v>441</v>
      </c>
      <c r="D54" s="127"/>
      <c r="E54" s="123" t="str">
        <f>IFERROR(__xludf.DUMMYFUNCTION("Query('(Fuente) 2. Campos'!$1:$994,""SELECT E WHERE A = '""&amp;D54&amp;""' LIMIT 1"",FALSE)"),"")</f>
        <v/>
      </c>
      <c r="F54" s="125"/>
    </row>
    <row r="55">
      <c r="A55" s="120" t="s">
        <v>442</v>
      </c>
      <c r="B55" s="120" t="s">
        <v>443</v>
      </c>
      <c r="C55" s="120" t="s">
        <v>444</v>
      </c>
      <c r="D55" s="127"/>
      <c r="E55" s="123" t="str">
        <f>IFERROR(__xludf.DUMMYFUNCTION("Query('(Fuente) 2. Campos'!$1:$994,""SELECT E WHERE A = '""&amp;D55&amp;""' LIMIT 1"",FALSE)"),"")</f>
        <v/>
      </c>
      <c r="F55" s="125"/>
    </row>
    <row r="56">
      <c r="A56" s="120" t="s">
        <v>445</v>
      </c>
      <c r="B56" s="120" t="s">
        <v>446</v>
      </c>
      <c r="C56" s="120" t="s">
        <v>447</v>
      </c>
      <c r="D56" s="127"/>
      <c r="E56" s="123" t="str">
        <f>IFERROR(__xludf.DUMMYFUNCTION("Query('(Fuente) 2. Campos'!$1:$994,""SELECT E WHERE A = '""&amp;D56&amp;""' LIMIT 1"",FALSE)"),"")</f>
        <v/>
      </c>
      <c r="F56" s="125"/>
    </row>
    <row r="57">
      <c r="A57" s="120" t="s">
        <v>451</v>
      </c>
      <c r="B57" s="120" t="s">
        <v>450</v>
      </c>
      <c r="C57" s="126" t="s">
        <v>452</v>
      </c>
    </row>
    <row r="58">
      <c r="A58" s="120" t="s">
        <v>451</v>
      </c>
      <c r="B58" s="120" t="s">
        <v>422</v>
      </c>
      <c r="C58" s="120" t="s">
        <v>423</v>
      </c>
      <c r="D58" s="127"/>
      <c r="E58" s="123" t="str">
        <f>IFERROR(__xludf.DUMMYFUNCTION("Query('(Fuente) 2. Campos'!$1:$994,""SELECT E WHERE A = '""&amp;D58&amp;""' LIMIT 1"",FALSE)"),"")</f>
        <v/>
      </c>
      <c r="F58" s="125"/>
    </row>
    <row r="59">
      <c r="A59" s="120" t="s">
        <v>453</v>
      </c>
      <c r="B59" s="120" t="s">
        <v>425</v>
      </c>
      <c r="C59" s="120" t="s">
        <v>426</v>
      </c>
      <c r="D59" s="127"/>
      <c r="E59" s="123" t="str">
        <f>IFERROR(__xludf.DUMMYFUNCTION("Query('(Fuente) 2. Campos'!$1:$994,""SELECT E WHERE A = '""&amp;D59&amp;""' LIMIT 1"",FALSE)"),"")</f>
        <v/>
      </c>
      <c r="F59" s="125"/>
    </row>
    <row r="60">
      <c r="A60" s="120" t="s">
        <v>454</v>
      </c>
      <c r="B60" s="120" t="s">
        <v>428</v>
      </c>
      <c r="C60" s="120" t="s">
        <v>429</v>
      </c>
      <c r="D60" s="127"/>
      <c r="E60" s="123" t="str">
        <f>IFERROR(__xludf.DUMMYFUNCTION("Query('(Fuente) 2. Campos'!$1:$994,""SELECT E WHERE A = '""&amp;D60&amp;""' LIMIT 1"",FALSE)"),"")</f>
        <v/>
      </c>
      <c r="F60" s="125"/>
    </row>
    <row r="61">
      <c r="A61" s="120" t="s">
        <v>455</v>
      </c>
      <c r="B61" s="120" t="s">
        <v>383</v>
      </c>
      <c r="C61" s="120" t="s">
        <v>384</v>
      </c>
      <c r="D61" s="127"/>
      <c r="E61" s="123" t="str">
        <f>IFERROR(__xludf.DUMMYFUNCTION("Query('(Fuente) 2. Campos'!$1:$994,""SELECT E WHERE A = '""&amp;D61&amp;""' LIMIT 1"",FALSE)"),"")</f>
        <v/>
      </c>
      <c r="F61" s="125"/>
    </row>
    <row r="62">
      <c r="A62" s="120" t="s">
        <v>456</v>
      </c>
      <c r="B62" s="120" t="s">
        <v>387</v>
      </c>
      <c r="C62" s="120" t="s">
        <v>388</v>
      </c>
      <c r="D62" s="127"/>
      <c r="E62" s="123" t="str">
        <f>IFERROR(__xludf.DUMMYFUNCTION("Query('(Fuente) 2. Campos'!$1:$994,""SELECT E WHERE A = '""&amp;D62&amp;""' LIMIT 1"",FALSE)"),"")</f>
        <v/>
      </c>
      <c r="F62" s="125"/>
    </row>
    <row r="63">
      <c r="A63" s="120" t="s">
        <v>457</v>
      </c>
      <c r="B63" s="120" t="s">
        <v>390</v>
      </c>
      <c r="C63" s="120" t="s">
        <v>391</v>
      </c>
      <c r="D63" s="127"/>
      <c r="E63" s="123" t="str">
        <f>IFERROR(__xludf.DUMMYFUNCTION("Query('(Fuente) 2. Campos'!$1:$994,""SELECT E WHERE A = '""&amp;D63&amp;""' LIMIT 1"",FALSE)"),"")</f>
        <v/>
      </c>
      <c r="F63" s="125"/>
    </row>
    <row r="64">
      <c r="A64" s="120" t="s">
        <v>458</v>
      </c>
      <c r="B64" s="120" t="s">
        <v>434</v>
      </c>
      <c r="C64" s="120" t="s">
        <v>435</v>
      </c>
      <c r="D64" s="127"/>
      <c r="E64" s="123" t="str">
        <f>IFERROR(__xludf.DUMMYFUNCTION("Query('(Fuente) 2. Campos'!$1:$994,""SELECT E WHERE A = '""&amp;D64&amp;""' LIMIT 1"",FALSE)"),"")</f>
        <v/>
      </c>
      <c r="F64" s="125"/>
    </row>
    <row r="65">
      <c r="A65" s="120" t="s">
        <v>459</v>
      </c>
      <c r="B65" s="120" t="s">
        <v>437</v>
      </c>
      <c r="C65" s="120" t="s">
        <v>438</v>
      </c>
      <c r="D65" s="127"/>
      <c r="E65" s="123" t="str">
        <f>IFERROR(__xludf.DUMMYFUNCTION("Query('(Fuente) 2. Campos'!$1:$994,""SELECT E WHERE A = '""&amp;D65&amp;""' LIMIT 1"",FALSE)"),"")</f>
        <v/>
      </c>
      <c r="F65" s="125"/>
    </row>
    <row r="66">
      <c r="A66" s="120" t="s">
        <v>460</v>
      </c>
      <c r="B66" s="120" t="s">
        <v>440</v>
      </c>
      <c r="C66" s="120" t="s">
        <v>441</v>
      </c>
      <c r="D66" s="127"/>
      <c r="E66" s="123" t="str">
        <f>IFERROR(__xludf.DUMMYFUNCTION("Query('(Fuente) 2. Campos'!$1:$994,""SELECT E WHERE A = '""&amp;D66&amp;""' LIMIT 1"",FALSE)"),"")</f>
        <v/>
      </c>
      <c r="F66" s="125"/>
    </row>
    <row r="67">
      <c r="A67" s="120" t="s">
        <v>461</v>
      </c>
      <c r="B67" s="120" t="s">
        <v>443</v>
      </c>
      <c r="C67" s="120" t="s">
        <v>444</v>
      </c>
      <c r="D67" s="127"/>
      <c r="E67" s="123" t="str">
        <f>IFERROR(__xludf.DUMMYFUNCTION("Query('(Fuente) 2. Campos'!$1:$994,""SELECT E WHERE A = '""&amp;D67&amp;""' LIMIT 1"",FALSE)"),"")</f>
        <v/>
      </c>
      <c r="F67" s="125"/>
    </row>
    <row r="68">
      <c r="A68" s="120" t="s">
        <v>462</v>
      </c>
      <c r="B68" s="120" t="s">
        <v>446</v>
      </c>
      <c r="C68" s="120" t="s">
        <v>447</v>
      </c>
      <c r="D68" s="127"/>
      <c r="E68" s="123" t="str">
        <f>IFERROR(__xludf.DUMMYFUNCTION("Query('(Fuente) 2. Campos'!$1:$994,""SELECT E WHERE A = '""&amp;D68&amp;""' LIMIT 1"",FALSE)"),"")</f>
        <v/>
      </c>
      <c r="F68" s="125"/>
    </row>
    <row r="69">
      <c r="A69" s="120" t="s">
        <v>463</v>
      </c>
      <c r="B69" s="120" t="s">
        <v>464</v>
      </c>
      <c r="C69" s="120" t="s">
        <v>465</v>
      </c>
      <c r="D69" s="127"/>
      <c r="E69" s="123" t="str">
        <f>IFERROR(__xludf.DUMMYFUNCTION("Query('(Fuente) 2. Campos'!$1:$994,""SELECT E WHERE A = '""&amp;D69&amp;""' LIMIT 1"",FALSE)"),"")</f>
        <v/>
      </c>
      <c r="F69" s="125"/>
    </row>
    <row r="70">
      <c r="A70" s="120" t="s">
        <v>467</v>
      </c>
      <c r="B70" s="120" t="s">
        <v>468</v>
      </c>
      <c r="C70" s="126" t="s">
        <v>470</v>
      </c>
    </row>
    <row r="71">
      <c r="A71" s="120" t="s">
        <v>471</v>
      </c>
      <c r="B71" s="120" t="s">
        <v>472</v>
      </c>
      <c r="C71" s="120" t="s">
        <v>473</v>
      </c>
      <c r="D71" s="127"/>
      <c r="E71" s="123" t="str">
        <f>IFERROR(__xludf.DUMMYFUNCTION("Query('(Fuente) 2. Campos'!$1:$994,""SELECT E WHERE A = '""&amp;D71&amp;""' LIMIT 1"",FALSE)"),"")</f>
        <v/>
      </c>
      <c r="F71" s="125"/>
    </row>
    <row r="72">
      <c r="A72" s="120" t="s">
        <v>474</v>
      </c>
      <c r="B72" s="120" t="s">
        <v>358</v>
      </c>
      <c r="C72" s="120" t="s">
        <v>475</v>
      </c>
      <c r="D72" s="127"/>
      <c r="E72" s="123" t="str">
        <f>IFERROR(__xludf.DUMMYFUNCTION("Query('(Fuente) 2. Campos'!$1:$994,""SELECT E WHERE A = '""&amp;D72&amp;""' LIMIT 1"",FALSE)"),"")</f>
        <v/>
      </c>
      <c r="F72" s="125"/>
    </row>
    <row r="73">
      <c r="A73" s="120" t="s">
        <v>998</v>
      </c>
      <c r="B73" s="120" t="s">
        <v>40</v>
      </c>
      <c r="C73" s="126" t="s">
        <v>999</v>
      </c>
    </row>
    <row r="74">
      <c r="A74" s="120" t="s">
        <v>1000</v>
      </c>
      <c r="B74" s="120" t="s">
        <v>376</v>
      </c>
      <c r="C74" s="120" t="s">
        <v>524</v>
      </c>
      <c r="D74" s="127"/>
      <c r="E74" s="123" t="str">
        <f>IFERROR(__xludf.DUMMYFUNCTION("Query('(Fuente) 2. Campos'!$1:$994,""SELECT E WHERE A = '""&amp;D74&amp;""' LIMIT 1"",FALSE)"),"")</f>
        <v/>
      </c>
      <c r="F74" s="125"/>
    </row>
    <row r="75">
      <c r="A75" s="120" t="s">
        <v>1001</v>
      </c>
      <c r="B75" s="120" t="s">
        <v>58</v>
      </c>
      <c r="C75" s="120" t="s">
        <v>526</v>
      </c>
      <c r="D75" s="122"/>
      <c r="E75" s="123"/>
      <c r="F75" s="125"/>
    </row>
    <row r="76">
      <c r="A76" s="120" t="s">
        <v>1002</v>
      </c>
      <c r="B76" s="120" t="s">
        <v>528</v>
      </c>
      <c r="C76" s="126" t="s">
        <v>529</v>
      </c>
    </row>
    <row r="77">
      <c r="A77" s="120" t="s">
        <v>1003</v>
      </c>
      <c r="B77" s="120" t="s">
        <v>372</v>
      </c>
      <c r="C77" s="120" t="s">
        <v>531</v>
      </c>
      <c r="D77" s="127"/>
      <c r="E77" s="123" t="str">
        <f>IFERROR(__xludf.DUMMYFUNCTION("Query('(Fuente) 2. Campos'!$1:$994,""SELECT E WHERE A = '""&amp;D77&amp;""' LIMIT 1"",FALSE)"),"")</f>
        <v/>
      </c>
      <c r="F77" s="125"/>
    </row>
    <row r="78">
      <c r="A78" s="120" t="s">
        <v>1004</v>
      </c>
      <c r="B78" s="120" t="s">
        <v>376</v>
      </c>
      <c r="C78" s="120" t="s">
        <v>533</v>
      </c>
      <c r="D78" s="127"/>
      <c r="E78" s="123" t="str">
        <f>IFERROR(__xludf.DUMMYFUNCTION("Query('(Fuente) 2. Campos'!$1:$994,""SELECT E WHERE A = '""&amp;D78&amp;""' LIMIT 1"",FALSE)"),"")</f>
        <v/>
      </c>
      <c r="F78" s="125"/>
    </row>
    <row r="79">
      <c r="A79" s="120" t="s">
        <v>1005</v>
      </c>
      <c r="B79" s="120" t="s">
        <v>58</v>
      </c>
      <c r="C79" s="120" t="s">
        <v>535</v>
      </c>
      <c r="D79" s="127"/>
      <c r="E79" s="123" t="str">
        <f>IFERROR(__xludf.DUMMYFUNCTION("Query('(Fuente) 2. Campos'!$1:$994,""SELECT E WHERE A = '""&amp;D79&amp;""' LIMIT 1"",FALSE)"),"")</f>
        <v/>
      </c>
      <c r="F79" s="125"/>
    </row>
    <row r="80">
      <c r="A80" s="120" t="s">
        <v>1006</v>
      </c>
      <c r="B80" s="120" t="s">
        <v>393</v>
      </c>
      <c r="C80" s="120" t="s">
        <v>537</v>
      </c>
      <c r="D80" s="127"/>
      <c r="E80" s="123" t="str">
        <f>IFERROR(__xludf.DUMMYFUNCTION("Query('(Fuente) 2. Campos'!$1:$994,""SELECT E WHERE A = '""&amp;D80&amp;""' LIMIT 1"",FALSE)"),"")</f>
        <v/>
      </c>
      <c r="F80" s="125"/>
    </row>
    <row r="81">
      <c r="A81" s="120" t="s">
        <v>1007</v>
      </c>
      <c r="B81" s="120" t="s">
        <v>539</v>
      </c>
      <c r="C81" s="126" t="s">
        <v>540</v>
      </c>
    </row>
    <row r="82">
      <c r="A82" s="120" t="s">
        <v>1008</v>
      </c>
      <c r="B82" s="120" t="s">
        <v>372</v>
      </c>
      <c r="C82" s="120" t="s">
        <v>531</v>
      </c>
      <c r="D82" s="127"/>
      <c r="E82" s="123" t="str">
        <f>IFERROR(__xludf.DUMMYFUNCTION("Query('(Fuente) 2. Campos'!$1:$994,""SELECT E WHERE A = '""&amp;D82&amp;""' LIMIT 1"",FALSE)"),"")</f>
        <v/>
      </c>
      <c r="F82" s="125"/>
    </row>
    <row r="83">
      <c r="A83" s="120" t="s">
        <v>1009</v>
      </c>
      <c r="B83" s="120" t="s">
        <v>376</v>
      </c>
      <c r="C83" s="120" t="s">
        <v>533</v>
      </c>
      <c r="D83" s="127"/>
      <c r="E83" s="123" t="str">
        <f>IFERROR(__xludf.DUMMYFUNCTION("Query('(Fuente) 2. Campos'!$1:$994,""SELECT E WHERE A = '""&amp;D83&amp;""' LIMIT 1"",FALSE)"),"")</f>
        <v/>
      </c>
      <c r="F83" s="125"/>
    </row>
    <row r="84">
      <c r="A84" s="120" t="s">
        <v>1010</v>
      </c>
      <c r="B84" s="120" t="s">
        <v>58</v>
      </c>
      <c r="C84" s="120" t="s">
        <v>535</v>
      </c>
      <c r="D84" s="127"/>
      <c r="E84" s="123" t="str">
        <f>IFERROR(__xludf.DUMMYFUNCTION("Query('(Fuente) 2. Campos'!$1:$994,""SELECT E WHERE A = '""&amp;D84&amp;""' LIMIT 1"",FALSE)"),"")</f>
        <v/>
      </c>
      <c r="F84" s="125"/>
    </row>
    <row r="85">
      <c r="A85" s="120" t="s">
        <v>1011</v>
      </c>
      <c r="B85" s="120" t="s">
        <v>393</v>
      </c>
      <c r="C85" s="120" t="s">
        <v>537</v>
      </c>
      <c r="D85" s="127"/>
      <c r="E85" s="123" t="str">
        <f>IFERROR(__xludf.DUMMYFUNCTION("Query('(Fuente) 2. Campos'!$1:$994,""SELECT E WHERE A = '""&amp;D85&amp;""' LIMIT 1"",FALSE)"),"")</f>
        <v/>
      </c>
      <c r="F85" s="125"/>
    </row>
    <row r="86">
      <c r="A86" s="120" t="s">
        <v>1012</v>
      </c>
      <c r="B86" s="120" t="s">
        <v>546</v>
      </c>
      <c r="C86" s="120" t="s">
        <v>547</v>
      </c>
      <c r="D86" s="127"/>
      <c r="E86" s="123" t="str">
        <f>IFERROR(__xludf.DUMMYFUNCTION("Query('(Fuente) 2. Campos'!$1:$994,""SELECT E WHERE A = '""&amp;D86&amp;""' LIMIT 1"",FALSE)"),"")</f>
        <v/>
      </c>
      <c r="F86" s="125"/>
    </row>
    <row r="87">
      <c r="A87" s="120" t="s">
        <v>1013</v>
      </c>
      <c r="B87" s="120" t="s">
        <v>550</v>
      </c>
      <c r="C87" s="126" t="s">
        <v>1512</v>
      </c>
    </row>
    <row r="88">
      <c r="A88" s="120" t="s">
        <v>1014</v>
      </c>
      <c r="B88" s="120" t="s">
        <v>372</v>
      </c>
      <c r="C88" s="120" t="s">
        <v>553</v>
      </c>
      <c r="D88" s="127"/>
      <c r="E88" s="123" t="str">
        <f>IFERROR(__xludf.DUMMYFUNCTION("Query('(Fuente) 2. Campos'!$1:$994,""SELECT E WHERE A = '""&amp;D88&amp;""' LIMIT 1"",FALSE)"),"")</f>
        <v/>
      </c>
      <c r="F88" s="125"/>
    </row>
    <row r="89">
      <c r="A89" s="120" t="s">
        <v>1015</v>
      </c>
      <c r="B89" s="120" t="s">
        <v>376</v>
      </c>
      <c r="C89" s="120" t="s">
        <v>555</v>
      </c>
      <c r="D89" s="127"/>
      <c r="E89" s="123" t="str">
        <f>IFERROR(__xludf.DUMMYFUNCTION("Query('(Fuente) 2. Campos'!$1:$994,""SELECT E WHERE A = '""&amp;D89&amp;""' LIMIT 1"",FALSE)"),"")</f>
        <v/>
      </c>
      <c r="F89" s="125"/>
    </row>
    <row r="90">
      <c r="A90" s="120" t="s">
        <v>1016</v>
      </c>
      <c r="B90" s="120" t="s">
        <v>383</v>
      </c>
      <c r="C90" s="120" t="s">
        <v>557</v>
      </c>
      <c r="D90" s="127"/>
      <c r="E90" s="123" t="str">
        <f>IFERROR(__xludf.DUMMYFUNCTION("Query('(Fuente) 2. Campos'!$1:$994,""SELECT E WHERE A = '""&amp;D90&amp;""' LIMIT 1"",FALSE)"),"")</f>
        <v/>
      </c>
      <c r="F90" s="125"/>
    </row>
    <row r="91">
      <c r="A91" s="120" t="s">
        <v>1017</v>
      </c>
      <c r="B91" s="120" t="s">
        <v>559</v>
      </c>
      <c r="C91" s="126" t="s">
        <v>560</v>
      </c>
    </row>
    <row r="92">
      <c r="A92" s="120" t="s">
        <v>1018</v>
      </c>
      <c r="B92" s="120" t="s">
        <v>562</v>
      </c>
      <c r="C92" s="120" t="s">
        <v>563</v>
      </c>
      <c r="D92" s="127"/>
      <c r="E92" s="123" t="str">
        <f>IFERROR(__xludf.DUMMYFUNCTION("Query('(Fuente) 2. Campos'!$1:$994,""SELECT E WHERE A = '""&amp;D92&amp;""' LIMIT 1"",FALSE)"),"")</f>
        <v/>
      </c>
      <c r="F92" s="125"/>
    </row>
    <row r="93">
      <c r="A93" s="120" t="s">
        <v>1513</v>
      </c>
      <c r="B93" s="120" t="s">
        <v>784</v>
      </c>
      <c r="C93" s="120" t="s">
        <v>785</v>
      </c>
      <c r="D93" s="127"/>
      <c r="E93" s="123"/>
      <c r="F93" s="125"/>
    </row>
    <row r="94">
      <c r="A94" s="120" t="s">
        <v>1019</v>
      </c>
      <c r="B94" s="120" t="s">
        <v>565</v>
      </c>
      <c r="C94" s="120" t="s">
        <v>566</v>
      </c>
      <c r="D94" s="127"/>
      <c r="E94" s="123" t="str">
        <f>IFERROR(__xludf.DUMMYFUNCTION("Query('(Fuente) 2. Campos'!$1:$994,""SELECT E WHERE A = '""&amp;D94&amp;""' LIMIT 1"",FALSE)"),"")</f>
        <v/>
      </c>
      <c r="F94" s="125"/>
    </row>
    <row r="95">
      <c r="A95" s="120" t="s">
        <v>1020</v>
      </c>
      <c r="B95" s="120" t="s">
        <v>393</v>
      </c>
      <c r="C95" s="120" t="s">
        <v>568</v>
      </c>
      <c r="D95" s="127"/>
      <c r="E95" s="123" t="str">
        <f>IFERROR(__xludf.DUMMYFUNCTION("Query('(Fuente) 2. Campos'!$1:$994,""SELECT E WHERE A = '""&amp;D95&amp;""' LIMIT 1"",FALSE)"),"")</f>
        <v/>
      </c>
      <c r="F95" s="125"/>
    </row>
    <row r="96">
      <c r="A96" s="120" t="s">
        <v>1514</v>
      </c>
      <c r="B96" s="120" t="s">
        <v>790</v>
      </c>
      <c r="C96" s="126" t="s">
        <v>791</v>
      </c>
    </row>
    <row r="97">
      <c r="A97" s="120" t="s">
        <v>1515</v>
      </c>
      <c r="B97" s="120" t="s">
        <v>794</v>
      </c>
      <c r="C97" s="126" t="s">
        <v>795</v>
      </c>
    </row>
    <row r="98">
      <c r="A98" s="120" t="s">
        <v>1516</v>
      </c>
      <c r="B98" s="120" t="s">
        <v>314</v>
      </c>
      <c r="C98" s="120" t="s">
        <v>797</v>
      </c>
      <c r="D98" s="127"/>
      <c r="E98" s="123" t="str">
        <f>IFERROR(__xludf.DUMMYFUNCTION("Query('(Fuente) 2. Campos'!$1:$994,""SELECT E WHERE A = '""&amp;D98&amp;""' LIMIT 1"",FALSE)"),"")</f>
        <v/>
      </c>
      <c r="F98" s="125"/>
    </row>
    <row r="99">
      <c r="A99" s="120" t="s">
        <v>1517</v>
      </c>
      <c r="B99" s="120" t="s">
        <v>799</v>
      </c>
      <c r="C99" s="120" t="s">
        <v>800</v>
      </c>
      <c r="D99" s="127"/>
      <c r="E99" s="123" t="str">
        <f>IFERROR(__xludf.DUMMYFUNCTION("Query('(Fuente) 2. Campos'!$1:$994,""SELECT E WHERE A = '""&amp;D99&amp;""' LIMIT 1"",FALSE)"),"")</f>
        <v/>
      </c>
      <c r="F99" s="125"/>
    </row>
    <row r="100">
      <c r="A100" s="120" t="s">
        <v>1518</v>
      </c>
      <c r="B100" s="120" t="s">
        <v>802</v>
      </c>
      <c r="C100" s="126" t="s">
        <v>802</v>
      </c>
    </row>
    <row r="101">
      <c r="A101" s="120" t="s">
        <v>1519</v>
      </c>
      <c r="B101" s="120" t="s">
        <v>372</v>
      </c>
      <c r="C101" s="120" t="s">
        <v>804</v>
      </c>
      <c r="D101" s="127"/>
      <c r="E101" s="123" t="str">
        <f>IFERROR(__xludf.DUMMYFUNCTION("Query('(Fuente) 2. Campos'!$1:$994,""SELECT E WHERE A = '""&amp;D101&amp;""' LIMIT 1"",FALSE)"),"")</f>
        <v/>
      </c>
      <c r="F101" s="125"/>
    </row>
    <row r="102">
      <c r="A102" s="120" t="s">
        <v>1520</v>
      </c>
      <c r="B102" s="120" t="s">
        <v>806</v>
      </c>
      <c r="C102" s="120" t="s">
        <v>807</v>
      </c>
      <c r="D102" s="127"/>
      <c r="E102" s="123" t="str">
        <f>IFERROR(__xludf.DUMMYFUNCTION("Query('(Fuente) 2. Campos'!$1:$994,""SELECT E WHERE A = '""&amp;D102&amp;""' LIMIT 1"",FALSE)"),"")</f>
        <v/>
      </c>
      <c r="F102" s="125"/>
    </row>
    <row r="103">
      <c r="A103" s="120" t="s">
        <v>1521</v>
      </c>
      <c r="B103" s="120" t="s">
        <v>58</v>
      </c>
      <c r="C103" s="120" t="s">
        <v>809</v>
      </c>
      <c r="D103" s="127"/>
      <c r="E103" s="123" t="str">
        <f>IFERROR(__xludf.DUMMYFUNCTION("Query('(Fuente) 2. Campos'!$1:$994,""SELECT E WHERE A = '""&amp;D103&amp;""' LIMIT 1"",FALSE)"),"")</f>
        <v/>
      </c>
      <c r="F103" s="125"/>
    </row>
    <row r="104">
      <c r="A104" s="120" t="s">
        <v>1522</v>
      </c>
      <c r="B104" s="120" t="s">
        <v>811</v>
      </c>
      <c r="C104" s="120" t="s">
        <v>812</v>
      </c>
      <c r="D104" s="127"/>
      <c r="E104" s="123" t="str">
        <f>IFERROR(__xludf.DUMMYFUNCTION("Query('(Fuente) 2. Campos'!$1:$994,""SELECT E WHERE A = '""&amp;D104&amp;""' LIMIT 1"",FALSE)"),"")</f>
        <v/>
      </c>
      <c r="F104" s="125"/>
    </row>
    <row r="105">
      <c r="A105" s="120" t="s">
        <v>1523</v>
      </c>
      <c r="B105" s="120" t="s">
        <v>814</v>
      </c>
      <c r="C105" s="126" t="s">
        <v>815</v>
      </c>
    </row>
    <row r="106">
      <c r="A106" s="120" t="s">
        <v>1524</v>
      </c>
      <c r="B106" s="120" t="s">
        <v>407</v>
      </c>
      <c r="C106" s="120" t="s">
        <v>408</v>
      </c>
      <c r="D106" s="127"/>
      <c r="E106" s="123" t="str">
        <f>IFERROR(__xludf.DUMMYFUNCTION("Query('(Fuente) 2. Campos'!$1:$994,""SELECT E WHERE A = '""&amp;D106&amp;""' LIMIT 1"",FALSE)"),"")</f>
        <v/>
      </c>
      <c r="F106" s="125"/>
    </row>
    <row r="107">
      <c r="A107" s="120" t="s">
        <v>1525</v>
      </c>
      <c r="B107" s="120" t="s">
        <v>410</v>
      </c>
      <c r="C107" s="120" t="s">
        <v>411</v>
      </c>
      <c r="D107" s="127"/>
      <c r="E107" s="123" t="str">
        <f>IFERROR(__xludf.DUMMYFUNCTION("Query('(Fuente) 2. Campos'!$1:$994,""SELECT E WHERE A = '""&amp;D107&amp;""' LIMIT 1"",FALSE)"),"")</f>
        <v/>
      </c>
      <c r="F107" s="125"/>
    </row>
    <row r="108">
      <c r="A108" s="120" t="s">
        <v>1526</v>
      </c>
      <c r="B108" s="120" t="s">
        <v>413</v>
      </c>
      <c r="C108" s="120" t="s">
        <v>414</v>
      </c>
      <c r="D108" s="127"/>
      <c r="E108" s="123" t="str">
        <f>IFERROR(__xludf.DUMMYFUNCTION("Query('(Fuente) 2. Campos'!$1:$994,""SELECT E WHERE A = '""&amp;D108&amp;""' LIMIT 1"",FALSE)"),"")</f>
        <v/>
      </c>
      <c r="F108" s="125"/>
    </row>
    <row r="109">
      <c r="A109" s="120" t="s">
        <v>1527</v>
      </c>
      <c r="B109" s="120" t="s">
        <v>416</v>
      </c>
      <c r="C109" s="120" t="s">
        <v>417</v>
      </c>
      <c r="D109" s="127"/>
      <c r="E109" s="123" t="str">
        <f>IFERROR(__xludf.DUMMYFUNCTION("Query('(Fuente) 2. Campos'!$1:$994,""SELECT E WHERE A = '""&amp;D109&amp;""' LIMIT 1"",FALSE)"),"")</f>
        <v/>
      </c>
      <c r="F109" s="125"/>
    </row>
    <row r="110">
      <c r="A110" s="120" t="s">
        <v>1528</v>
      </c>
      <c r="B110" s="120" t="s">
        <v>419</v>
      </c>
      <c r="C110" s="120" t="s">
        <v>420</v>
      </c>
      <c r="D110" s="127"/>
      <c r="E110" s="123" t="str">
        <f>IFERROR(__xludf.DUMMYFUNCTION("Query('(Fuente) 2. Campos'!$1:$994,""SELECT E WHERE A = '""&amp;D110&amp;""' LIMIT 1"",FALSE)"),"")</f>
        <v/>
      </c>
      <c r="F110" s="125"/>
    </row>
    <row r="111">
      <c r="A111" s="120" t="s">
        <v>1027</v>
      </c>
      <c r="B111" s="120" t="s">
        <v>45</v>
      </c>
      <c r="C111" s="126" t="s">
        <v>1028</v>
      </c>
    </row>
    <row r="112">
      <c r="A112" s="120" t="s">
        <v>1029</v>
      </c>
      <c r="B112" s="120" t="s">
        <v>376</v>
      </c>
      <c r="C112" s="120" t="s">
        <v>682</v>
      </c>
      <c r="D112" s="127"/>
      <c r="E112" s="123" t="str">
        <f>IFERROR(__xludf.DUMMYFUNCTION("Query('(Fuente) 2. Campos'!$1:$994,""SELECT E WHERE A = '""&amp;D112&amp;""' LIMIT 1"",FALSE)"),"")</f>
        <v/>
      </c>
      <c r="F112" s="125"/>
    </row>
    <row r="113">
      <c r="A113" s="120" t="s">
        <v>1030</v>
      </c>
      <c r="B113" s="120" t="s">
        <v>684</v>
      </c>
      <c r="C113" s="120" t="s">
        <v>685</v>
      </c>
      <c r="D113" s="127"/>
      <c r="E113" s="123" t="str">
        <f>IFERROR(__xludf.DUMMYFUNCTION("Query('(Fuente) 2. Campos'!$1:$994,""SELECT E WHERE A = '""&amp;D113&amp;""' LIMIT 1"",FALSE)"),"")</f>
        <v/>
      </c>
      <c r="F113" s="125"/>
    </row>
    <row r="114">
      <c r="A114" s="120" t="s">
        <v>1031</v>
      </c>
      <c r="B114" s="120" t="s">
        <v>313</v>
      </c>
      <c r="C114" s="120" t="s">
        <v>688</v>
      </c>
      <c r="D114" s="127"/>
      <c r="E114" s="123" t="str">
        <f>IFERROR(__xludf.DUMMYFUNCTION("Query('(Fuente) 2. Campos'!$1:$994,""SELECT E WHERE A = '""&amp;D114&amp;""' LIMIT 1"",FALSE)"),"")</f>
        <v/>
      </c>
      <c r="F114" s="125"/>
    </row>
    <row r="115">
      <c r="A115" s="120" t="s">
        <v>1032</v>
      </c>
      <c r="B115" s="120" t="s">
        <v>58</v>
      </c>
      <c r="C115" s="120" t="s">
        <v>690</v>
      </c>
      <c r="D115" s="127"/>
      <c r="E115" s="123" t="str">
        <f>IFERROR(__xludf.DUMMYFUNCTION("Query('(Fuente) 2. Campos'!$1:$994,""SELECT E WHERE A = '""&amp;D115&amp;""' LIMIT 1"",FALSE)"),"")</f>
        <v/>
      </c>
      <c r="F115" s="125"/>
    </row>
    <row r="116">
      <c r="A116" s="120" t="s">
        <v>1033</v>
      </c>
      <c r="B116" s="120" t="s">
        <v>443</v>
      </c>
      <c r="C116" s="120" t="s">
        <v>692</v>
      </c>
      <c r="D116" s="127"/>
      <c r="E116" s="123" t="str">
        <f>IFERROR(__xludf.DUMMYFUNCTION("Query('(Fuente) 2. Campos'!$1:$994,""SELECT E WHERE A = '""&amp;D116&amp;""' LIMIT 1"",FALSE)"),"")</f>
        <v/>
      </c>
      <c r="F116" s="125"/>
    </row>
    <row r="117">
      <c r="A117" s="120" t="s">
        <v>1034</v>
      </c>
      <c r="B117" s="120" t="s">
        <v>694</v>
      </c>
      <c r="C117" s="120" t="s">
        <v>695</v>
      </c>
      <c r="D117" s="127"/>
      <c r="E117" s="123" t="str">
        <f>IFERROR(__xludf.DUMMYFUNCTION("Query('(Fuente) 2. Campos'!$1:$994,""SELECT E WHERE A = '""&amp;D117&amp;""' LIMIT 1"",FALSE)"),"")</f>
        <v/>
      </c>
      <c r="F117" s="125"/>
    </row>
    <row r="118">
      <c r="A118" s="120" t="s">
        <v>1035</v>
      </c>
      <c r="B118" s="120" t="s">
        <v>697</v>
      </c>
      <c r="C118" s="120" t="s">
        <v>698</v>
      </c>
      <c r="D118" s="127"/>
      <c r="E118" s="123" t="str">
        <f>IFERROR(__xludf.DUMMYFUNCTION("Query('(Fuente) 2. Campos'!$1:$994,""SELECT E WHERE A = '""&amp;D118&amp;""' LIMIT 1"",FALSE)"),"")</f>
        <v/>
      </c>
      <c r="F118" s="125"/>
    </row>
    <row r="119">
      <c r="A119" s="120" t="s">
        <v>1036</v>
      </c>
      <c r="B119" s="120" t="s">
        <v>700</v>
      </c>
      <c r="C119" s="120" t="s">
        <v>701</v>
      </c>
      <c r="D119" s="127"/>
      <c r="E119" s="123" t="str">
        <f>IFERROR(__xludf.DUMMYFUNCTION("Query('(Fuente) 2. Campos'!$1:$994,""SELECT E WHERE A = '""&amp;D119&amp;""' LIMIT 1"",FALSE)"),"")</f>
        <v/>
      </c>
      <c r="F119" s="125"/>
    </row>
    <row r="120">
      <c r="A120" s="120" t="s">
        <v>1037</v>
      </c>
      <c r="B120" s="120" t="s">
        <v>704</v>
      </c>
      <c r="C120" s="120" t="s">
        <v>705</v>
      </c>
      <c r="D120" s="127"/>
      <c r="E120" s="123" t="str">
        <f>IFERROR(__xludf.DUMMYFUNCTION("Query('(Fuente) 2. Campos'!$1:$994,""SELECT E WHERE A = '""&amp;D120&amp;""' LIMIT 1"",FALSE)"),"")</f>
        <v/>
      </c>
      <c r="F120" s="125"/>
    </row>
    <row r="121">
      <c r="A121" s="120" t="s">
        <v>1038</v>
      </c>
      <c r="B121" s="120" t="s">
        <v>48</v>
      </c>
      <c r="C121" s="126" t="s">
        <v>1039</v>
      </c>
    </row>
    <row r="122">
      <c r="A122" s="120" t="s">
        <v>1040</v>
      </c>
      <c r="B122" s="120" t="s">
        <v>697</v>
      </c>
      <c r="C122" s="120" t="s">
        <v>954</v>
      </c>
      <c r="D122" s="127"/>
      <c r="E122" s="123" t="str">
        <f>IFERROR(__xludf.DUMMYFUNCTION("Query('(Fuente) 2. Campos'!$1:$994,""SELECT E WHERE A = '""&amp;D122&amp;""' LIMIT 1"",FALSE)"),"")</f>
        <v/>
      </c>
      <c r="F122" s="125"/>
    </row>
    <row r="123">
      <c r="A123" s="120" t="s">
        <v>1041</v>
      </c>
      <c r="B123" s="120" t="s">
        <v>484</v>
      </c>
      <c r="C123" s="120" t="s">
        <v>956</v>
      </c>
      <c r="D123" s="127"/>
      <c r="E123" s="123" t="str">
        <f>IFERROR(__xludf.DUMMYFUNCTION("Query('(Fuente) 2. Campos'!$1:$994,""SELECT E WHERE A = '""&amp;D123&amp;""' LIMIT 1"",FALSE)"),"")</f>
        <v/>
      </c>
      <c r="F123" s="125"/>
    </row>
    <row r="124">
      <c r="A124" s="120" t="s">
        <v>1042</v>
      </c>
      <c r="B124" s="120" t="s">
        <v>376</v>
      </c>
      <c r="C124" s="120" t="s">
        <v>958</v>
      </c>
      <c r="D124" s="127"/>
      <c r="E124" s="123" t="str">
        <f>IFERROR(__xludf.DUMMYFUNCTION("Query('(Fuente) 2. Campos'!$1:$994,""SELECT E WHERE A = '""&amp;D124&amp;""' LIMIT 1"",FALSE)"),"")</f>
        <v/>
      </c>
      <c r="F124" s="125"/>
    </row>
    <row r="125">
      <c r="A125" s="120" t="s">
        <v>1043</v>
      </c>
      <c r="B125" s="120" t="s">
        <v>58</v>
      </c>
      <c r="C125" s="120" t="s">
        <v>960</v>
      </c>
      <c r="D125" s="127"/>
      <c r="E125" s="123" t="str">
        <f>IFERROR(__xludf.DUMMYFUNCTION("Query('(Fuente) 2. Campos'!$1:$994,""SELECT E WHERE A = '""&amp;D125&amp;""' LIMIT 1"",FALSE)"),"")</f>
        <v/>
      </c>
      <c r="F125" s="125"/>
    </row>
    <row r="126">
      <c r="A126" s="120" t="s">
        <v>1044</v>
      </c>
      <c r="B126" s="120" t="s">
        <v>962</v>
      </c>
      <c r="C126" s="120" t="s">
        <v>963</v>
      </c>
      <c r="D126" s="127"/>
      <c r="E126" s="123" t="str">
        <f>IFERROR(__xludf.DUMMYFUNCTION("Query('(Fuente) 2. Campos'!$1:$994,""SELECT E WHERE A = '""&amp;D126&amp;""' LIMIT 1"",FALSE)"),"")</f>
        <v/>
      </c>
      <c r="F126" s="125"/>
    </row>
    <row r="127">
      <c r="A127" s="120" t="s">
        <v>1045</v>
      </c>
      <c r="B127" s="120" t="s">
        <v>965</v>
      </c>
      <c r="C127" s="120" t="s">
        <v>966</v>
      </c>
      <c r="D127" s="127"/>
      <c r="E127" s="123" t="str">
        <f>IFERROR(__xludf.DUMMYFUNCTION("Query('(Fuente) 2. Campos'!$1:$994,""SELECT E WHERE A = '""&amp;D127&amp;""' LIMIT 1"",FALSE)"),"")</f>
        <v/>
      </c>
      <c r="F127" s="125"/>
    </row>
    <row r="128" hidden="1">
      <c r="A128" s="130"/>
      <c r="B128" s="130"/>
      <c r="C128" s="130"/>
      <c r="D128" s="127"/>
      <c r="E128" s="123" t="str">
        <f>IFERROR(__xludf.DUMMYFUNCTION("Query('(Fuente) 2. Campos'!$1:$994,""SELECT E WHERE A = '""&amp;D128&amp;""' LIMIT 1"",FALSE)"),"")</f>
        <v/>
      </c>
      <c r="F128" s="125"/>
    </row>
    <row r="129" hidden="1">
      <c r="A129" s="130"/>
      <c r="B129" s="130"/>
      <c r="C129" s="130"/>
      <c r="D129" s="127"/>
      <c r="E129" s="123" t="str">
        <f>IFERROR(__xludf.DUMMYFUNCTION("Query('(Fuente) 2. Campos'!$1:$994,""SELECT E WHERE A = '""&amp;D129&amp;""' LIMIT 1"",FALSE)"),"")</f>
        <v/>
      </c>
      <c r="F129" s="125"/>
    </row>
    <row r="130" hidden="1">
      <c r="A130" s="130"/>
      <c r="B130" s="130"/>
      <c r="C130" s="130"/>
      <c r="D130" s="127"/>
      <c r="E130" s="123" t="str">
        <f>IFERROR(__xludf.DUMMYFUNCTION("Query('(Fuente) 2. Campos'!$1:$994,""SELECT E WHERE A = '""&amp;D130&amp;""' LIMIT 1"",FALSE)"),"")</f>
        <v/>
      </c>
      <c r="F130" s="125"/>
    </row>
    <row r="131" hidden="1">
      <c r="A131" s="130"/>
      <c r="B131" s="130"/>
      <c r="C131" s="130"/>
      <c r="D131" s="127"/>
      <c r="E131" s="123" t="str">
        <f>IFERROR(__xludf.DUMMYFUNCTION("Query('(Fuente) 2. Campos'!$1:$994,""SELECT E WHERE A = '""&amp;D131&amp;""' LIMIT 1"",FALSE)"),"")</f>
        <v/>
      </c>
      <c r="F131" s="125"/>
    </row>
    <row r="132" hidden="1">
      <c r="A132" s="130"/>
      <c r="B132" s="130"/>
      <c r="C132" s="130"/>
      <c r="D132" s="127"/>
      <c r="E132" s="123" t="str">
        <f>IFERROR(__xludf.DUMMYFUNCTION("Query('(Fuente) 2. Campos'!$1:$994,""SELECT E WHERE A = '""&amp;D132&amp;""' LIMIT 1"",FALSE)"),"")</f>
        <v/>
      </c>
      <c r="F132" s="125"/>
    </row>
    <row r="133" hidden="1">
      <c r="A133" s="130"/>
      <c r="B133" s="130"/>
      <c r="C133" s="130"/>
      <c r="D133" s="127"/>
      <c r="E133" s="123" t="str">
        <f>IFERROR(__xludf.DUMMYFUNCTION("Query('(Fuente) 2. Campos'!$1:$994,""SELECT E WHERE A = '""&amp;D133&amp;""' LIMIT 1"",FALSE)"),"")</f>
        <v/>
      </c>
      <c r="F133" s="125"/>
    </row>
    <row r="134" hidden="1">
      <c r="A134" s="130"/>
      <c r="B134" s="130"/>
      <c r="C134" s="130"/>
      <c r="D134" s="127"/>
      <c r="E134" s="123" t="str">
        <f>IFERROR(__xludf.DUMMYFUNCTION("Query('(Fuente) 2. Campos'!$1:$994,""SELECT E WHERE A = '""&amp;D134&amp;""' LIMIT 1"",FALSE)"),"")</f>
        <v/>
      </c>
      <c r="F134" s="125"/>
    </row>
    <row r="135" hidden="1">
      <c r="A135" s="130"/>
      <c r="B135" s="130"/>
      <c r="C135" s="130"/>
      <c r="D135" s="127"/>
      <c r="E135" s="123" t="str">
        <f>IFERROR(__xludf.DUMMYFUNCTION("Query('(Fuente) 2. Campos'!$1:$994,""SELECT E WHERE A = '""&amp;D135&amp;""' LIMIT 1"",FALSE)"),"")</f>
        <v/>
      </c>
      <c r="F135" s="125"/>
    </row>
    <row r="136" hidden="1">
      <c r="A136" s="130"/>
      <c r="B136" s="130"/>
      <c r="C136" s="130"/>
      <c r="D136" s="127"/>
      <c r="E136" s="123" t="str">
        <f>IFERROR(__xludf.DUMMYFUNCTION("Query('(Fuente) 2. Campos'!$1:$994,""SELECT E WHERE A = '""&amp;D136&amp;""' LIMIT 1"",FALSE)"),"")</f>
        <v/>
      </c>
      <c r="F136" s="125"/>
    </row>
    <row r="137" hidden="1">
      <c r="A137" s="130"/>
      <c r="B137" s="130"/>
      <c r="C137" s="130"/>
      <c r="D137" s="127"/>
      <c r="E137" s="123" t="str">
        <f>IFERROR(__xludf.DUMMYFUNCTION("Query('(Fuente) 2. Campos'!$1:$994,""SELECT E WHERE A = '""&amp;D137&amp;""' LIMIT 1"",FALSE)"),"")</f>
        <v/>
      </c>
      <c r="F137" s="125"/>
    </row>
    <row r="138" hidden="1">
      <c r="A138" s="130"/>
      <c r="B138" s="130"/>
      <c r="C138" s="130"/>
      <c r="D138" s="127"/>
      <c r="E138" s="123" t="str">
        <f>IFERROR(__xludf.DUMMYFUNCTION("Query('(Fuente) 2. Campos'!$1:$994,""SELECT E WHERE A = '""&amp;D138&amp;""' LIMIT 1"",FALSE)"),"")</f>
        <v/>
      </c>
      <c r="F138" s="125"/>
    </row>
    <row r="139" hidden="1">
      <c r="A139" s="130"/>
      <c r="B139" s="130"/>
      <c r="C139" s="130"/>
      <c r="D139" s="127"/>
      <c r="E139" s="123" t="str">
        <f>IFERROR(__xludf.DUMMYFUNCTION("Query('(Fuente) 2. Campos'!$1:$994,""SELECT E WHERE A = '""&amp;D139&amp;""' LIMIT 1"",FALSE)"),"")</f>
        <v/>
      </c>
      <c r="F139" s="125"/>
    </row>
    <row r="140" hidden="1">
      <c r="A140" s="130"/>
      <c r="B140" s="130"/>
      <c r="C140" s="130"/>
      <c r="D140" s="127"/>
      <c r="E140" s="123" t="str">
        <f>IFERROR(__xludf.DUMMYFUNCTION("Query('(Fuente) 2. Campos'!$1:$994,""SELECT E WHERE A = '""&amp;D140&amp;""' LIMIT 1"",FALSE)"),"")</f>
        <v/>
      </c>
      <c r="F140" s="125"/>
    </row>
    <row r="141" hidden="1">
      <c r="A141" s="130"/>
      <c r="B141" s="130"/>
      <c r="C141" s="130"/>
      <c r="D141" s="127"/>
      <c r="E141" s="123" t="str">
        <f>IFERROR(__xludf.DUMMYFUNCTION("Query('(Fuente) 2. Campos'!$1:$994,""SELECT E WHERE A = '""&amp;D141&amp;""' LIMIT 1"",FALSE)"),"")</f>
        <v/>
      </c>
      <c r="F141" s="125"/>
    </row>
    <row r="142" hidden="1">
      <c r="A142" s="130"/>
      <c r="B142" s="130"/>
      <c r="C142" s="130"/>
      <c r="D142" s="127"/>
      <c r="E142" s="123" t="str">
        <f>IFERROR(__xludf.DUMMYFUNCTION("Query('(Fuente) 2. Campos'!$1:$994,""SELECT E WHERE A = '""&amp;D142&amp;""' LIMIT 1"",FALSE)"),"")</f>
        <v/>
      </c>
      <c r="F142" s="125"/>
    </row>
    <row r="143" hidden="1">
      <c r="A143" s="130"/>
      <c r="B143" s="130"/>
      <c r="C143" s="130"/>
      <c r="D143" s="127"/>
      <c r="E143" s="123" t="str">
        <f>IFERROR(__xludf.DUMMYFUNCTION("Query('(Fuente) 2. Campos'!$1:$994,""SELECT E WHERE A = '""&amp;D143&amp;""' LIMIT 1"",FALSE)"),"")</f>
        <v/>
      </c>
      <c r="F143" s="125"/>
    </row>
    <row r="144" hidden="1">
      <c r="A144" s="130"/>
      <c r="B144" s="130"/>
      <c r="C144" s="130"/>
      <c r="D144" s="127"/>
      <c r="E144" s="123" t="str">
        <f>IFERROR(__xludf.DUMMYFUNCTION("Query('(Fuente) 2. Campos'!$1:$994,""SELECT E WHERE A = '""&amp;D144&amp;""' LIMIT 1"",FALSE)"),"")</f>
        <v/>
      </c>
      <c r="F144" s="125"/>
    </row>
    <row r="145" hidden="1">
      <c r="A145" s="130"/>
      <c r="B145" s="130"/>
      <c r="C145" s="130"/>
      <c r="D145" s="127"/>
      <c r="E145" s="123" t="str">
        <f>IFERROR(__xludf.DUMMYFUNCTION("Query('(Fuente) 2. Campos'!$1:$994,""SELECT E WHERE A = '""&amp;D145&amp;""' LIMIT 1"",FALSE)"),"")</f>
        <v/>
      </c>
      <c r="F145" s="125"/>
    </row>
    <row r="146" hidden="1">
      <c r="A146" s="130"/>
      <c r="B146" s="130"/>
      <c r="C146" s="130"/>
      <c r="D146" s="127"/>
      <c r="E146" s="123" t="str">
        <f>IFERROR(__xludf.DUMMYFUNCTION("Query('(Fuente) 2. Campos'!$1:$994,""SELECT E WHERE A = '""&amp;D146&amp;""' LIMIT 1"",FALSE)"),"")</f>
        <v/>
      </c>
      <c r="F146" s="125"/>
    </row>
    <row r="147" hidden="1">
      <c r="A147" s="130"/>
      <c r="B147" s="130"/>
      <c r="C147" s="130"/>
      <c r="D147" s="127"/>
      <c r="E147" s="123" t="str">
        <f>IFERROR(__xludf.DUMMYFUNCTION("Query('(Fuente) 2. Campos'!$1:$994,""SELECT E WHERE A = '""&amp;D147&amp;""' LIMIT 1"",FALSE)"),"")</f>
        <v/>
      </c>
      <c r="F147" s="125"/>
    </row>
    <row r="148" hidden="1">
      <c r="A148" s="130"/>
      <c r="B148" s="130"/>
      <c r="C148" s="130"/>
      <c r="D148" s="127"/>
      <c r="E148" s="123" t="str">
        <f>IFERROR(__xludf.DUMMYFUNCTION("Query('(Fuente) 2. Campos'!$1:$994,""SELECT E WHERE A = '""&amp;D148&amp;""' LIMIT 1"",FALSE)"),"")</f>
        <v/>
      </c>
      <c r="F148" s="125"/>
    </row>
    <row r="149" hidden="1">
      <c r="A149" s="130"/>
      <c r="B149" s="130"/>
      <c r="C149" s="130"/>
      <c r="D149" s="127"/>
      <c r="E149" s="123" t="str">
        <f>IFERROR(__xludf.DUMMYFUNCTION("Query('(Fuente) 2. Campos'!$1:$994,""SELECT E WHERE A = '""&amp;D149&amp;""' LIMIT 1"",FALSE)"),"")</f>
        <v/>
      </c>
      <c r="F149" s="125"/>
    </row>
    <row r="150" hidden="1">
      <c r="A150" s="130"/>
      <c r="B150" s="130"/>
      <c r="C150" s="130"/>
      <c r="D150" s="127"/>
      <c r="E150" s="123" t="str">
        <f>IFERROR(__xludf.DUMMYFUNCTION("Query('(Fuente) 2. Campos'!$1:$994,""SELECT E WHERE A = '""&amp;D150&amp;""' LIMIT 1"",FALSE)"),"")</f>
        <v/>
      </c>
      <c r="F150" s="125"/>
    </row>
    <row r="151" hidden="1">
      <c r="A151" s="130"/>
      <c r="B151" s="130"/>
      <c r="C151" s="130"/>
      <c r="D151" s="127"/>
      <c r="E151" s="123" t="str">
        <f>IFERROR(__xludf.DUMMYFUNCTION("Query('(Fuente) 2. Campos'!$1:$994,""SELECT E WHERE A = '""&amp;D151&amp;""' LIMIT 1"",FALSE)"),"")</f>
        <v/>
      </c>
      <c r="F151" s="125"/>
    </row>
    <row r="152" hidden="1">
      <c r="A152" s="130"/>
      <c r="B152" s="130"/>
      <c r="C152" s="130"/>
      <c r="D152" s="127"/>
      <c r="E152" s="123" t="str">
        <f>IFERROR(__xludf.DUMMYFUNCTION("Query('(Fuente) 2. Campos'!$1:$994,""SELECT E WHERE A = '""&amp;D152&amp;""' LIMIT 1"",FALSE)"),"")</f>
        <v/>
      </c>
      <c r="F152" s="125"/>
    </row>
    <row r="153" hidden="1">
      <c r="A153" s="130"/>
      <c r="B153" s="130"/>
      <c r="C153" s="130"/>
      <c r="D153" s="127"/>
      <c r="E153" s="123" t="str">
        <f>IFERROR(__xludf.DUMMYFUNCTION("Query('(Fuente) 2. Campos'!$1:$994,""SELECT E WHERE A = '""&amp;D153&amp;""' LIMIT 1"",FALSE)"),"")</f>
        <v/>
      </c>
      <c r="F153" s="125"/>
    </row>
    <row r="154" hidden="1">
      <c r="A154" s="130"/>
      <c r="B154" s="130"/>
      <c r="C154" s="130"/>
      <c r="D154" s="127"/>
      <c r="E154" s="123" t="str">
        <f>IFERROR(__xludf.DUMMYFUNCTION("Query('(Fuente) 2. Campos'!$1:$994,""SELECT E WHERE A = '""&amp;D154&amp;""' LIMIT 1"",FALSE)"),"")</f>
        <v/>
      </c>
      <c r="F154" s="125"/>
    </row>
    <row r="155" hidden="1">
      <c r="A155" s="130"/>
      <c r="B155" s="130"/>
      <c r="C155" s="130"/>
      <c r="D155" s="127"/>
      <c r="E155" s="123" t="str">
        <f>IFERROR(__xludf.DUMMYFUNCTION("Query('(Fuente) 2. Campos'!$1:$994,""SELECT E WHERE A = '""&amp;D155&amp;""' LIMIT 1"",FALSE)"),"")</f>
        <v/>
      </c>
      <c r="F155" s="125"/>
    </row>
    <row r="156" hidden="1">
      <c r="A156" s="130"/>
      <c r="B156" s="130"/>
      <c r="C156" s="130"/>
      <c r="D156" s="127"/>
      <c r="E156" s="123" t="str">
        <f>IFERROR(__xludf.DUMMYFUNCTION("Query('(Fuente) 2. Campos'!$1:$994,""SELECT E WHERE A = '""&amp;D156&amp;""' LIMIT 1"",FALSE)"),"")</f>
        <v/>
      </c>
      <c r="F156" s="125"/>
    </row>
    <row r="157" hidden="1">
      <c r="A157" s="130"/>
      <c r="B157" s="130"/>
      <c r="C157" s="130"/>
      <c r="D157" s="127"/>
      <c r="E157" s="123" t="str">
        <f>IFERROR(__xludf.DUMMYFUNCTION("Query('(Fuente) 2. Campos'!$1:$994,""SELECT E WHERE A = '""&amp;D157&amp;""' LIMIT 1"",FALSE)"),"")</f>
        <v/>
      </c>
      <c r="F157" s="125"/>
    </row>
    <row r="158" hidden="1">
      <c r="A158" s="130"/>
      <c r="B158" s="130"/>
      <c r="C158" s="130"/>
      <c r="D158" s="127"/>
      <c r="E158" s="123" t="str">
        <f>IFERROR(__xludf.DUMMYFUNCTION("Query('(Fuente) 2. Campos'!$1:$994,""SELECT E WHERE A = '""&amp;D158&amp;""' LIMIT 1"",FALSE)"),"")</f>
        <v/>
      </c>
      <c r="F158" s="125"/>
    </row>
    <row r="159" hidden="1">
      <c r="A159" s="130"/>
      <c r="B159" s="130"/>
      <c r="C159" s="130"/>
      <c r="D159" s="127"/>
      <c r="E159" s="123" t="str">
        <f>IFERROR(__xludf.DUMMYFUNCTION("Query('(Fuente) 2. Campos'!$1:$994,""SELECT E WHERE A = '""&amp;D159&amp;""' LIMIT 1"",FALSE)"),"")</f>
        <v/>
      </c>
      <c r="F159" s="125"/>
    </row>
    <row r="160" hidden="1">
      <c r="A160" s="130"/>
      <c r="B160" s="130"/>
      <c r="C160" s="130"/>
      <c r="D160" s="127"/>
      <c r="E160" s="123" t="str">
        <f>IFERROR(__xludf.DUMMYFUNCTION("Query('(Fuente) 2. Campos'!$1:$994,""SELECT E WHERE A = '""&amp;D160&amp;""' LIMIT 1"",FALSE)"),"")</f>
        <v/>
      </c>
      <c r="F160" s="125"/>
    </row>
    <row r="161" hidden="1">
      <c r="A161" s="130"/>
      <c r="B161" s="130"/>
      <c r="C161" s="130"/>
      <c r="D161" s="127"/>
      <c r="E161" s="123" t="str">
        <f>IFERROR(__xludf.DUMMYFUNCTION("Query('(Fuente) 2. Campos'!$1:$994,""SELECT E WHERE A = '""&amp;D161&amp;""' LIMIT 1"",FALSE)"),"")</f>
        <v/>
      </c>
      <c r="F161" s="125"/>
    </row>
    <row r="162" hidden="1">
      <c r="A162" s="130"/>
      <c r="B162" s="130"/>
      <c r="C162" s="130"/>
      <c r="D162" s="127"/>
      <c r="E162" s="123" t="str">
        <f>IFERROR(__xludf.DUMMYFUNCTION("Query('(Fuente) 2. Campos'!$1:$994,""SELECT E WHERE A = '""&amp;D162&amp;""' LIMIT 1"",FALSE)"),"")</f>
        <v/>
      </c>
      <c r="F162" s="125"/>
    </row>
    <row r="163" hidden="1">
      <c r="A163" s="130"/>
      <c r="B163" s="130"/>
      <c r="C163" s="130"/>
      <c r="D163" s="127"/>
      <c r="E163" s="123" t="str">
        <f>IFERROR(__xludf.DUMMYFUNCTION("Query('(Fuente) 2. Campos'!$1:$994,""SELECT E WHERE A = '""&amp;D163&amp;""' LIMIT 1"",FALSE)"),"")</f>
        <v/>
      </c>
      <c r="F163" s="125"/>
    </row>
    <row r="164" hidden="1">
      <c r="A164" s="130"/>
      <c r="B164" s="130"/>
      <c r="C164" s="130"/>
      <c r="D164" s="127"/>
      <c r="E164" s="123" t="str">
        <f>IFERROR(__xludf.DUMMYFUNCTION("Query('(Fuente) 2. Campos'!$1:$994,""SELECT E WHERE A = '""&amp;D164&amp;""' LIMIT 1"",FALSE)"),"")</f>
        <v/>
      </c>
      <c r="F164" s="125"/>
    </row>
    <row r="165" hidden="1">
      <c r="A165" s="130"/>
      <c r="B165" s="130"/>
      <c r="C165" s="130"/>
      <c r="D165" s="127"/>
      <c r="E165" s="123" t="str">
        <f>IFERROR(__xludf.DUMMYFUNCTION("Query('(Fuente) 2. Campos'!$1:$994,""SELECT E WHERE A = '""&amp;D165&amp;""' LIMIT 1"",FALSE)"),"")</f>
        <v/>
      </c>
      <c r="F165" s="125"/>
    </row>
    <row r="166" hidden="1">
      <c r="A166" s="130"/>
      <c r="B166" s="130"/>
      <c r="C166" s="130"/>
      <c r="D166" s="127"/>
      <c r="E166" s="123" t="str">
        <f>IFERROR(__xludf.DUMMYFUNCTION("Query('(Fuente) 2. Campos'!$1:$994,""SELECT E WHERE A = '""&amp;D166&amp;""' LIMIT 1"",FALSE)"),"")</f>
        <v/>
      </c>
      <c r="F166" s="125"/>
    </row>
    <row r="167" hidden="1">
      <c r="A167" s="130"/>
      <c r="B167" s="130"/>
      <c r="C167" s="130"/>
      <c r="D167" s="127"/>
      <c r="E167" s="123" t="str">
        <f>IFERROR(__xludf.DUMMYFUNCTION("Query('(Fuente) 2. Campos'!$1:$994,""SELECT E WHERE A = '""&amp;D167&amp;""' LIMIT 1"",FALSE)"),"")</f>
        <v/>
      </c>
      <c r="F167" s="125"/>
    </row>
    <row r="168" hidden="1">
      <c r="A168" s="130"/>
      <c r="B168" s="130"/>
      <c r="C168" s="130"/>
      <c r="D168" s="127"/>
      <c r="E168" s="123" t="str">
        <f>IFERROR(__xludf.DUMMYFUNCTION("Query('(Fuente) 2. Campos'!$1:$994,""SELECT E WHERE A = '""&amp;D168&amp;""' LIMIT 1"",FALSE)"),"")</f>
        <v/>
      </c>
      <c r="F168" s="125"/>
    </row>
    <row r="169" hidden="1">
      <c r="A169" s="130"/>
      <c r="B169" s="130"/>
      <c r="C169" s="130"/>
      <c r="D169" s="127"/>
      <c r="E169" s="123" t="str">
        <f>IFERROR(__xludf.DUMMYFUNCTION("Query('(Fuente) 2. Campos'!$1:$994,""SELECT E WHERE A = '""&amp;D169&amp;""' LIMIT 1"",FALSE)"),"")</f>
        <v/>
      </c>
      <c r="F169" s="125"/>
    </row>
    <row r="170" hidden="1">
      <c r="A170" s="130"/>
      <c r="B170" s="130"/>
      <c r="C170" s="130"/>
      <c r="D170" s="127"/>
      <c r="E170" s="123" t="str">
        <f>IFERROR(__xludf.DUMMYFUNCTION("Query('(Fuente) 2. Campos'!$1:$994,""SELECT E WHERE A = '""&amp;D170&amp;""' LIMIT 1"",FALSE)"),"")</f>
        <v/>
      </c>
      <c r="F170" s="125"/>
    </row>
    <row r="171" hidden="1">
      <c r="A171" s="130"/>
      <c r="B171" s="130"/>
      <c r="C171" s="130"/>
      <c r="D171" s="127"/>
      <c r="E171" s="123" t="str">
        <f>IFERROR(__xludf.DUMMYFUNCTION("Query('(Fuente) 2. Campos'!$1:$994,""SELECT E WHERE A = '""&amp;D171&amp;""' LIMIT 1"",FALSE)"),"")</f>
        <v/>
      </c>
      <c r="F171" s="125"/>
    </row>
    <row r="172" hidden="1">
      <c r="A172" s="130"/>
      <c r="B172" s="130"/>
      <c r="C172" s="130"/>
      <c r="D172" s="127"/>
      <c r="E172" s="123" t="str">
        <f>IFERROR(__xludf.DUMMYFUNCTION("Query('(Fuente) 2. Campos'!$1:$994,""SELECT E WHERE A = '""&amp;D172&amp;""' LIMIT 1"",FALSE)"),"")</f>
        <v/>
      </c>
      <c r="F172" s="125"/>
    </row>
    <row r="173" hidden="1">
      <c r="A173" s="130"/>
      <c r="B173" s="130"/>
      <c r="C173" s="130"/>
      <c r="D173" s="127"/>
      <c r="E173" s="123" t="str">
        <f>IFERROR(__xludf.DUMMYFUNCTION("Query('(Fuente) 2. Campos'!$1:$994,""SELECT E WHERE A = '""&amp;D173&amp;""' LIMIT 1"",FALSE)"),"")</f>
        <v/>
      </c>
      <c r="F173" s="125"/>
    </row>
    <row r="174" hidden="1">
      <c r="A174" s="130"/>
      <c r="B174" s="130"/>
      <c r="C174" s="130"/>
      <c r="D174" s="127"/>
      <c r="E174" s="123" t="str">
        <f>IFERROR(__xludf.DUMMYFUNCTION("Query('(Fuente) 2. Campos'!$1:$994,""SELECT E WHERE A = '""&amp;D174&amp;""' LIMIT 1"",FALSE)"),"")</f>
        <v/>
      </c>
      <c r="F174" s="125"/>
    </row>
    <row r="175" hidden="1">
      <c r="A175" s="130"/>
      <c r="B175" s="130"/>
      <c r="C175" s="130"/>
      <c r="D175" s="127"/>
      <c r="E175" s="123" t="str">
        <f>IFERROR(__xludf.DUMMYFUNCTION("Query('(Fuente) 2. Campos'!$1:$994,""SELECT E WHERE A = '""&amp;D175&amp;""' LIMIT 1"",FALSE)"),"")</f>
        <v/>
      </c>
      <c r="F175" s="125"/>
    </row>
    <row r="176" hidden="1">
      <c r="A176" s="130"/>
      <c r="B176" s="130"/>
      <c r="C176" s="130"/>
      <c r="D176" s="127"/>
      <c r="E176" s="123" t="str">
        <f>IFERROR(__xludf.DUMMYFUNCTION("Query('(Fuente) 2. Campos'!$1:$994,""SELECT E WHERE A = '""&amp;D176&amp;""' LIMIT 1"",FALSE)"),"")</f>
        <v/>
      </c>
      <c r="F176" s="125"/>
    </row>
    <row r="177" hidden="1">
      <c r="A177" s="130"/>
      <c r="B177" s="130"/>
      <c r="C177" s="130"/>
      <c r="D177" s="127"/>
      <c r="E177" s="123" t="str">
        <f>IFERROR(__xludf.DUMMYFUNCTION("Query('(Fuente) 2. Campos'!$1:$994,""SELECT E WHERE A = '""&amp;D177&amp;""' LIMIT 1"",FALSE)"),"")</f>
        <v/>
      </c>
      <c r="F177" s="125"/>
    </row>
    <row r="178" hidden="1">
      <c r="A178" s="130"/>
      <c r="B178" s="130"/>
      <c r="C178" s="130"/>
      <c r="D178" s="127"/>
      <c r="E178" s="123" t="str">
        <f>IFERROR(__xludf.DUMMYFUNCTION("Query('(Fuente) 2. Campos'!$1:$994,""SELECT E WHERE A = '""&amp;D178&amp;""' LIMIT 1"",FALSE)"),"")</f>
        <v/>
      </c>
      <c r="F178" s="125"/>
    </row>
    <row r="179" hidden="1">
      <c r="A179" s="130"/>
      <c r="B179" s="130"/>
      <c r="C179" s="130"/>
      <c r="D179" s="127"/>
      <c r="E179" s="123" t="str">
        <f>IFERROR(__xludf.DUMMYFUNCTION("Query('(Fuente) 2. Campos'!$1:$994,""SELECT E WHERE A = '""&amp;D179&amp;""' LIMIT 1"",FALSE)"),"")</f>
        <v/>
      </c>
      <c r="F179" s="125"/>
    </row>
    <row r="180" hidden="1">
      <c r="A180" s="130"/>
      <c r="B180" s="130"/>
      <c r="C180" s="130"/>
      <c r="D180" s="127"/>
      <c r="E180" s="123" t="str">
        <f>IFERROR(__xludf.DUMMYFUNCTION("Query('(Fuente) 2. Campos'!$1:$994,""SELECT E WHERE A = '""&amp;D180&amp;""' LIMIT 1"",FALSE)"),"")</f>
        <v/>
      </c>
      <c r="F180" s="125"/>
    </row>
    <row r="181" hidden="1">
      <c r="A181" s="130"/>
      <c r="B181" s="130"/>
      <c r="C181" s="130"/>
      <c r="D181" s="127"/>
      <c r="E181" s="123" t="str">
        <f>IFERROR(__xludf.DUMMYFUNCTION("Query('(Fuente) 2. Campos'!$1:$994,""SELECT E WHERE A = '""&amp;D181&amp;""' LIMIT 1"",FALSE)"),"")</f>
        <v/>
      </c>
      <c r="F181" s="125"/>
    </row>
    <row r="182" hidden="1">
      <c r="A182" s="130"/>
      <c r="B182" s="130"/>
      <c r="C182" s="130"/>
      <c r="D182" s="127"/>
      <c r="E182" s="123" t="str">
        <f>IFERROR(__xludf.DUMMYFUNCTION("Query('(Fuente) 2. Campos'!$1:$994,""SELECT E WHERE A = '""&amp;D182&amp;""' LIMIT 1"",FALSE)"),"")</f>
        <v/>
      </c>
      <c r="F182" s="125"/>
    </row>
    <row r="183" hidden="1">
      <c r="A183" s="130"/>
      <c r="B183" s="130"/>
      <c r="C183" s="130"/>
      <c r="D183" s="127"/>
      <c r="E183" s="123" t="str">
        <f>IFERROR(__xludf.DUMMYFUNCTION("Query('(Fuente) 2. Campos'!$1:$994,""SELECT E WHERE A = '""&amp;D183&amp;""' LIMIT 1"",FALSE)"),"")</f>
        <v/>
      </c>
      <c r="F183" s="125"/>
    </row>
    <row r="184" hidden="1">
      <c r="A184" s="130"/>
      <c r="B184" s="130"/>
      <c r="C184" s="130"/>
      <c r="D184" s="127"/>
      <c r="E184" s="123" t="str">
        <f>IFERROR(__xludf.DUMMYFUNCTION("Query('(Fuente) 2. Campos'!$1:$994,""SELECT E WHERE A = '""&amp;D184&amp;""' LIMIT 1"",FALSE)"),"")</f>
        <v/>
      </c>
      <c r="F184" s="125"/>
    </row>
    <row r="185" hidden="1">
      <c r="A185" s="130"/>
      <c r="B185" s="130"/>
      <c r="C185" s="130"/>
      <c r="D185" s="127"/>
      <c r="E185" s="123" t="str">
        <f>IFERROR(__xludf.DUMMYFUNCTION("Query('(Fuente) 2. Campos'!$1:$994,""SELECT E WHERE A = '""&amp;D185&amp;""' LIMIT 1"",FALSE)"),"")</f>
        <v/>
      </c>
      <c r="F185" s="125"/>
    </row>
    <row r="186" hidden="1">
      <c r="A186" s="130"/>
      <c r="B186" s="130"/>
      <c r="C186" s="130"/>
      <c r="D186" s="127"/>
      <c r="E186" s="123" t="str">
        <f>IFERROR(__xludf.DUMMYFUNCTION("Query('(Fuente) 2. Campos'!$1:$994,""SELECT E WHERE A = '""&amp;D186&amp;""' LIMIT 1"",FALSE)"),"")</f>
        <v/>
      </c>
      <c r="F186" s="125"/>
    </row>
    <row r="187" hidden="1">
      <c r="A187" s="130"/>
      <c r="B187" s="130"/>
      <c r="C187" s="130"/>
      <c r="D187" s="127"/>
      <c r="E187" s="123" t="str">
        <f>IFERROR(__xludf.DUMMYFUNCTION("Query('(Fuente) 2. Campos'!$1:$994,""SELECT E WHERE A = '""&amp;D187&amp;""' LIMIT 1"",FALSE)"),"")</f>
        <v/>
      </c>
      <c r="F187" s="125"/>
    </row>
    <row r="188" hidden="1">
      <c r="A188" s="130"/>
      <c r="B188" s="130"/>
      <c r="C188" s="130"/>
      <c r="D188" s="127"/>
      <c r="E188" s="123" t="str">
        <f>IFERROR(__xludf.DUMMYFUNCTION("Query('(Fuente) 2. Campos'!$1:$994,""SELECT E WHERE A = '""&amp;D188&amp;""' LIMIT 1"",FALSE)"),"")</f>
        <v/>
      </c>
      <c r="F188" s="125"/>
    </row>
    <row r="189" hidden="1">
      <c r="A189" s="130"/>
      <c r="B189" s="130"/>
      <c r="C189" s="130"/>
      <c r="D189" s="127"/>
      <c r="E189" s="123" t="str">
        <f>IFERROR(__xludf.DUMMYFUNCTION("Query('(Fuente) 2. Campos'!$1:$994,""SELECT E WHERE A = '""&amp;D189&amp;""' LIMIT 1"",FALSE)"),"")</f>
        <v/>
      </c>
      <c r="F189" s="125"/>
    </row>
    <row r="190" hidden="1">
      <c r="A190" s="130"/>
      <c r="B190" s="130"/>
      <c r="C190" s="130"/>
      <c r="D190" s="127"/>
      <c r="E190" s="123" t="str">
        <f>IFERROR(__xludf.DUMMYFUNCTION("Query('(Fuente) 2. Campos'!$1:$994,""SELECT E WHERE A = '""&amp;D190&amp;""' LIMIT 1"",FALSE)"),"")</f>
        <v/>
      </c>
      <c r="F190" s="125"/>
    </row>
    <row r="191" hidden="1">
      <c r="A191" s="130"/>
      <c r="B191" s="130"/>
      <c r="C191" s="130"/>
      <c r="D191" s="127"/>
      <c r="E191" s="123" t="str">
        <f>IFERROR(__xludf.DUMMYFUNCTION("Query('(Fuente) 2. Campos'!$1:$994,""SELECT E WHERE A = '""&amp;D191&amp;""' LIMIT 1"",FALSE)"),"")</f>
        <v/>
      </c>
      <c r="F191" s="125"/>
    </row>
    <row r="192" hidden="1">
      <c r="A192" s="130"/>
      <c r="B192" s="130"/>
      <c r="C192" s="130"/>
      <c r="D192" s="127"/>
      <c r="E192" s="123" t="str">
        <f>IFERROR(__xludf.DUMMYFUNCTION("Query('(Fuente) 2. Campos'!$1:$994,""SELECT E WHERE A = '""&amp;D192&amp;""' LIMIT 1"",FALSE)"),"")</f>
        <v/>
      </c>
      <c r="F192" s="125"/>
    </row>
    <row r="193" hidden="1">
      <c r="A193" s="130"/>
      <c r="B193" s="130"/>
      <c r="C193" s="130"/>
      <c r="D193" s="127"/>
      <c r="E193" s="123" t="str">
        <f>IFERROR(__xludf.DUMMYFUNCTION("Query('(Fuente) 2. Campos'!$1:$994,""SELECT E WHERE A = '""&amp;D193&amp;""' LIMIT 1"",FALSE)"),"")</f>
        <v/>
      </c>
      <c r="F193" s="125"/>
    </row>
    <row r="194" hidden="1">
      <c r="A194" s="130"/>
      <c r="B194" s="130"/>
      <c r="C194" s="130"/>
      <c r="D194" s="127"/>
      <c r="E194" s="123" t="str">
        <f>IFERROR(__xludf.DUMMYFUNCTION("Query('(Fuente) 2. Campos'!$1:$994,""SELECT E WHERE A = '""&amp;D194&amp;""' LIMIT 1"",FALSE)"),"")</f>
        <v/>
      </c>
      <c r="F194" s="125"/>
    </row>
    <row r="195" hidden="1">
      <c r="A195" s="130"/>
      <c r="B195" s="130"/>
      <c r="C195" s="130"/>
      <c r="D195" s="127"/>
      <c r="E195" s="123" t="str">
        <f>IFERROR(__xludf.DUMMYFUNCTION("Query('(Fuente) 2. Campos'!$1:$994,""SELECT E WHERE A = '""&amp;D195&amp;""' LIMIT 1"",FALSE)"),"")</f>
        <v/>
      </c>
      <c r="F195" s="125"/>
    </row>
    <row r="196" hidden="1">
      <c r="A196" s="130"/>
      <c r="B196" s="130"/>
      <c r="C196" s="130"/>
      <c r="D196" s="127"/>
      <c r="E196" s="123" t="str">
        <f>IFERROR(__xludf.DUMMYFUNCTION("Query('(Fuente) 2. Campos'!$1:$994,""SELECT E WHERE A = '""&amp;D196&amp;""' LIMIT 1"",FALSE)"),"")</f>
        <v/>
      </c>
      <c r="F196" s="125"/>
    </row>
    <row r="197" hidden="1">
      <c r="A197" s="130"/>
      <c r="B197" s="130"/>
      <c r="C197" s="130"/>
      <c r="D197" s="127"/>
      <c r="E197" s="123" t="str">
        <f>IFERROR(__xludf.DUMMYFUNCTION("Query('(Fuente) 2. Campos'!$1:$994,""SELECT E WHERE A = '""&amp;D197&amp;""' LIMIT 1"",FALSE)"),"")</f>
        <v/>
      </c>
      <c r="F197" s="125"/>
    </row>
    <row r="198" hidden="1">
      <c r="A198" s="130"/>
      <c r="B198" s="130"/>
      <c r="C198" s="130"/>
      <c r="D198" s="127"/>
      <c r="E198" s="123" t="str">
        <f>IFERROR(__xludf.DUMMYFUNCTION("Query('(Fuente) 2. Campos'!$1:$994,""SELECT E WHERE A = '""&amp;D198&amp;""' LIMIT 1"",FALSE)"),"")</f>
        <v/>
      </c>
      <c r="F198" s="125"/>
    </row>
    <row r="199" hidden="1">
      <c r="A199" s="130"/>
      <c r="B199" s="130"/>
      <c r="C199" s="130"/>
      <c r="D199" s="127"/>
      <c r="E199" s="123" t="str">
        <f>IFERROR(__xludf.DUMMYFUNCTION("Query('(Fuente) 2. Campos'!$1:$994,""SELECT E WHERE A = '""&amp;D199&amp;""' LIMIT 1"",FALSE)"),"")</f>
        <v/>
      </c>
      <c r="F199" s="125"/>
    </row>
    <row r="200" hidden="1">
      <c r="A200" s="130"/>
      <c r="B200" s="130"/>
      <c r="C200" s="130"/>
      <c r="D200" s="127"/>
      <c r="E200" s="123" t="str">
        <f>IFERROR(__xludf.DUMMYFUNCTION("Query('(Fuente) 2. Campos'!$1:$994,""SELECT E WHERE A = '""&amp;D200&amp;""' LIMIT 1"",FALSE)"),"")</f>
        <v/>
      </c>
      <c r="F200" s="125"/>
    </row>
    <row r="201" hidden="1">
      <c r="A201" s="130"/>
      <c r="B201" s="130"/>
      <c r="C201" s="130"/>
      <c r="D201" s="127"/>
      <c r="E201" s="123" t="str">
        <f>IFERROR(__xludf.DUMMYFUNCTION("Query('(Fuente) 2. Campos'!$1:$994,""SELECT E WHERE A = '""&amp;D201&amp;""' LIMIT 1"",FALSE)"),"")</f>
        <v/>
      </c>
      <c r="F201" s="125"/>
    </row>
    <row r="202" hidden="1">
      <c r="A202" s="130"/>
      <c r="B202" s="130"/>
      <c r="C202" s="130"/>
      <c r="D202" s="127"/>
      <c r="E202" s="123" t="str">
        <f>IFERROR(__xludf.DUMMYFUNCTION("Query('(Fuente) 2. Campos'!$1:$994,""SELECT E WHERE A = '""&amp;D202&amp;""' LIMIT 1"",FALSE)"),"")</f>
        <v/>
      </c>
      <c r="F202" s="125"/>
    </row>
    <row r="203" hidden="1">
      <c r="A203" s="130"/>
      <c r="B203" s="130"/>
      <c r="C203" s="130"/>
      <c r="D203" s="127"/>
      <c r="E203" s="123" t="str">
        <f>IFERROR(__xludf.DUMMYFUNCTION("Query('(Fuente) 2. Campos'!$1:$994,""SELECT E WHERE A = '""&amp;D203&amp;""' LIMIT 1"",FALSE)"),"")</f>
        <v/>
      </c>
      <c r="F203" s="125"/>
    </row>
    <row r="204" hidden="1">
      <c r="A204" s="130"/>
      <c r="B204" s="130"/>
      <c r="C204" s="130"/>
      <c r="D204" s="127"/>
      <c r="E204" s="123" t="str">
        <f>IFERROR(__xludf.DUMMYFUNCTION("Query('(Fuente) 2. Campos'!$1:$994,""SELECT E WHERE A = '""&amp;D204&amp;""' LIMIT 1"",FALSE)"),"")</f>
        <v/>
      </c>
      <c r="F204" s="125"/>
    </row>
    <row r="205" hidden="1">
      <c r="A205" s="130"/>
      <c r="B205" s="130"/>
      <c r="C205" s="130"/>
      <c r="D205" s="127"/>
      <c r="E205" s="123" t="str">
        <f>IFERROR(__xludf.DUMMYFUNCTION("Query('(Fuente) 2. Campos'!$1:$994,""SELECT E WHERE A = '""&amp;D205&amp;""' LIMIT 1"",FALSE)"),"")</f>
        <v/>
      </c>
      <c r="F205" s="125"/>
    </row>
    <row r="206" hidden="1">
      <c r="A206" s="130"/>
      <c r="B206" s="130"/>
      <c r="C206" s="130"/>
      <c r="D206" s="127"/>
      <c r="E206" s="123" t="str">
        <f>IFERROR(__xludf.DUMMYFUNCTION("Query('(Fuente) 2. Campos'!$1:$994,""SELECT E WHERE A = '""&amp;D206&amp;""' LIMIT 1"",FALSE)"),"")</f>
        <v/>
      </c>
      <c r="F206" s="125"/>
    </row>
    <row r="207" hidden="1">
      <c r="A207" s="130"/>
      <c r="B207" s="130"/>
      <c r="C207" s="130"/>
      <c r="D207" s="127"/>
      <c r="E207" s="123" t="str">
        <f>IFERROR(__xludf.DUMMYFUNCTION("Query('(Fuente) 2. Campos'!$1:$994,""SELECT E WHERE A = '""&amp;D207&amp;""' LIMIT 1"",FALSE)"),"")</f>
        <v/>
      </c>
      <c r="F207" s="125"/>
    </row>
    <row r="208" hidden="1">
      <c r="A208" s="130"/>
      <c r="B208" s="130"/>
      <c r="C208" s="130"/>
      <c r="D208" s="127"/>
      <c r="E208" s="123" t="str">
        <f>IFERROR(__xludf.DUMMYFUNCTION("Query('(Fuente) 2. Campos'!$1:$994,""SELECT E WHERE A = '""&amp;D208&amp;""' LIMIT 1"",FALSE)"),"")</f>
        <v/>
      </c>
      <c r="F208" s="125"/>
    </row>
    <row r="209" hidden="1">
      <c r="A209" s="130"/>
      <c r="B209" s="130"/>
      <c r="C209" s="130"/>
      <c r="D209" s="127"/>
      <c r="E209" s="123" t="str">
        <f>IFERROR(__xludf.DUMMYFUNCTION("Query('(Fuente) 2. Campos'!$1:$994,""SELECT E WHERE A = '""&amp;D209&amp;""' LIMIT 1"",FALSE)"),"")</f>
        <v/>
      </c>
      <c r="F209" s="125"/>
    </row>
    <row r="210" hidden="1">
      <c r="A210" s="130"/>
      <c r="B210" s="130"/>
      <c r="C210" s="130"/>
      <c r="D210" s="127"/>
      <c r="E210" s="123" t="str">
        <f>IFERROR(__xludf.DUMMYFUNCTION("Query('(Fuente) 2. Campos'!$1:$994,""SELECT E WHERE A = '""&amp;D210&amp;""' LIMIT 1"",FALSE)"),"")</f>
        <v/>
      </c>
      <c r="F210" s="125"/>
    </row>
    <row r="211" hidden="1">
      <c r="A211" s="130"/>
      <c r="B211" s="130"/>
      <c r="C211" s="130"/>
      <c r="D211" s="127"/>
      <c r="E211" s="123" t="str">
        <f>IFERROR(__xludf.DUMMYFUNCTION("Query('(Fuente) 2. Campos'!$1:$994,""SELECT E WHERE A = '""&amp;D211&amp;""' LIMIT 1"",FALSE)"),"")</f>
        <v/>
      </c>
      <c r="F211" s="125"/>
    </row>
    <row r="212" hidden="1">
      <c r="A212" s="130"/>
      <c r="B212" s="130"/>
      <c r="C212" s="130"/>
      <c r="D212" s="127"/>
      <c r="E212" s="123" t="str">
        <f>IFERROR(__xludf.DUMMYFUNCTION("Query('(Fuente) 2. Campos'!$1:$994,""SELECT E WHERE A = '""&amp;D212&amp;""' LIMIT 1"",FALSE)"),"")</f>
        <v/>
      </c>
      <c r="F212" s="125"/>
    </row>
    <row r="213" hidden="1">
      <c r="A213" s="130"/>
      <c r="B213" s="130"/>
      <c r="C213" s="130"/>
      <c r="D213" s="127"/>
      <c r="E213" s="123" t="str">
        <f>IFERROR(__xludf.DUMMYFUNCTION("Query('(Fuente) 2. Campos'!$1:$994,""SELECT E WHERE A = '""&amp;D213&amp;""' LIMIT 1"",FALSE)"),"")</f>
        <v/>
      </c>
      <c r="F213" s="125"/>
    </row>
    <row r="214" hidden="1">
      <c r="A214" s="130"/>
      <c r="B214" s="130"/>
      <c r="C214" s="130"/>
      <c r="D214" s="127"/>
      <c r="E214" s="123" t="str">
        <f>IFERROR(__xludf.DUMMYFUNCTION("Query('(Fuente) 2. Campos'!$1:$994,""SELECT E WHERE A = '""&amp;D214&amp;""' LIMIT 1"",FALSE)"),"")</f>
        <v/>
      </c>
      <c r="F214" s="125"/>
    </row>
    <row r="215" hidden="1">
      <c r="A215" s="130"/>
      <c r="B215" s="130"/>
      <c r="C215" s="130"/>
      <c r="D215" s="127"/>
      <c r="E215" s="123" t="str">
        <f>IFERROR(__xludf.DUMMYFUNCTION("Query('(Fuente) 2. Campos'!$1:$994,""SELECT E WHERE A = '""&amp;D215&amp;""' LIMIT 1"",FALSE)"),"")</f>
        <v/>
      </c>
      <c r="F215" s="125"/>
    </row>
    <row r="216" hidden="1">
      <c r="A216" s="130"/>
      <c r="B216" s="130"/>
      <c r="C216" s="130"/>
      <c r="D216" s="127"/>
      <c r="E216" s="123" t="str">
        <f>IFERROR(__xludf.DUMMYFUNCTION("Query('(Fuente) 2. Campos'!$1:$994,""SELECT E WHERE A = '""&amp;D216&amp;""' LIMIT 1"",FALSE)"),"")</f>
        <v/>
      </c>
      <c r="F216" s="125"/>
    </row>
    <row r="217" hidden="1">
      <c r="A217" s="130"/>
      <c r="B217" s="130"/>
      <c r="C217" s="130"/>
      <c r="D217" s="127"/>
      <c r="E217" s="123" t="str">
        <f>IFERROR(__xludf.DUMMYFUNCTION("Query('(Fuente) 2. Campos'!$1:$994,""SELECT E WHERE A = '""&amp;D217&amp;""' LIMIT 1"",FALSE)"),"")</f>
        <v/>
      </c>
      <c r="F217" s="125"/>
    </row>
    <row r="218" hidden="1">
      <c r="A218" s="130"/>
      <c r="B218" s="130"/>
      <c r="C218" s="130"/>
      <c r="D218" s="127"/>
      <c r="E218" s="123" t="str">
        <f>IFERROR(__xludf.DUMMYFUNCTION("Query('(Fuente) 2. Campos'!$1:$994,""SELECT E WHERE A = '""&amp;D218&amp;""' LIMIT 1"",FALSE)"),"")</f>
        <v/>
      </c>
      <c r="F218" s="125"/>
    </row>
    <row r="219" hidden="1">
      <c r="A219" s="130"/>
      <c r="B219" s="130"/>
      <c r="C219" s="130"/>
      <c r="D219" s="127"/>
      <c r="E219" s="123" t="str">
        <f>IFERROR(__xludf.DUMMYFUNCTION("Query('(Fuente) 2. Campos'!$1:$994,""SELECT E WHERE A = '""&amp;D219&amp;""' LIMIT 1"",FALSE)"),"")</f>
        <v/>
      </c>
      <c r="F219" s="125"/>
    </row>
    <row r="220" hidden="1">
      <c r="A220" s="130"/>
      <c r="B220" s="130"/>
      <c r="C220" s="130"/>
      <c r="D220" s="127"/>
      <c r="E220" s="123" t="str">
        <f>IFERROR(__xludf.DUMMYFUNCTION("Query('(Fuente) 2. Campos'!$1:$994,""SELECT E WHERE A = '""&amp;D220&amp;""' LIMIT 1"",FALSE)"),"")</f>
        <v/>
      </c>
      <c r="F220" s="125"/>
    </row>
    <row r="221" hidden="1">
      <c r="A221" s="130"/>
      <c r="B221" s="130"/>
      <c r="C221" s="130"/>
      <c r="D221" s="127"/>
      <c r="E221" s="123" t="str">
        <f>IFERROR(__xludf.DUMMYFUNCTION("Query('(Fuente) 2. Campos'!$1:$994,""SELECT E WHERE A = '""&amp;D221&amp;""' LIMIT 1"",FALSE)"),"")</f>
        <v/>
      </c>
      <c r="F221" s="125"/>
    </row>
    <row r="222" hidden="1">
      <c r="A222" s="130"/>
      <c r="B222" s="130"/>
      <c r="C222" s="130"/>
      <c r="D222" s="127"/>
      <c r="E222" s="123" t="str">
        <f>IFERROR(__xludf.DUMMYFUNCTION("Query('(Fuente) 2. Campos'!$1:$994,""SELECT E WHERE A = '""&amp;D222&amp;""' LIMIT 1"",FALSE)"),"")</f>
        <v/>
      </c>
      <c r="F222" s="125"/>
    </row>
    <row r="223" hidden="1">
      <c r="A223" s="130"/>
      <c r="B223" s="130"/>
      <c r="C223" s="130"/>
      <c r="D223" s="127"/>
      <c r="E223" s="123" t="str">
        <f>IFERROR(__xludf.DUMMYFUNCTION("Query('(Fuente) 2. Campos'!$1:$994,""SELECT E WHERE A = '""&amp;D223&amp;""' LIMIT 1"",FALSE)"),"")</f>
        <v/>
      </c>
      <c r="F223" s="125"/>
    </row>
    <row r="224" hidden="1">
      <c r="A224" s="130"/>
      <c r="B224" s="130"/>
      <c r="C224" s="130"/>
      <c r="D224" s="127"/>
      <c r="E224" s="123" t="str">
        <f>IFERROR(__xludf.DUMMYFUNCTION("Query('(Fuente) 2. Campos'!$1:$994,""SELECT E WHERE A = '""&amp;D224&amp;""' LIMIT 1"",FALSE)"),"")</f>
        <v/>
      </c>
      <c r="F224" s="125"/>
    </row>
    <row r="225" hidden="1">
      <c r="A225" s="130"/>
      <c r="B225" s="130"/>
      <c r="C225" s="130"/>
      <c r="D225" s="127"/>
      <c r="E225" s="123" t="str">
        <f>IFERROR(__xludf.DUMMYFUNCTION("Query('(Fuente) 2. Campos'!$1:$994,""SELECT E WHERE A = '""&amp;D225&amp;""' LIMIT 1"",FALSE)"),"")</f>
        <v/>
      </c>
      <c r="F225" s="125"/>
    </row>
    <row r="226" hidden="1">
      <c r="A226" s="130"/>
      <c r="B226" s="130"/>
      <c r="C226" s="130"/>
      <c r="D226" s="127"/>
      <c r="E226" s="123" t="str">
        <f>IFERROR(__xludf.DUMMYFUNCTION("Query('(Fuente) 2. Campos'!$1:$994,""SELECT E WHERE A = '""&amp;D226&amp;""' LIMIT 1"",FALSE)"),"")</f>
        <v/>
      </c>
      <c r="F226" s="125"/>
    </row>
    <row r="227" hidden="1">
      <c r="A227" s="130"/>
      <c r="B227" s="130"/>
      <c r="C227" s="130"/>
      <c r="D227" s="127"/>
      <c r="E227" s="123" t="str">
        <f>IFERROR(__xludf.DUMMYFUNCTION("Query('(Fuente) 2. Campos'!$1:$994,""SELECT E WHERE A = '""&amp;D227&amp;""' LIMIT 1"",FALSE)"),"")</f>
        <v/>
      </c>
      <c r="F227" s="125"/>
    </row>
    <row r="228" hidden="1">
      <c r="A228" s="130"/>
      <c r="B228" s="130"/>
      <c r="C228" s="130"/>
      <c r="D228" s="127"/>
      <c r="E228" s="123" t="str">
        <f>IFERROR(__xludf.DUMMYFUNCTION("Query('(Fuente) 2. Campos'!$1:$994,""SELECT E WHERE A = '""&amp;D228&amp;""' LIMIT 1"",FALSE)"),"")</f>
        <v/>
      </c>
      <c r="F228" s="125"/>
    </row>
    <row r="229" hidden="1">
      <c r="A229" s="130"/>
      <c r="B229" s="130"/>
      <c r="C229" s="130"/>
      <c r="D229" s="127"/>
      <c r="E229" s="123" t="str">
        <f>IFERROR(__xludf.DUMMYFUNCTION("Query('(Fuente) 2. Campos'!$1:$994,""SELECT E WHERE A = '""&amp;D229&amp;""' LIMIT 1"",FALSE)"),"")</f>
        <v/>
      </c>
      <c r="F229" s="125"/>
    </row>
    <row r="230" hidden="1">
      <c r="A230" s="130"/>
      <c r="B230" s="130"/>
      <c r="C230" s="130"/>
      <c r="D230" s="127"/>
      <c r="E230" s="123" t="str">
        <f>IFERROR(__xludf.DUMMYFUNCTION("Query('(Fuente) 2. Campos'!$1:$994,""SELECT E WHERE A = '""&amp;D230&amp;""' LIMIT 1"",FALSE)"),"")</f>
        <v/>
      </c>
      <c r="F230" s="125"/>
    </row>
    <row r="231" hidden="1">
      <c r="A231" s="130"/>
      <c r="B231" s="130"/>
      <c r="C231" s="130"/>
      <c r="D231" s="127"/>
      <c r="E231" s="123" t="str">
        <f>IFERROR(__xludf.DUMMYFUNCTION("Query('(Fuente) 2. Campos'!$1:$994,""SELECT E WHERE A = '""&amp;D231&amp;""' LIMIT 1"",FALSE)"),"")</f>
        <v/>
      </c>
      <c r="F231" s="125"/>
    </row>
    <row r="232" hidden="1">
      <c r="A232" s="130"/>
      <c r="B232" s="130"/>
      <c r="C232" s="130"/>
      <c r="D232" s="127"/>
      <c r="E232" s="123" t="str">
        <f>IFERROR(__xludf.DUMMYFUNCTION("Query('(Fuente) 2. Campos'!$1:$994,""SELECT E WHERE A = '""&amp;D232&amp;""' LIMIT 1"",FALSE)"),"")</f>
        <v/>
      </c>
      <c r="F232" s="125"/>
    </row>
    <row r="233" hidden="1">
      <c r="A233" s="130"/>
      <c r="B233" s="130"/>
      <c r="C233" s="130"/>
      <c r="D233" s="127"/>
      <c r="E233" s="123" t="str">
        <f>IFERROR(__xludf.DUMMYFUNCTION("Query('(Fuente) 2. Campos'!$1:$994,""SELECT E WHERE A = '""&amp;D233&amp;""' LIMIT 1"",FALSE)"),"")</f>
        <v/>
      </c>
      <c r="F233" s="125"/>
    </row>
    <row r="234" hidden="1">
      <c r="A234" s="130"/>
      <c r="B234" s="130"/>
      <c r="C234" s="130"/>
      <c r="D234" s="127"/>
      <c r="E234" s="123" t="str">
        <f>IFERROR(__xludf.DUMMYFUNCTION("Query('(Fuente) 2. Campos'!$1:$994,""SELECT E WHERE A = '""&amp;D234&amp;""' LIMIT 1"",FALSE)"),"")</f>
        <v/>
      </c>
      <c r="F234" s="125"/>
    </row>
    <row r="235" hidden="1">
      <c r="A235" s="130"/>
      <c r="B235" s="130"/>
      <c r="C235" s="130"/>
      <c r="D235" s="127"/>
      <c r="E235" s="123" t="str">
        <f>IFERROR(__xludf.DUMMYFUNCTION("Query('(Fuente) 2. Campos'!$1:$994,""SELECT E WHERE A = '""&amp;D235&amp;""' LIMIT 1"",FALSE)"),"")</f>
        <v/>
      </c>
      <c r="F235" s="125"/>
    </row>
    <row r="236" hidden="1">
      <c r="A236" s="130"/>
      <c r="B236" s="130"/>
      <c r="C236" s="130"/>
      <c r="D236" s="127"/>
      <c r="E236" s="123" t="str">
        <f>IFERROR(__xludf.DUMMYFUNCTION("Query('(Fuente) 2. Campos'!$1:$994,""SELECT E WHERE A = '""&amp;D236&amp;""' LIMIT 1"",FALSE)"),"")</f>
        <v/>
      </c>
      <c r="F236" s="125"/>
    </row>
    <row r="237" hidden="1">
      <c r="A237" s="130"/>
      <c r="B237" s="130"/>
      <c r="C237" s="130"/>
      <c r="D237" s="127"/>
      <c r="E237" s="123" t="str">
        <f>IFERROR(__xludf.DUMMYFUNCTION("Query('(Fuente) 2. Campos'!$1:$994,""SELECT E WHERE A = '""&amp;D237&amp;""' LIMIT 1"",FALSE)"),"")</f>
        <v/>
      </c>
      <c r="F237" s="125"/>
    </row>
    <row r="238" hidden="1">
      <c r="A238" s="130"/>
      <c r="B238" s="130"/>
      <c r="C238" s="130"/>
      <c r="D238" s="127"/>
      <c r="E238" s="123" t="str">
        <f>IFERROR(__xludf.DUMMYFUNCTION("Query('(Fuente) 2. Campos'!$1:$994,""SELECT E WHERE A = '""&amp;D238&amp;""' LIMIT 1"",FALSE)"),"")</f>
        <v/>
      </c>
      <c r="F238" s="125"/>
    </row>
    <row r="239" hidden="1">
      <c r="A239" s="130"/>
      <c r="B239" s="130"/>
      <c r="C239" s="130"/>
      <c r="D239" s="127"/>
      <c r="E239" s="123" t="str">
        <f>IFERROR(__xludf.DUMMYFUNCTION("Query('(Fuente) 2. Campos'!$1:$994,""SELECT E WHERE A = '""&amp;D239&amp;""' LIMIT 1"",FALSE)"),"")</f>
        <v/>
      </c>
      <c r="F239" s="125"/>
    </row>
    <row r="240" hidden="1">
      <c r="A240" s="130"/>
      <c r="B240" s="130"/>
      <c r="C240" s="130"/>
      <c r="D240" s="127"/>
      <c r="E240" s="123" t="str">
        <f>IFERROR(__xludf.DUMMYFUNCTION("Query('(Fuente) 2. Campos'!$1:$994,""SELECT E WHERE A = '""&amp;D240&amp;""' LIMIT 1"",FALSE)"),"")</f>
        <v/>
      </c>
      <c r="F240" s="125"/>
    </row>
    <row r="241" hidden="1">
      <c r="A241" s="130"/>
      <c r="B241" s="130"/>
      <c r="C241" s="130"/>
      <c r="D241" s="127"/>
      <c r="E241" s="123" t="str">
        <f>IFERROR(__xludf.DUMMYFUNCTION("Query('(Fuente) 2. Campos'!$1:$994,""SELECT E WHERE A = '""&amp;D241&amp;""' LIMIT 1"",FALSE)"),"")</f>
        <v/>
      </c>
      <c r="F241" s="125"/>
    </row>
    <row r="242" hidden="1">
      <c r="A242" s="130"/>
      <c r="B242" s="130"/>
      <c r="C242" s="130"/>
      <c r="D242" s="127"/>
      <c r="E242" s="123" t="str">
        <f>IFERROR(__xludf.DUMMYFUNCTION("Query('(Fuente) 2. Campos'!$1:$994,""SELECT E WHERE A = '""&amp;D242&amp;""' LIMIT 1"",FALSE)"),"")</f>
        <v/>
      </c>
      <c r="F242" s="125"/>
    </row>
    <row r="243" hidden="1">
      <c r="A243" s="130"/>
      <c r="B243" s="130"/>
      <c r="C243" s="130"/>
      <c r="D243" s="127"/>
      <c r="E243" s="123" t="str">
        <f>IFERROR(__xludf.DUMMYFUNCTION("Query('(Fuente) 2. Campos'!$1:$994,""SELECT E WHERE A = '""&amp;D243&amp;""' LIMIT 1"",FALSE)"),"")</f>
        <v/>
      </c>
      <c r="F243" s="125"/>
    </row>
    <row r="244" hidden="1">
      <c r="A244" s="130"/>
      <c r="B244" s="130"/>
      <c r="C244" s="130"/>
      <c r="D244" s="127"/>
      <c r="E244" s="123" t="str">
        <f>IFERROR(__xludf.DUMMYFUNCTION("Query('(Fuente) 2. Campos'!$1:$994,""SELECT E WHERE A = '""&amp;D244&amp;""' LIMIT 1"",FALSE)"),"")</f>
        <v/>
      </c>
      <c r="F244" s="125"/>
    </row>
    <row r="245" hidden="1">
      <c r="A245" s="130"/>
      <c r="B245" s="130"/>
      <c r="C245" s="130"/>
      <c r="D245" s="127"/>
      <c r="E245" s="123" t="str">
        <f>IFERROR(__xludf.DUMMYFUNCTION("Query('(Fuente) 2. Campos'!$1:$994,""SELECT E WHERE A = '""&amp;D245&amp;""' LIMIT 1"",FALSE)"),"")</f>
        <v/>
      </c>
      <c r="F245" s="125"/>
    </row>
    <row r="246" hidden="1">
      <c r="A246" s="130"/>
      <c r="B246" s="130"/>
      <c r="C246" s="130"/>
      <c r="D246" s="127"/>
      <c r="E246" s="123" t="str">
        <f>IFERROR(__xludf.DUMMYFUNCTION("Query('(Fuente) 2. Campos'!$1:$994,""SELECT E WHERE A = '""&amp;D246&amp;""' LIMIT 1"",FALSE)"),"")</f>
        <v/>
      </c>
      <c r="F246" s="125"/>
    </row>
    <row r="247" hidden="1">
      <c r="A247" s="130"/>
      <c r="B247" s="130"/>
      <c r="C247" s="130"/>
      <c r="D247" s="127"/>
      <c r="E247" s="123" t="str">
        <f>IFERROR(__xludf.DUMMYFUNCTION("Query('(Fuente) 2. Campos'!$1:$994,""SELECT E WHERE A = '""&amp;D247&amp;""' LIMIT 1"",FALSE)"),"")</f>
        <v/>
      </c>
      <c r="F247" s="125"/>
    </row>
    <row r="248" hidden="1">
      <c r="A248" s="130"/>
      <c r="B248" s="130"/>
      <c r="C248" s="130"/>
      <c r="D248" s="127"/>
      <c r="E248" s="123" t="str">
        <f>IFERROR(__xludf.DUMMYFUNCTION("Query('(Fuente) 2. Campos'!$1:$994,""SELECT E WHERE A = '""&amp;D248&amp;""' LIMIT 1"",FALSE)"),"")</f>
        <v/>
      </c>
      <c r="F248" s="125"/>
    </row>
    <row r="249" hidden="1">
      <c r="A249" s="130"/>
      <c r="B249" s="130"/>
      <c r="C249" s="130"/>
      <c r="D249" s="127"/>
      <c r="E249" s="123" t="str">
        <f>IFERROR(__xludf.DUMMYFUNCTION("Query('(Fuente) 2. Campos'!$1:$994,""SELECT E WHERE A = '""&amp;D249&amp;""' LIMIT 1"",FALSE)"),"")</f>
        <v/>
      </c>
      <c r="F249" s="125"/>
    </row>
    <row r="250" hidden="1">
      <c r="A250" s="130"/>
      <c r="B250" s="130"/>
      <c r="C250" s="130"/>
      <c r="D250" s="127"/>
      <c r="E250" s="123" t="str">
        <f>IFERROR(__xludf.DUMMYFUNCTION("Query('(Fuente) 2. Campos'!$1:$994,""SELECT E WHERE A = '""&amp;D250&amp;""' LIMIT 1"",FALSE)"),"")</f>
        <v/>
      </c>
      <c r="F250" s="125"/>
    </row>
    <row r="251" hidden="1">
      <c r="A251" s="130"/>
      <c r="B251" s="130"/>
      <c r="C251" s="130"/>
      <c r="D251" s="127"/>
      <c r="E251" s="123" t="str">
        <f>IFERROR(__xludf.DUMMYFUNCTION("Query('(Fuente) 2. Campos'!$1:$994,""SELECT E WHERE A = '""&amp;D251&amp;""' LIMIT 1"",FALSE)"),"")</f>
        <v/>
      </c>
      <c r="F251" s="125"/>
    </row>
    <row r="252" hidden="1">
      <c r="A252" s="130"/>
      <c r="B252" s="130"/>
      <c r="C252" s="130"/>
      <c r="D252" s="127"/>
      <c r="E252" s="123" t="str">
        <f>IFERROR(__xludf.DUMMYFUNCTION("Query('(Fuente) 2. Campos'!$1:$994,""SELECT E WHERE A = '""&amp;D252&amp;""' LIMIT 1"",FALSE)"),"")</f>
        <v/>
      </c>
      <c r="F252" s="125"/>
    </row>
    <row r="253" hidden="1">
      <c r="A253" s="130"/>
      <c r="B253" s="130"/>
      <c r="C253" s="130"/>
      <c r="D253" s="127"/>
      <c r="E253" s="123" t="str">
        <f>IFERROR(__xludf.DUMMYFUNCTION("Query('(Fuente) 2. Campos'!$1:$994,""SELECT E WHERE A = '""&amp;D253&amp;""' LIMIT 1"",FALSE)"),"")</f>
        <v/>
      </c>
      <c r="F253" s="125"/>
    </row>
    <row r="254" hidden="1">
      <c r="A254" s="130"/>
      <c r="B254" s="130"/>
      <c r="C254" s="130"/>
      <c r="D254" s="127"/>
      <c r="E254" s="123" t="str">
        <f>IFERROR(__xludf.DUMMYFUNCTION("Query('(Fuente) 2. Campos'!$1:$994,""SELECT E WHERE A = '""&amp;D254&amp;""' LIMIT 1"",FALSE)"),"")</f>
        <v/>
      </c>
      <c r="F254" s="125"/>
    </row>
    <row r="255" hidden="1">
      <c r="A255" s="130"/>
      <c r="B255" s="130"/>
      <c r="C255" s="130"/>
      <c r="D255" s="127"/>
      <c r="E255" s="123" t="str">
        <f>IFERROR(__xludf.DUMMYFUNCTION("Query('(Fuente) 2. Campos'!$1:$994,""SELECT E WHERE A = '""&amp;D255&amp;""' LIMIT 1"",FALSE)"),"")</f>
        <v/>
      </c>
      <c r="F255" s="125"/>
    </row>
    <row r="256" hidden="1">
      <c r="A256" s="130"/>
      <c r="B256" s="130"/>
      <c r="C256" s="130"/>
      <c r="D256" s="127"/>
      <c r="E256" s="123" t="str">
        <f>IFERROR(__xludf.DUMMYFUNCTION("Query('(Fuente) 2. Campos'!$1:$994,""SELECT E WHERE A = '""&amp;D256&amp;""' LIMIT 1"",FALSE)"),"")</f>
        <v/>
      </c>
      <c r="F256" s="125"/>
    </row>
    <row r="257" hidden="1">
      <c r="A257" s="130"/>
      <c r="B257" s="130"/>
      <c r="C257" s="130"/>
      <c r="D257" s="127"/>
      <c r="E257" s="123" t="str">
        <f>IFERROR(__xludf.DUMMYFUNCTION("Query('(Fuente) 2. Campos'!$1:$994,""SELECT E WHERE A = '""&amp;D257&amp;""' LIMIT 1"",FALSE)"),"")</f>
        <v/>
      </c>
      <c r="F257" s="125"/>
    </row>
    <row r="258" hidden="1">
      <c r="A258" s="130"/>
      <c r="B258" s="130"/>
      <c r="C258" s="130"/>
      <c r="D258" s="127"/>
      <c r="E258" s="123" t="str">
        <f>IFERROR(__xludf.DUMMYFUNCTION("Query('(Fuente) 2. Campos'!$1:$994,""SELECT E WHERE A = '""&amp;D258&amp;""' LIMIT 1"",FALSE)"),"")</f>
        <v/>
      </c>
      <c r="F258" s="125"/>
    </row>
    <row r="259" hidden="1">
      <c r="A259" s="130"/>
      <c r="B259" s="130"/>
      <c r="C259" s="130"/>
      <c r="D259" s="127"/>
      <c r="E259" s="123" t="str">
        <f>IFERROR(__xludf.DUMMYFUNCTION("Query('(Fuente) 2. Campos'!$1:$994,""SELECT E WHERE A = '""&amp;D259&amp;""' LIMIT 1"",FALSE)"),"")</f>
        <v/>
      </c>
      <c r="F259" s="125"/>
    </row>
    <row r="260" hidden="1">
      <c r="A260" s="130"/>
      <c r="B260" s="130"/>
      <c r="C260" s="130"/>
      <c r="D260" s="127"/>
      <c r="E260" s="123" t="str">
        <f>IFERROR(__xludf.DUMMYFUNCTION("Query('(Fuente) 2. Campos'!$1:$994,""SELECT E WHERE A = '""&amp;D260&amp;""' LIMIT 1"",FALSE)"),"")</f>
        <v/>
      </c>
      <c r="F260" s="125"/>
    </row>
    <row r="261" hidden="1">
      <c r="A261" s="130"/>
      <c r="B261" s="130"/>
      <c r="C261" s="130"/>
      <c r="D261" s="127"/>
      <c r="E261" s="123" t="str">
        <f>IFERROR(__xludf.DUMMYFUNCTION("Query('(Fuente) 2. Campos'!$1:$994,""SELECT E WHERE A = '""&amp;D261&amp;""' LIMIT 1"",FALSE)"),"")</f>
        <v/>
      </c>
      <c r="F261" s="125"/>
    </row>
    <row r="262" hidden="1">
      <c r="A262" s="130"/>
      <c r="B262" s="130"/>
      <c r="C262" s="130"/>
      <c r="D262" s="127"/>
      <c r="E262" s="123" t="str">
        <f>IFERROR(__xludf.DUMMYFUNCTION("Query('(Fuente) 2. Campos'!$1:$994,""SELECT E WHERE A = '""&amp;D262&amp;""' LIMIT 1"",FALSE)"),"")</f>
        <v/>
      </c>
      <c r="F262" s="125"/>
    </row>
    <row r="263" hidden="1">
      <c r="A263" s="130"/>
      <c r="B263" s="130"/>
      <c r="C263" s="130"/>
      <c r="D263" s="127"/>
      <c r="E263" s="123" t="str">
        <f>IFERROR(__xludf.DUMMYFUNCTION("Query('(Fuente) 2. Campos'!$1:$994,""SELECT E WHERE A = '""&amp;D263&amp;""' LIMIT 1"",FALSE)"),"")</f>
        <v/>
      </c>
      <c r="F263" s="125"/>
    </row>
    <row r="264" hidden="1">
      <c r="A264" s="130"/>
      <c r="B264" s="130"/>
      <c r="C264" s="130"/>
      <c r="D264" s="127"/>
      <c r="E264" s="123" t="str">
        <f>IFERROR(__xludf.DUMMYFUNCTION("Query('(Fuente) 2. Campos'!$1:$994,""SELECT E WHERE A = '""&amp;D264&amp;""' LIMIT 1"",FALSE)"),"")</f>
        <v/>
      </c>
      <c r="F264" s="125"/>
    </row>
    <row r="265" hidden="1">
      <c r="A265" s="130"/>
      <c r="B265" s="130"/>
      <c r="C265" s="130"/>
      <c r="D265" s="127"/>
      <c r="E265" s="123" t="str">
        <f>IFERROR(__xludf.DUMMYFUNCTION("Query('(Fuente) 2. Campos'!$1:$994,""SELECT E WHERE A = '""&amp;D265&amp;""' LIMIT 1"",FALSE)"),"")</f>
        <v/>
      </c>
      <c r="F265" s="125"/>
    </row>
    <row r="266" hidden="1">
      <c r="A266" s="130"/>
      <c r="B266" s="130"/>
      <c r="C266" s="130"/>
      <c r="D266" s="127"/>
      <c r="E266" s="123" t="str">
        <f>IFERROR(__xludf.DUMMYFUNCTION("Query('(Fuente) 2. Campos'!$1:$994,""SELECT E WHERE A = '""&amp;D266&amp;""' LIMIT 1"",FALSE)"),"")</f>
        <v/>
      </c>
      <c r="F266" s="125"/>
    </row>
    <row r="267" hidden="1">
      <c r="A267" s="130"/>
      <c r="B267" s="130"/>
      <c r="C267" s="130"/>
      <c r="D267" s="127"/>
      <c r="E267" s="123" t="str">
        <f>IFERROR(__xludf.DUMMYFUNCTION("Query('(Fuente) 2. Campos'!$1:$994,""SELECT E WHERE A = '""&amp;D267&amp;""' LIMIT 1"",FALSE)"),"")</f>
        <v/>
      </c>
      <c r="F267" s="125"/>
    </row>
    <row r="268" hidden="1">
      <c r="A268" s="130"/>
      <c r="B268" s="130"/>
      <c r="C268" s="130"/>
      <c r="D268" s="127"/>
      <c r="E268" s="123" t="str">
        <f>IFERROR(__xludf.DUMMYFUNCTION("Query('(Fuente) 2. Campos'!$1:$994,""SELECT E WHERE A = '""&amp;D268&amp;""' LIMIT 1"",FALSE)"),"")</f>
        <v/>
      </c>
      <c r="F268" s="125"/>
    </row>
    <row r="269" hidden="1">
      <c r="A269" s="130"/>
      <c r="B269" s="130"/>
      <c r="C269" s="130"/>
      <c r="D269" s="127"/>
      <c r="E269" s="123" t="str">
        <f>IFERROR(__xludf.DUMMYFUNCTION("Query('(Fuente) 2. Campos'!$1:$994,""SELECT E WHERE A = '""&amp;D269&amp;""' LIMIT 1"",FALSE)"),"")</f>
        <v/>
      </c>
      <c r="F269" s="125"/>
    </row>
    <row r="270" hidden="1">
      <c r="A270" s="130"/>
      <c r="B270" s="130"/>
      <c r="C270" s="130"/>
      <c r="D270" s="127"/>
      <c r="E270" s="123" t="str">
        <f>IFERROR(__xludf.DUMMYFUNCTION("Query('(Fuente) 2. Campos'!$1:$994,""SELECT E WHERE A = '""&amp;D270&amp;""' LIMIT 1"",FALSE)"),"")</f>
        <v/>
      </c>
      <c r="F270" s="125"/>
    </row>
    <row r="271" hidden="1">
      <c r="A271" s="130"/>
      <c r="B271" s="130"/>
      <c r="C271" s="130"/>
      <c r="D271" s="127"/>
      <c r="E271" s="123" t="str">
        <f>IFERROR(__xludf.DUMMYFUNCTION("Query('(Fuente) 2. Campos'!$1:$994,""SELECT E WHERE A = '""&amp;D271&amp;""' LIMIT 1"",FALSE)"),"")</f>
        <v/>
      </c>
      <c r="F271" s="125"/>
    </row>
    <row r="272" hidden="1">
      <c r="A272" s="130"/>
      <c r="B272" s="130"/>
      <c r="C272" s="130"/>
      <c r="D272" s="127"/>
      <c r="E272" s="123" t="str">
        <f>IFERROR(__xludf.DUMMYFUNCTION("Query('(Fuente) 2. Campos'!$1:$994,""SELECT E WHERE A = '""&amp;D272&amp;""' LIMIT 1"",FALSE)"),"")</f>
        <v/>
      </c>
      <c r="F272" s="125"/>
    </row>
    <row r="273" hidden="1">
      <c r="A273" s="130"/>
      <c r="B273" s="130"/>
      <c r="C273" s="130"/>
      <c r="D273" s="127"/>
      <c r="E273" s="123" t="str">
        <f>IFERROR(__xludf.DUMMYFUNCTION("Query('(Fuente) 2. Campos'!$1:$994,""SELECT E WHERE A = '""&amp;D273&amp;""' LIMIT 1"",FALSE)"),"")</f>
        <v/>
      </c>
      <c r="F273" s="125"/>
    </row>
    <row r="274" hidden="1">
      <c r="A274" s="130"/>
      <c r="B274" s="130"/>
      <c r="C274" s="130"/>
      <c r="D274" s="127"/>
      <c r="E274" s="123" t="str">
        <f>IFERROR(__xludf.DUMMYFUNCTION("Query('(Fuente) 2. Campos'!$1:$994,""SELECT E WHERE A = '""&amp;D274&amp;""' LIMIT 1"",FALSE)"),"")</f>
        <v/>
      </c>
      <c r="F274" s="125"/>
    </row>
    <row r="275" hidden="1">
      <c r="A275" s="130"/>
      <c r="B275" s="130"/>
      <c r="C275" s="130"/>
      <c r="D275" s="127"/>
      <c r="E275" s="123" t="str">
        <f>IFERROR(__xludf.DUMMYFUNCTION("Query('(Fuente) 2. Campos'!$1:$994,""SELECT E WHERE A = '""&amp;D275&amp;""' LIMIT 1"",FALSE)"),"")</f>
        <v/>
      </c>
      <c r="F275" s="125"/>
    </row>
    <row r="276" hidden="1">
      <c r="A276" s="130"/>
      <c r="B276" s="130"/>
      <c r="C276" s="130"/>
      <c r="D276" s="127"/>
      <c r="E276" s="123" t="str">
        <f>IFERROR(__xludf.DUMMYFUNCTION("Query('(Fuente) 2. Campos'!$1:$994,""SELECT E WHERE A = '""&amp;D276&amp;""' LIMIT 1"",FALSE)"),"")</f>
        <v/>
      </c>
      <c r="F276" s="125"/>
    </row>
    <row r="277" hidden="1">
      <c r="A277" s="130"/>
      <c r="B277" s="130"/>
      <c r="C277" s="130"/>
      <c r="D277" s="127"/>
      <c r="E277" s="123" t="str">
        <f>IFERROR(__xludf.DUMMYFUNCTION("Query('(Fuente) 2. Campos'!$1:$994,""SELECT E WHERE A = '""&amp;D277&amp;""' LIMIT 1"",FALSE)"),"")</f>
        <v/>
      </c>
      <c r="F277" s="125"/>
    </row>
    <row r="278" hidden="1">
      <c r="A278" s="130"/>
      <c r="B278" s="130"/>
      <c r="C278" s="130"/>
      <c r="D278" s="127"/>
      <c r="E278" s="123" t="str">
        <f>IFERROR(__xludf.DUMMYFUNCTION("Query('(Fuente) 2. Campos'!$1:$994,""SELECT E WHERE A = '""&amp;D278&amp;""' LIMIT 1"",FALSE)"),"")</f>
        <v/>
      </c>
      <c r="F278" s="125"/>
    </row>
    <row r="279" hidden="1">
      <c r="A279" s="130"/>
      <c r="B279" s="130"/>
      <c r="C279" s="130"/>
      <c r="D279" s="127"/>
      <c r="E279" s="123" t="str">
        <f>IFERROR(__xludf.DUMMYFUNCTION("Query('(Fuente) 2. Campos'!$1:$994,""SELECT E WHERE A = '""&amp;D279&amp;""' LIMIT 1"",FALSE)"),"")</f>
        <v/>
      </c>
      <c r="F279" s="125"/>
    </row>
    <row r="280" hidden="1">
      <c r="A280" s="130"/>
      <c r="B280" s="130"/>
      <c r="C280" s="130"/>
      <c r="D280" s="127"/>
      <c r="E280" s="123" t="str">
        <f>IFERROR(__xludf.DUMMYFUNCTION("Query('(Fuente) 2. Campos'!$1:$994,""SELECT E WHERE A = '""&amp;D280&amp;""' LIMIT 1"",FALSE)"),"")</f>
        <v/>
      </c>
      <c r="F280" s="125"/>
    </row>
    <row r="281" hidden="1">
      <c r="A281" s="130"/>
      <c r="B281" s="130"/>
      <c r="C281" s="130"/>
      <c r="D281" s="127"/>
      <c r="E281" s="123" t="str">
        <f>IFERROR(__xludf.DUMMYFUNCTION("Query('(Fuente) 2. Campos'!$1:$994,""SELECT E WHERE A = '""&amp;D281&amp;""' LIMIT 1"",FALSE)"),"")</f>
        <v/>
      </c>
      <c r="F281" s="125"/>
    </row>
    <row r="282" hidden="1">
      <c r="A282" s="130"/>
      <c r="B282" s="130"/>
      <c r="C282" s="130"/>
      <c r="D282" s="127"/>
      <c r="E282" s="123" t="str">
        <f>IFERROR(__xludf.DUMMYFUNCTION("Query('(Fuente) 2. Campos'!$1:$994,""SELECT E WHERE A = '""&amp;D282&amp;""' LIMIT 1"",FALSE)"),"")</f>
        <v/>
      </c>
      <c r="F282" s="125"/>
    </row>
    <row r="283" hidden="1">
      <c r="A283" s="130"/>
      <c r="B283" s="130"/>
      <c r="C283" s="130"/>
      <c r="D283" s="127"/>
      <c r="E283" s="123" t="str">
        <f>IFERROR(__xludf.DUMMYFUNCTION("Query('(Fuente) 2. Campos'!$1:$994,""SELECT E WHERE A = '""&amp;D283&amp;""' LIMIT 1"",FALSE)"),"")</f>
        <v/>
      </c>
      <c r="F283" s="125"/>
    </row>
    <row r="284" hidden="1">
      <c r="A284" s="130"/>
      <c r="B284" s="130"/>
      <c r="C284" s="130"/>
      <c r="D284" s="127"/>
      <c r="E284" s="123" t="str">
        <f>IFERROR(__xludf.DUMMYFUNCTION("Query('(Fuente) 2. Campos'!$1:$994,""SELECT E WHERE A = '""&amp;D284&amp;""' LIMIT 1"",FALSE)"),"")</f>
        <v/>
      </c>
      <c r="F284" s="125"/>
    </row>
    <row r="285" hidden="1">
      <c r="A285" s="130"/>
      <c r="B285" s="130"/>
      <c r="C285" s="130"/>
      <c r="D285" s="127"/>
      <c r="E285" s="123" t="str">
        <f>IFERROR(__xludf.DUMMYFUNCTION("Query('(Fuente) 2. Campos'!$1:$994,""SELECT E WHERE A = '""&amp;D285&amp;""' LIMIT 1"",FALSE)"),"")</f>
        <v/>
      </c>
      <c r="F285" s="125"/>
    </row>
    <row r="286" hidden="1">
      <c r="A286" s="130"/>
      <c r="B286" s="130"/>
      <c r="C286" s="130"/>
      <c r="D286" s="127"/>
      <c r="E286" s="123" t="str">
        <f>IFERROR(__xludf.DUMMYFUNCTION("Query('(Fuente) 2. Campos'!$1:$994,""SELECT E WHERE A = '""&amp;D286&amp;""' LIMIT 1"",FALSE)"),"")</f>
        <v/>
      </c>
      <c r="F286" s="125"/>
    </row>
    <row r="287" hidden="1">
      <c r="A287" s="130"/>
      <c r="B287" s="130"/>
      <c r="C287" s="130"/>
      <c r="D287" s="127"/>
      <c r="E287" s="123" t="str">
        <f>IFERROR(__xludf.DUMMYFUNCTION("Query('(Fuente) 2. Campos'!$1:$994,""SELECT E WHERE A = '""&amp;D287&amp;""' LIMIT 1"",FALSE)"),"")</f>
        <v/>
      </c>
      <c r="F287" s="125"/>
    </row>
    <row r="288" hidden="1">
      <c r="A288" s="130"/>
      <c r="B288" s="130"/>
      <c r="C288" s="130"/>
      <c r="D288" s="127"/>
      <c r="E288" s="123" t="str">
        <f>IFERROR(__xludf.DUMMYFUNCTION("Query('(Fuente) 2. Campos'!$1:$994,""SELECT E WHERE A = '""&amp;D288&amp;""' LIMIT 1"",FALSE)"),"")</f>
        <v/>
      </c>
      <c r="F288" s="125"/>
    </row>
    <row r="289" hidden="1">
      <c r="A289" s="130"/>
      <c r="B289" s="130"/>
      <c r="C289" s="130"/>
      <c r="D289" s="127"/>
      <c r="E289" s="123" t="str">
        <f>IFERROR(__xludf.DUMMYFUNCTION("Query('(Fuente) 2. Campos'!$1:$994,""SELECT E WHERE A = '""&amp;D289&amp;""' LIMIT 1"",FALSE)"),"")</f>
        <v/>
      </c>
      <c r="F289" s="125"/>
    </row>
    <row r="290" hidden="1">
      <c r="A290" s="130"/>
      <c r="B290" s="130"/>
      <c r="C290" s="130"/>
      <c r="D290" s="127"/>
      <c r="E290" s="123" t="str">
        <f>IFERROR(__xludf.DUMMYFUNCTION("Query('(Fuente) 2. Campos'!$1:$994,""SELECT E WHERE A = '""&amp;D290&amp;""' LIMIT 1"",FALSE)"),"")</f>
        <v/>
      </c>
      <c r="F290" s="125"/>
    </row>
    <row r="291" hidden="1">
      <c r="A291" s="130"/>
      <c r="B291" s="130"/>
      <c r="C291" s="130"/>
      <c r="D291" s="127"/>
      <c r="E291" s="123" t="str">
        <f>IFERROR(__xludf.DUMMYFUNCTION("Query('(Fuente) 2. Campos'!$1:$994,""SELECT E WHERE A = '""&amp;D291&amp;""' LIMIT 1"",FALSE)"),"")</f>
        <v/>
      </c>
      <c r="F291" s="125"/>
    </row>
    <row r="292" hidden="1">
      <c r="A292" s="130"/>
      <c r="B292" s="130"/>
      <c r="C292" s="130"/>
      <c r="D292" s="127"/>
      <c r="E292" s="123" t="str">
        <f>IFERROR(__xludf.DUMMYFUNCTION("Query('(Fuente) 2. Campos'!$1:$994,""SELECT E WHERE A = '""&amp;D292&amp;""' LIMIT 1"",FALSE)"),"")</f>
        <v/>
      </c>
      <c r="F292" s="125"/>
    </row>
    <row r="293" hidden="1">
      <c r="A293" s="130"/>
      <c r="B293" s="130"/>
      <c r="C293" s="130"/>
      <c r="D293" s="127"/>
      <c r="E293" s="123" t="str">
        <f>IFERROR(__xludf.DUMMYFUNCTION("Query('(Fuente) 2. Campos'!$1:$994,""SELECT E WHERE A = '""&amp;D293&amp;""' LIMIT 1"",FALSE)"),"")</f>
        <v/>
      </c>
      <c r="F293" s="125"/>
    </row>
    <row r="294" hidden="1">
      <c r="A294" s="130"/>
      <c r="B294" s="130"/>
      <c r="C294" s="130"/>
      <c r="D294" s="127"/>
      <c r="E294" s="123" t="str">
        <f>IFERROR(__xludf.DUMMYFUNCTION("Query('(Fuente) 2. Campos'!$1:$994,""SELECT E WHERE A = '""&amp;D294&amp;""' LIMIT 1"",FALSE)"),"")</f>
        <v/>
      </c>
      <c r="F294" s="125"/>
    </row>
    <row r="295" hidden="1">
      <c r="A295" s="130"/>
      <c r="B295" s="130"/>
      <c r="C295" s="130"/>
      <c r="D295" s="127"/>
      <c r="E295" s="123" t="str">
        <f>IFERROR(__xludf.DUMMYFUNCTION("Query('(Fuente) 2. Campos'!$1:$994,""SELECT E WHERE A = '""&amp;D295&amp;""' LIMIT 1"",FALSE)"),"")</f>
        <v/>
      </c>
      <c r="F295" s="125"/>
    </row>
    <row r="296" hidden="1">
      <c r="A296" s="130"/>
      <c r="B296" s="130"/>
      <c r="C296" s="130"/>
      <c r="D296" s="127"/>
      <c r="E296" s="123" t="str">
        <f>IFERROR(__xludf.DUMMYFUNCTION("Query('(Fuente) 2. Campos'!$1:$994,""SELECT E WHERE A = '""&amp;D296&amp;""' LIMIT 1"",FALSE)"),"")</f>
        <v/>
      </c>
      <c r="F296" s="125"/>
    </row>
    <row r="297" hidden="1">
      <c r="A297" s="130"/>
      <c r="B297" s="130"/>
      <c r="C297" s="130"/>
      <c r="D297" s="127"/>
      <c r="E297" s="123" t="str">
        <f>IFERROR(__xludf.DUMMYFUNCTION("Query('(Fuente) 2. Campos'!$1:$994,""SELECT E WHERE A = '""&amp;D297&amp;""' LIMIT 1"",FALSE)"),"")</f>
        <v/>
      </c>
      <c r="F297" s="125"/>
    </row>
    <row r="298" hidden="1">
      <c r="A298" s="130"/>
      <c r="B298" s="130"/>
      <c r="C298" s="130"/>
      <c r="D298" s="127"/>
      <c r="E298" s="123" t="str">
        <f>IFERROR(__xludf.DUMMYFUNCTION("Query('(Fuente) 2. Campos'!$1:$994,""SELECT E WHERE A = '""&amp;D298&amp;""' LIMIT 1"",FALSE)"),"")</f>
        <v/>
      </c>
      <c r="F298" s="125"/>
    </row>
    <row r="299" hidden="1">
      <c r="A299" s="130"/>
      <c r="B299" s="130"/>
      <c r="C299" s="130"/>
      <c r="D299" s="127"/>
      <c r="E299" s="123" t="str">
        <f>IFERROR(__xludf.DUMMYFUNCTION("Query('(Fuente) 2. Campos'!$1:$994,""SELECT E WHERE A = '""&amp;D299&amp;""' LIMIT 1"",FALSE)"),"")</f>
        <v/>
      </c>
      <c r="F299" s="125"/>
    </row>
    <row r="300" hidden="1">
      <c r="A300" s="130"/>
      <c r="B300" s="130"/>
      <c r="C300" s="130"/>
      <c r="D300" s="127"/>
      <c r="E300" s="123" t="str">
        <f>IFERROR(__xludf.DUMMYFUNCTION("Query('(Fuente) 2. Campos'!$1:$994,""SELECT E WHERE A = '""&amp;D300&amp;""' LIMIT 1"",FALSE)"),"")</f>
        <v/>
      </c>
      <c r="F300" s="125"/>
    </row>
    <row r="301" hidden="1">
      <c r="A301" s="130"/>
      <c r="B301" s="130"/>
      <c r="C301" s="130"/>
      <c r="D301" s="127"/>
      <c r="E301" s="123" t="str">
        <f>IFERROR(__xludf.DUMMYFUNCTION("Query('(Fuente) 2. Campos'!$1:$994,""SELECT E WHERE A = '""&amp;D301&amp;""' LIMIT 1"",FALSE)"),"")</f>
        <v/>
      </c>
      <c r="F301" s="125"/>
    </row>
    <row r="302" hidden="1">
      <c r="A302" s="130"/>
      <c r="B302" s="130"/>
      <c r="C302" s="130"/>
      <c r="D302" s="127"/>
      <c r="E302" s="123" t="str">
        <f>IFERROR(__xludf.DUMMYFUNCTION("Query('(Fuente) 2. Campos'!$1:$994,""SELECT E WHERE A = '""&amp;D302&amp;""' LIMIT 1"",FALSE)"),"")</f>
        <v/>
      </c>
      <c r="F302" s="125"/>
    </row>
    <row r="303" hidden="1">
      <c r="A303" s="130"/>
      <c r="B303" s="130"/>
      <c r="C303" s="130"/>
      <c r="D303" s="127"/>
      <c r="E303" s="123" t="str">
        <f>IFERROR(__xludf.DUMMYFUNCTION("Query('(Fuente) 2. Campos'!$1:$994,""SELECT E WHERE A = '""&amp;D303&amp;""' LIMIT 1"",FALSE)"),"")</f>
        <v/>
      </c>
      <c r="F303" s="125"/>
    </row>
    <row r="304" hidden="1">
      <c r="A304" s="130"/>
      <c r="B304" s="130"/>
      <c r="C304" s="130"/>
      <c r="D304" s="127"/>
      <c r="E304" s="123" t="str">
        <f>IFERROR(__xludf.DUMMYFUNCTION("Query('(Fuente) 2. Campos'!$1:$994,""SELECT E WHERE A = '""&amp;D304&amp;""' LIMIT 1"",FALSE)"),"")</f>
        <v/>
      </c>
      <c r="F304" s="125"/>
    </row>
    <row r="305" hidden="1">
      <c r="A305" s="130"/>
      <c r="B305" s="130"/>
      <c r="C305" s="130"/>
      <c r="D305" s="127"/>
      <c r="E305" s="123" t="str">
        <f>IFERROR(__xludf.DUMMYFUNCTION("Query('(Fuente) 2. Campos'!$1:$994,""SELECT E WHERE A = '""&amp;D305&amp;""' LIMIT 1"",FALSE)"),"")</f>
        <v/>
      </c>
      <c r="F305" s="125"/>
    </row>
    <row r="306" hidden="1">
      <c r="A306" s="130"/>
      <c r="B306" s="130"/>
      <c r="C306" s="130"/>
      <c r="D306" s="127"/>
      <c r="E306" s="123" t="str">
        <f>IFERROR(__xludf.DUMMYFUNCTION("Query('(Fuente) 2. Campos'!$1:$994,""SELECT E WHERE A = '""&amp;D306&amp;""' LIMIT 1"",FALSE)"),"")</f>
        <v/>
      </c>
      <c r="F306" s="125"/>
    </row>
    <row r="307" hidden="1">
      <c r="A307" s="130"/>
      <c r="B307" s="130"/>
      <c r="C307" s="130"/>
      <c r="D307" s="127"/>
      <c r="E307" s="123" t="str">
        <f>IFERROR(__xludf.DUMMYFUNCTION("Query('(Fuente) 2. Campos'!$1:$994,""SELECT E WHERE A = '""&amp;D307&amp;""' LIMIT 1"",FALSE)"),"")</f>
        <v/>
      </c>
      <c r="F307" s="125"/>
    </row>
    <row r="308" hidden="1">
      <c r="A308" s="130"/>
      <c r="B308" s="130"/>
      <c r="C308" s="130"/>
      <c r="D308" s="127"/>
      <c r="E308" s="123" t="str">
        <f>IFERROR(__xludf.DUMMYFUNCTION("Query('(Fuente) 2. Campos'!$1:$994,""SELECT E WHERE A = '""&amp;D308&amp;""' LIMIT 1"",FALSE)"),"")</f>
        <v/>
      </c>
      <c r="F308" s="125"/>
    </row>
    <row r="309" hidden="1">
      <c r="A309" s="130"/>
      <c r="B309" s="130"/>
      <c r="C309" s="130"/>
      <c r="D309" s="127"/>
      <c r="E309" s="123" t="str">
        <f>IFERROR(__xludf.DUMMYFUNCTION("Query('(Fuente) 2. Campos'!$1:$994,""SELECT E WHERE A = '""&amp;D309&amp;""' LIMIT 1"",FALSE)"),"")</f>
        <v/>
      </c>
      <c r="F309" s="125"/>
    </row>
    <row r="310" hidden="1">
      <c r="A310" s="130"/>
      <c r="B310" s="130"/>
      <c r="C310" s="130"/>
      <c r="D310" s="127"/>
      <c r="E310" s="123" t="str">
        <f>IFERROR(__xludf.DUMMYFUNCTION("Query('(Fuente) 2. Campos'!$1:$994,""SELECT E WHERE A = '""&amp;D310&amp;""' LIMIT 1"",FALSE)"),"")</f>
        <v/>
      </c>
      <c r="F310" s="125"/>
    </row>
    <row r="311" hidden="1">
      <c r="A311" s="130"/>
      <c r="B311" s="130"/>
      <c r="C311" s="130"/>
      <c r="D311" s="127"/>
      <c r="E311" s="123" t="str">
        <f>IFERROR(__xludf.DUMMYFUNCTION("Query('(Fuente) 2. Campos'!$1:$994,""SELECT E WHERE A = '""&amp;D311&amp;""' LIMIT 1"",FALSE)"),"")</f>
        <v/>
      </c>
      <c r="F311" s="125"/>
    </row>
    <row r="312" hidden="1">
      <c r="A312" s="130"/>
      <c r="B312" s="130"/>
      <c r="C312" s="130"/>
      <c r="D312" s="127"/>
      <c r="E312" s="123" t="str">
        <f>IFERROR(__xludf.DUMMYFUNCTION("Query('(Fuente) 2. Campos'!$1:$994,""SELECT E WHERE A = '""&amp;D312&amp;""' LIMIT 1"",FALSE)"),"")</f>
        <v/>
      </c>
      <c r="F312" s="125"/>
    </row>
    <row r="313" hidden="1">
      <c r="A313" s="130"/>
      <c r="B313" s="130"/>
      <c r="C313" s="130"/>
      <c r="D313" s="127"/>
      <c r="E313" s="123" t="str">
        <f>IFERROR(__xludf.DUMMYFUNCTION("Query('(Fuente) 2. Campos'!$1:$994,""SELECT E WHERE A = '""&amp;D313&amp;""' LIMIT 1"",FALSE)"),"")</f>
        <v/>
      </c>
      <c r="F313" s="125"/>
    </row>
    <row r="314" hidden="1">
      <c r="A314" s="130"/>
      <c r="B314" s="130"/>
      <c r="C314" s="130"/>
      <c r="D314" s="127"/>
      <c r="E314" s="123" t="str">
        <f>IFERROR(__xludf.DUMMYFUNCTION("Query('(Fuente) 2. Campos'!$1:$994,""SELECT E WHERE A = '""&amp;D314&amp;""' LIMIT 1"",FALSE)"),"")</f>
        <v/>
      </c>
      <c r="F314" s="125"/>
    </row>
    <row r="315" hidden="1">
      <c r="A315" s="130"/>
      <c r="B315" s="130"/>
      <c r="C315" s="130"/>
      <c r="D315" s="127"/>
      <c r="E315" s="123" t="str">
        <f>IFERROR(__xludf.DUMMYFUNCTION("Query('(Fuente) 2. Campos'!$1:$994,""SELECT E WHERE A = '""&amp;D315&amp;""' LIMIT 1"",FALSE)"),"")</f>
        <v/>
      </c>
      <c r="F315" s="125"/>
    </row>
    <row r="316" hidden="1">
      <c r="A316" s="130"/>
      <c r="B316" s="130"/>
      <c r="C316" s="130"/>
      <c r="D316" s="127"/>
      <c r="E316" s="123" t="str">
        <f>IFERROR(__xludf.DUMMYFUNCTION("Query('(Fuente) 2. Campos'!$1:$994,""SELECT E WHERE A = '""&amp;D316&amp;""' LIMIT 1"",FALSE)"),"")</f>
        <v/>
      </c>
      <c r="F316" s="125"/>
    </row>
    <row r="317" hidden="1">
      <c r="A317" s="130"/>
      <c r="B317" s="130"/>
      <c r="C317" s="130"/>
      <c r="D317" s="127"/>
      <c r="E317" s="123" t="str">
        <f>IFERROR(__xludf.DUMMYFUNCTION("Query('(Fuente) 2. Campos'!$1:$994,""SELECT E WHERE A = '""&amp;D317&amp;""' LIMIT 1"",FALSE)"),"")</f>
        <v/>
      </c>
      <c r="F317" s="125"/>
    </row>
    <row r="318" hidden="1">
      <c r="A318" s="130"/>
      <c r="B318" s="130"/>
      <c r="C318" s="130"/>
      <c r="D318" s="127"/>
      <c r="E318" s="123" t="str">
        <f>IFERROR(__xludf.DUMMYFUNCTION("Query('(Fuente) 2. Campos'!$1:$994,""SELECT E WHERE A = '""&amp;D318&amp;""' LIMIT 1"",FALSE)"),"")</f>
        <v/>
      </c>
      <c r="F318" s="125"/>
    </row>
    <row r="319" hidden="1">
      <c r="A319" s="130"/>
      <c r="B319" s="130"/>
      <c r="C319" s="130"/>
      <c r="D319" s="127"/>
      <c r="E319" s="123" t="str">
        <f>IFERROR(__xludf.DUMMYFUNCTION("Query('(Fuente) 2. Campos'!$1:$994,""SELECT E WHERE A = '""&amp;D319&amp;""' LIMIT 1"",FALSE)"),"")</f>
        <v/>
      </c>
      <c r="F319" s="125"/>
    </row>
    <row r="320" hidden="1">
      <c r="A320" s="130"/>
      <c r="B320" s="130"/>
      <c r="C320" s="130"/>
      <c r="D320" s="127"/>
      <c r="E320" s="123" t="str">
        <f>IFERROR(__xludf.DUMMYFUNCTION("Query('(Fuente) 2. Campos'!$1:$994,""SELECT E WHERE A = '""&amp;D320&amp;""' LIMIT 1"",FALSE)"),"")</f>
        <v/>
      </c>
      <c r="F320" s="125"/>
    </row>
    <row r="321" hidden="1">
      <c r="A321" s="130"/>
      <c r="B321" s="130"/>
      <c r="C321" s="130"/>
      <c r="D321" s="127"/>
      <c r="E321" s="123" t="str">
        <f>IFERROR(__xludf.DUMMYFUNCTION("Query('(Fuente) 2. Campos'!$1:$994,""SELECT E WHERE A = '""&amp;D321&amp;""' LIMIT 1"",FALSE)"),"")</f>
        <v/>
      </c>
      <c r="F321" s="125"/>
    </row>
    <row r="322" hidden="1">
      <c r="A322" s="130"/>
      <c r="B322" s="130"/>
      <c r="C322" s="130"/>
      <c r="D322" s="127"/>
      <c r="E322" s="123" t="str">
        <f>IFERROR(__xludf.DUMMYFUNCTION("Query('(Fuente) 2. Campos'!$1:$994,""SELECT E WHERE A = '""&amp;D322&amp;""' LIMIT 1"",FALSE)"),"")</f>
        <v/>
      </c>
      <c r="F322" s="125"/>
    </row>
    <row r="323" hidden="1">
      <c r="A323" s="130"/>
      <c r="B323" s="130"/>
      <c r="C323" s="130"/>
      <c r="D323" s="127"/>
      <c r="E323" s="123" t="str">
        <f>IFERROR(__xludf.DUMMYFUNCTION("Query('(Fuente) 2. Campos'!$1:$994,""SELECT E WHERE A = '""&amp;D323&amp;""' LIMIT 1"",FALSE)"),"")</f>
        <v/>
      </c>
      <c r="F323" s="125"/>
    </row>
    <row r="324" hidden="1">
      <c r="A324" s="130"/>
      <c r="B324" s="130"/>
      <c r="C324" s="130"/>
      <c r="D324" s="127"/>
      <c r="E324" s="123" t="str">
        <f>IFERROR(__xludf.DUMMYFUNCTION("Query('(Fuente) 2. Campos'!$1:$994,""SELECT E WHERE A = '""&amp;D324&amp;""' LIMIT 1"",FALSE)"),"")</f>
        <v/>
      </c>
      <c r="F324" s="125"/>
    </row>
    <row r="325" hidden="1">
      <c r="A325" s="130"/>
      <c r="B325" s="130"/>
      <c r="C325" s="130"/>
      <c r="D325" s="127"/>
      <c r="E325" s="123" t="str">
        <f>IFERROR(__xludf.DUMMYFUNCTION("Query('(Fuente) 2. Campos'!$1:$994,""SELECT E WHERE A = '""&amp;D325&amp;""' LIMIT 1"",FALSE)"),"")</f>
        <v/>
      </c>
      <c r="F325" s="125"/>
    </row>
    <row r="326" hidden="1">
      <c r="A326" s="130"/>
      <c r="B326" s="130"/>
      <c r="C326" s="130"/>
      <c r="D326" s="127"/>
      <c r="E326" s="123" t="str">
        <f>IFERROR(__xludf.DUMMYFUNCTION("Query('(Fuente) 2. Campos'!$1:$994,""SELECT E WHERE A = '""&amp;D326&amp;""' LIMIT 1"",FALSE)"),"")</f>
        <v/>
      </c>
      <c r="F326" s="125"/>
    </row>
    <row r="327" hidden="1">
      <c r="A327" s="130"/>
      <c r="B327" s="130"/>
      <c r="C327" s="130"/>
      <c r="D327" s="127"/>
      <c r="E327" s="123" t="str">
        <f>IFERROR(__xludf.DUMMYFUNCTION("Query('(Fuente) 2. Campos'!$1:$994,""SELECT E WHERE A = '""&amp;D327&amp;""' LIMIT 1"",FALSE)"),"")</f>
        <v/>
      </c>
      <c r="F327" s="125"/>
    </row>
    <row r="328" hidden="1">
      <c r="A328" s="130"/>
      <c r="B328" s="130"/>
      <c r="C328" s="130"/>
      <c r="D328" s="127"/>
      <c r="E328" s="123" t="str">
        <f>IFERROR(__xludf.DUMMYFUNCTION("Query('(Fuente) 2. Campos'!$1:$994,""SELECT E WHERE A = '""&amp;D328&amp;""' LIMIT 1"",FALSE)"),"")</f>
        <v/>
      </c>
      <c r="F328" s="125"/>
    </row>
    <row r="329" hidden="1">
      <c r="A329" s="130"/>
      <c r="B329" s="130"/>
      <c r="C329" s="130"/>
      <c r="D329" s="127"/>
      <c r="E329" s="123" t="str">
        <f>IFERROR(__xludf.DUMMYFUNCTION("Query('(Fuente) 2. Campos'!$1:$994,""SELECT E WHERE A = '""&amp;D329&amp;""' LIMIT 1"",FALSE)"),"")</f>
        <v/>
      </c>
      <c r="F329" s="125"/>
    </row>
    <row r="330" hidden="1">
      <c r="A330" s="130"/>
      <c r="B330" s="130"/>
      <c r="C330" s="130"/>
      <c r="D330" s="127"/>
      <c r="E330" s="123" t="str">
        <f>IFERROR(__xludf.DUMMYFUNCTION("Query('(Fuente) 2. Campos'!$1:$994,""SELECT E WHERE A = '""&amp;D330&amp;""' LIMIT 1"",FALSE)"),"")</f>
        <v/>
      </c>
      <c r="F330" s="125"/>
    </row>
    <row r="331" hidden="1">
      <c r="A331" s="130"/>
      <c r="B331" s="130"/>
      <c r="C331" s="130"/>
      <c r="D331" s="127"/>
      <c r="E331" s="123" t="str">
        <f>IFERROR(__xludf.DUMMYFUNCTION("Query('(Fuente) 2. Campos'!$1:$994,""SELECT E WHERE A = '""&amp;D331&amp;""' LIMIT 1"",FALSE)"),"")</f>
        <v/>
      </c>
      <c r="F331" s="125"/>
    </row>
    <row r="332" hidden="1">
      <c r="A332" s="130"/>
      <c r="B332" s="130"/>
      <c r="C332" s="130"/>
      <c r="D332" s="127"/>
      <c r="E332" s="123" t="str">
        <f>IFERROR(__xludf.DUMMYFUNCTION("Query('(Fuente) 2. Campos'!$1:$994,""SELECT E WHERE A = '""&amp;D332&amp;""' LIMIT 1"",FALSE)"),"")</f>
        <v/>
      </c>
      <c r="F332" s="125"/>
    </row>
    <row r="333" hidden="1">
      <c r="A333" s="130"/>
      <c r="B333" s="130"/>
      <c r="C333" s="130"/>
      <c r="D333" s="127"/>
      <c r="E333" s="123" t="str">
        <f>IFERROR(__xludf.DUMMYFUNCTION("Query('(Fuente) 2. Campos'!$1:$994,""SELECT E WHERE A = '""&amp;D333&amp;""' LIMIT 1"",FALSE)"),"")</f>
        <v/>
      </c>
      <c r="F333" s="125"/>
    </row>
    <row r="334" hidden="1">
      <c r="A334" s="130"/>
      <c r="B334" s="130"/>
      <c r="C334" s="130"/>
      <c r="D334" s="127"/>
      <c r="E334" s="123" t="str">
        <f>IFERROR(__xludf.DUMMYFUNCTION("Query('(Fuente) 2. Campos'!$1:$994,""SELECT E WHERE A = '""&amp;D334&amp;""' LIMIT 1"",FALSE)"),"")</f>
        <v/>
      </c>
      <c r="F334" s="125"/>
    </row>
    <row r="335" hidden="1">
      <c r="A335" s="130"/>
      <c r="B335" s="130"/>
      <c r="C335" s="130"/>
      <c r="D335" s="127"/>
      <c r="E335" s="123" t="str">
        <f>IFERROR(__xludf.DUMMYFUNCTION("Query('(Fuente) 2. Campos'!$1:$994,""SELECT E WHERE A = '""&amp;D335&amp;""' LIMIT 1"",FALSE)"),"")</f>
        <v/>
      </c>
      <c r="F335" s="125"/>
    </row>
    <row r="336" hidden="1">
      <c r="A336" s="130"/>
      <c r="B336" s="130"/>
      <c r="C336" s="130"/>
      <c r="D336" s="127"/>
      <c r="E336" s="123" t="str">
        <f>IFERROR(__xludf.DUMMYFUNCTION("Query('(Fuente) 2. Campos'!$1:$994,""SELECT E WHERE A = '""&amp;D336&amp;""' LIMIT 1"",FALSE)"),"")</f>
        <v/>
      </c>
      <c r="F336" s="125"/>
    </row>
    <row r="337" hidden="1">
      <c r="A337" s="130"/>
      <c r="B337" s="130"/>
      <c r="C337" s="130"/>
      <c r="D337" s="127"/>
      <c r="E337" s="123" t="str">
        <f>IFERROR(__xludf.DUMMYFUNCTION("Query('(Fuente) 2. Campos'!$1:$994,""SELECT E WHERE A = '""&amp;D337&amp;""' LIMIT 1"",FALSE)"),"")</f>
        <v/>
      </c>
      <c r="F337" s="125"/>
    </row>
    <row r="338" hidden="1">
      <c r="A338" s="130"/>
      <c r="B338" s="130"/>
      <c r="C338" s="130"/>
      <c r="D338" s="127"/>
      <c r="E338" s="123" t="str">
        <f>IFERROR(__xludf.DUMMYFUNCTION("Query('(Fuente) 2. Campos'!$1:$994,""SELECT E WHERE A = '""&amp;D338&amp;""' LIMIT 1"",FALSE)"),"")</f>
        <v/>
      </c>
      <c r="F338" s="125"/>
    </row>
    <row r="339" hidden="1">
      <c r="A339" s="130"/>
      <c r="B339" s="130"/>
      <c r="C339" s="130"/>
      <c r="D339" s="127"/>
      <c r="E339" s="123" t="str">
        <f>IFERROR(__xludf.DUMMYFUNCTION("Query('(Fuente) 2. Campos'!$1:$994,""SELECT E WHERE A = '""&amp;D339&amp;""' LIMIT 1"",FALSE)"),"")</f>
        <v/>
      </c>
      <c r="F339" s="125"/>
    </row>
    <row r="340" hidden="1">
      <c r="A340" s="130"/>
      <c r="B340" s="130"/>
      <c r="C340" s="130"/>
      <c r="D340" s="127"/>
      <c r="E340" s="123" t="str">
        <f>IFERROR(__xludf.DUMMYFUNCTION("Query('(Fuente) 2. Campos'!$1:$994,""SELECT E WHERE A = '""&amp;D340&amp;""' LIMIT 1"",FALSE)"),"")</f>
        <v/>
      </c>
      <c r="F340" s="125"/>
    </row>
    <row r="341" hidden="1">
      <c r="A341" s="130"/>
      <c r="B341" s="130"/>
      <c r="C341" s="130"/>
      <c r="D341" s="127"/>
      <c r="E341" s="123" t="str">
        <f>IFERROR(__xludf.DUMMYFUNCTION("Query('(Fuente) 2. Campos'!$1:$994,""SELECT E WHERE A = '""&amp;D341&amp;""' LIMIT 1"",FALSE)"),"")</f>
        <v/>
      </c>
      <c r="F341" s="125"/>
    </row>
    <row r="342" hidden="1">
      <c r="A342" s="130"/>
      <c r="B342" s="130"/>
      <c r="C342" s="130"/>
      <c r="D342" s="127"/>
      <c r="E342" s="123" t="str">
        <f>IFERROR(__xludf.DUMMYFUNCTION("Query('(Fuente) 2. Campos'!$1:$994,""SELECT E WHERE A = '""&amp;D342&amp;""' LIMIT 1"",FALSE)"),"")</f>
        <v/>
      </c>
      <c r="F342" s="125"/>
    </row>
    <row r="343" hidden="1">
      <c r="A343" s="130"/>
      <c r="B343" s="130"/>
      <c r="C343" s="130"/>
      <c r="D343" s="127"/>
      <c r="E343" s="123" t="str">
        <f>IFERROR(__xludf.DUMMYFUNCTION("Query('(Fuente) 2. Campos'!$1:$994,""SELECT E WHERE A = '""&amp;D343&amp;""' LIMIT 1"",FALSE)"),"")</f>
        <v/>
      </c>
      <c r="F343" s="125"/>
    </row>
    <row r="344" hidden="1">
      <c r="A344" s="130"/>
      <c r="B344" s="130"/>
      <c r="C344" s="130"/>
      <c r="D344" s="127"/>
      <c r="E344" s="123" t="str">
        <f>IFERROR(__xludf.DUMMYFUNCTION("Query('(Fuente) 2. Campos'!$1:$994,""SELECT E WHERE A = '""&amp;D344&amp;""' LIMIT 1"",FALSE)"),"")</f>
        <v/>
      </c>
      <c r="F344" s="125"/>
    </row>
    <row r="345" hidden="1">
      <c r="A345" s="130"/>
      <c r="B345" s="130"/>
      <c r="C345" s="130"/>
      <c r="D345" s="127"/>
      <c r="E345" s="123" t="str">
        <f>IFERROR(__xludf.DUMMYFUNCTION("Query('(Fuente) 2. Campos'!$1:$994,""SELECT E WHERE A = '""&amp;D345&amp;""' LIMIT 1"",FALSE)"),"")</f>
        <v/>
      </c>
      <c r="F345" s="125"/>
    </row>
    <row r="346" hidden="1">
      <c r="A346" s="130"/>
      <c r="B346" s="130"/>
      <c r="C346" s="130"/>
      <c r="D346" s="127"/>
      <c r="E346" s="123" t="str">
        <f>IFERROR(__xludf.DUMMYFUNCTION("Query('(Fuente) 2. Campos'!$1:$994,""SELECT E WHERE A = '""&amp;D346&amp;""' LIMIT 1"",FALSE)"),"")</f>
        <v/>
      </c>
      <c r="F346" s="125"/>
    </row>
    <row r="347" hidden="1">
      <c r="A347" s="130"/>
      <c r="B347" s="130"/>
      <c r="C347" s="130"/>
      <c r="D347" s="127"/>
      <c r="E347" s="123" t="str">
        <f>IFERROR(__xludf.DUMMYFUNCTION("Query('(Fuente) 2. Campos'!$1:$994,""SELECT E WHERE A = '""&amp;D347&amp;""' LIMIT 1"",FALSE)"),"")</f>
        <v/>
      </c>
      <c r="F347" s="125"/>
    </row>
    <row r="348" hidden="1">
      <c r="A348" s="130"/>
      <c r="B348" s="130"/>
      <c r="C348" s="130"/>
      <c r="D348" s="127"/>
      <c r="E348" s="123" t="str">
        <f>IFERROR(__xludf.DUMMYFUNCTION("Query('(Fuente) 2. Campos'!$1:$994,""SELECT E WHERE A = '""&amp;D348&amp;""' LIMIT 1"",FALSE)"),"")</f>
        <v/>
      </c>
      <c r="F348" s="125"/>
    </row>
    <row r="349" hidden="1">
      <c r="A349" s="130"/>
      <c r="B349" s="130"/>
      <c r="C349" s="130"/>
      <c r="D349" s="127"/>
      <c r="E349" s="123" t="str">
        <f>IFERROR(__xludf.DUMMYFUNCTION("Query('(Fuente) 2. Campos'!$1:$994,""SELECT E WHERE A = '""&amp;D349&amp;""' LIMIT 1"",FALSE)"),"")</f>
        <v/>
      </c>
      <c r="F349" s="125"/>
    </row>
    <row r="350" hidden="1">
      <c r="A350" s="130"/>
      <c r="B350" s="130"/>
      <c r="C350" s="130"/>
      <c r="D350" s="127"/>
      <c r="E350" s="123" t="str">
        <f>IFERROR(__xludf.DUMMYFUNCTION("Query('(Fuente) 2. Campos'!$1:$994,""SELECT E WHERE A = '""&amp;D350&amp;""' LIMIT 1"",FALSE)"),"")</f>
        <v/>
      </c>
      <c r="F350" s="125"/>
    </row>
    <row r="351" hidden="1">
      <c r="A351" s="130"/>
      <c r="B351" s="130"/>
      <c r="C351" s="130"/>
      <c r="D351" s="127"/>
      <c r="E351" s="123" t="str">
        <f>IFERROR(__xludf.DUMMYFUNCTION("Query('(Fuente) 2. Campos'!$1:$994,""SELECT E WHERE A = '""&amp;D351&amp;""' LIMIT 1"",FALSE)"),"")</f>
        <v/>
      </c>
      <c r="F351" s="125"/>
    </row>
    <row r="352" hidden="1">
      <c r="A352" s="130"/>
      <c r="B352" s="130"/>
      <c r="C352" s="130"/>
      <c r="D352" s="127"/>
      <c r="E352" s="123" t="str">
        <f>IFERROR(__xludf.DUMMYFUNCTION("Query('(Fuente) 2. Campos'!$1:$994,""SELECT E WHERE A = '""&amp;D352&amp;""' LIMIT 1"",FALSE)"),"")</f>
        <v/>
      </c>
      <c r="F352" s="125"/>
    </row>
    <row r="353" hidden="1">
      <c r="A353" s="130"/>
      <c r="B353" s="130"/>
      <c r="C353" s="130"/>
      <c r="D353" s="127"/>
      <c r="E353" s="123" t="str">
        <f>IFERROR(__xludf.DUMMYFUNCTION("Query('(Fuente) 2. Campos'!$1:$994,""SELECT E WHERE A = '""&amp;D353&amp;""' LIMIT 1"",FALSE)"),"")</f>
        <v/>
      </c>
      <c r="F353" s="125"/>
    </row>
    <row r="354" hidden="1">
      <c r="A354" s="130"/>
      <c r="B354" s="130"/>
      <c r="C354" s="130"/>
      <c r="D354" s="127"/>
      <c r="E354" s="123" t="str">
        <f>IFERROR(__xludf.DUMMYFUNCTION("Query('(Fuente) 2. Campos'!$1:$994,""SELECT E WHERE A = '""&amp;D354&amp;""' LIMIT 1"",FALSE)"),"")</f>
        <v/>
      </c>
      <c r="F354" s="125"/>
    </row>
    <row r="355" hidden="1">
      <c r="A355" s="130"/>
      <c r="B355" s="130"/>
      <c r="C355" s="130"/>
      <c r="D355" s="127"/>
      <c r="E355" s="123" t="str">
        <f>IFERROR(__xludf.DUMMYFUNCTION("Query('(Fuente) 2. Campos'!$1:$994,""SELECT E WHERE A = '""&amp;D355&amp;""' LIMIT 1"",FALSE)"),"")</f>
        <v/>
      </c>
      <c r="F355" s="125"/>
    </row>
    <row r="356" hidden="1">
      <c r="A356" s="130"/>
      <c r="B356" s="130"/>
      <c r="C356" s="130"/>
      <c r="D356" s="127"/>
      <c r="E356" s="123" t="str">
        <f>IFERROR(__xludf.DUMMYFUNCTION("Query('(Fuente) 2. Campos'!$1:$994,""SELECT E WHERE A = '""&amp;D356&amp;""' LIMIT 1"",FALSE)"),"")</f>
        <v/>
      </c>
      <c r="F356" s="125"/>
    </row>
    <row r="357" hidden="1">
      <c r="A357" s="130"/>
      <c r="B357" s="130"/>
      <c r="C357" s="130"/>
      <c r="D357" s="127"/>
      <c r="E357" s="123" t="str">
        <f>IFERROR(__xludf.DUMMYFUNCTION("Query('(Fuente) 2. Campos'!$1:$994,""SELECT E WHERE A = '""&amp;D357&amp;""' LIMIT 1"",FALSE)"),"")</f>
        <v/>
      </c>
      <c r="F357" s="125"/>
    </row>
    <row r="358" hidden="1">
      <c r="A358" s="130"/>
      <c r="B358" s="130"/>
      <c r="C358" s="130"/>
      <c r="D358" s="127"/>
      <c r="E358" s="123" t="str">
        <f>IFERROR(__xludf.DUMMYFUNCTION("Query('(Fuente) 2. Campos'!$1:$994,""SELECT E WHERE A = '""&amp;D358&amp;""' LIMIT 1"",FALSE)"),"")</f>
        <v/>
      </c>
      <c r="F358" s="125"/>
    </row>
    <row r="359" hidden="1">
      <c r="A359" s="130"/>
      <c r="B359" s="130"/>
      <c r="C359" s="130"/>
      <c r="D359" s="127"/>
      <c r="E359" s="123" t="str">
        <f>IFERROR(__xludf.DUMMYFUNCTION("Query('(Fuente) 2. Campos'!$1:$994,""SELECT E WHERE A = '""&amp;D359&amp;""' LIMIT 1"",FALSE)"),"")</f>
        <v/>
      </c>
      <c r="F359" s="125"/>
    </row>
    <row r="360" hidden="1">
      <c r="A360" s="130"/>
      <c r="B360" s="130"/>
      <c r="C360" s="130"/>
      <c r="D360" s="127"/>
      <c r="E360" s="123" t="str">
        <f>IFERROR(__xludf.DUMMYFUNCTION("Query('(Fuente) 2. Campos'!$1:$994,""SELECT E WHERE A = '""&amp;D360&amp;""' LIMIT 1"",FALSE)"),"")</f>
        <v/>
      </c>
      <c r="F360" s="125"/>
    </row>
    <row r="361" hidden="1">
      <c r="A361" s="130"/>
      <c r="B361" s="130"/>
      <c r="C361" s="130"/>
      <c r="D361" s="127"/>
      <c r="E361" s="123" t="str">
        <f>IFERROR(__xludf.DUMMYFUNCTION("Query('(Fuente) 2. Campos'!$1:$994,""SELECT E WHERE A = '""&amp;D361&amp;""' LIMIT 1"",FALSE)"),"")</f>
        <v/>
      </c>
      <c r="F361" s="125"/>
    </row>
    <row r="362" hidden="1">
      <c r="A362" s="130"/>
      <c r="B362" s="130"/>
      <c r="C362" s="130"/>
      <c r="D362" s="127"/>
      <c r="E362" s="123" t="str">
        <f>IFERROR(__xludf.DUMMYFUNCTION("Query('(Fuente) 2. Campos'!$1:$994,""SELECT E WHERE A = '""&amp;D362&amp;""' LIMIT 1"",FALSE)"),"")</f>
        <v/>
      </c>
      <c r="F362" s="125"/>
    </row>
    <row r="363" hidden="1">
      <c r="A363" s="130"/>
      <c r="B363" s="130"/>
      <c r="C363" s="130"/>
      <c r="D363" s="127"/>
      <c r="E363" s="123" t="str">
        <f>IFERROR(__xludf.DUMMYFUNCTION("Query('(Fuente) 2. Campos'!$1:$994,""SELECT E WHERE A = '""&amp;D363&amp;""' LIMIT 1"",FALSE)"),"")</f>
        <v/>
      </c>
      <c r="F363" s="125"/>
    </row>
    <row r="364" hidden="1">
      <c r="A364" s="130"/>
      <c r="B364" s="130"/>
      <c r="C364" s="130"/>
      <c r="D364" s="127"/>
      <c r="E364" s="123" t="str">
        <f>IFERROR(__xludf.DUMMYFUNCTION("Query('(Fuente) 2. Campos'!$1:$994,""SELECT E WHERE A = '""&amp;D364&amp;""' LIMIT 1"",FALSE)"),"")</f>
        <v/>
      </c>
      <c r="F364" s="125"/>
    </row>
    <row r="365" hidden="1">
      <c r="A365" s="130"/>
      <c r="B365" s="130"/>
      <c r="C365" s="130"/>
      <c r="D365" s="127"/>
      <c r="E365" s="123" t="str">
        <f>IFERROR(__xludf.DUMMYFUNCTION("Query('(Fuente) 2. Campos'!$1:$994,""SELECT E WHERE A = '""&amp;D365&amp;""' LIMIT 1"",FALSE)"),"")</f>
        <v/>
      </c>
      <c r="F365" s="125"/>
    </row>
    <row r="366" hidden="1">
      <c r="A366" s="130"/>
      <c r="B366" s="130"/>
      <c r="C366" s="130"/>
      <c r="D366" s="127"/>
      <c r="E366" s="123" t="str">
        <f>IFERROR(__xludf.DUMMYFUNCTION("Query('(Fuente) 2. Campos'!$1:$994,""SELECT E WHERE A = '""&amp;D366&amp;""' LIMIT 1"",FALSE)"),"")</f>
        <v/>
      </c>
      <c r="F366" s="125"/>
    </row>
    <row r="367" hidden="1">
      <c r="A367" s="130"/>
      <c r="B367" s="130"/>
      <c r="C367" s="130"/>
      <c r="D367" s="127"/>
      <c r="E367" s="123" t="str">
        <f>IFERROR(__xludf.DUMMYFUNCTION("Query('(Fuente) 2. Campos'!$1:$994,""SELECT E WHERE A = '""&amp;D367&amp;""' LIMIT 1"",FALSE)"),"")</f>
        <v/>
      </c>
      <c r="F367" s="125"/>
    </row>
    <row r="368" hidden="1">
      <c r="A368" s="130"/>
      <c r="B368" s="130"/>
      <c r="C368" s="130"/>
      <c r="D368" s="127"/>
      <c r="E368" s="123" t="str">
        <f>IFERROR(__xludf.DUMMYFUNCTION("Query('(Fuente) 2. Campos'!$1:$994,""SELECT E WHERE A = '""&amp;D368&amp;""' LIMIT 1"",FALSE)"),"")</f>
        <v/>
      </c>
      <c r="F368" s="125"/>
    </row>
    <row r="369" hidden="1">
      <c r="A369" s="130"/>
      <c r="B369" s="130"/>
      <c r="C369" s="130"/>
      <c r="D369" s="127"/>
      <c r="E369" s="123" t="str">
        <f>IFERROR(__xludf.DUMMYFUNCTION("Query('(Fuente) 2. Campos'!$1:$994,""SELECT E WHERE A = '""&amp;D369&amp;""' LIMIT 1"",FALSE)"),"")</f>
        <v/>
      </c>
      <c r="F369" s="125"/>
    </row>
    <row r="370" hidden="1">
      <c r="A370" s="130"/>
      <c r="B370" s="130"/>
      <c r="C370" s="130"/>
      <c r="D370" s="127"/>
      <c r="E370" s="123" t="str">
        <f>IFERROR(__xludf.DUMMYFUNCTION("Query('(Fuente) 2. Campos'!$1:$994,""SELECT E WHERE A = '""&amp;D370&amp;""' LIMIT 1"",FALSE)"),"")</f>
        <v/>
      </c>
      <c r="F370" s="125"/>
    </row>
    <row r="371" hidden="1">
      <c r="A371" s="130"/>
      <c r="B371" s="130"/>
      <c r="C371" s="130"/>
      <c r="D371" s="127"/>
      <c r="E371" s="123" t="str">
        <f>IFERROR(__xludf.DUMMYFUNCTION("Query('(Fuente) 2. Campos'!$1:$994,""SELECT E WHERE A = '""&amp;D371&amp;""' LIMIT 1"",FALSE)"),"")</f>
        <v/>
      </c>
      <c r="F371" s="125"/>
    </row>
    <row r="372" hidden="1">
      <c r="A372" s="130"/>
      <c r="B372" s="130"/>
      <c r="C372" s="130"/>
      <c r="D372" s="127"/>
      <c r="E372" s="123" t="str">
        <f>IFERROR(__xludf.DUMMYFUNCTION("Query('(Fuente) 2. Campos'!$1:$994,""SELECT E WHERE A = '""&amp;D372&amp;""' LIMIT 1"",FALSE)"),"")</f>
        <v/>
      </c>
      <c r="F372" s="125"/>
    </row>
    <row r="373" hidden="1">
      <c r="A373" s="130"/>
      <c r="B373" s="130"/>
      <c r="C373" s="130"/>
      <c r="D373" s="127"/>
      <c r="E373" s="123" t="str">
        <f>IFERROR(__xludf.DUMMYFUNCTION("Query('(Fuente) 2. Campos'!$1:$994,""SELECT E WHERE A = '""&amp;D373&amp;""' LIMIT 1"",FALSE)"),"")</f>
        <v/>
      </c>
      <c r="F373" s="125"/>
    </row>
    <row r="374" hidden="1">
      <c r="A374" s="130"/>
      <c r="B374" s="130"/>
      <c r="C374" s="130"/>
      <c r="D374" s="127"/>
      <c r="E374" s="123" t="str">
        <f>IFERROR(__xludf.DUMMYFUNCTION("Query('(Fuente) 2. Campos'!$1:$994,""SELECT E WHERE A = '""&amp;D374&amp;""' LIMIT 1"",FALSE)"),"")</f>
        <v/>
      </c>
      <c r="F374" s="125"/>
    </row>
    <row r="375" hidden="1">
      <c r="A375" s="130"/>
      <c r="B375" s="130"/>
      <c r="C375" s="130"/>
      <c r="D375" s="127"/>
      <c r="E375" s="123" t="str">
        <f>IFERROR(__xludf.DUMMYFUNCTION("Query('(Fuente) 2. Campos'!$1:$994,""SELECT E WHERE A = '""&amp;D375&amp;""' LIMIT 1"",FALSE)"),"")</f>
        <v/>
      </c>
      <c r="F375" s="125"/>
    </row>
    <row r="376" hidden="1">
      <c r="A376" s="130"/>
      <c r="B376" s="130"/>
      <c r="C376" s="130"/>
      <c r="D376" s="127"/>
      <c r="E376" s="123" t="str">
        <f>IFERROR(__xludf.DUMMYFUNCTION("Query('(Fuente) 2. Campos'!$1:$994,""SELECT E WHERE A = '""&amp;D376&amp;""' LIMIT 1"",FALSE)"),"")</f>
        <v/>
      </c>
      <c r="F376" s="125"/>
    </row>
    <row r="377" hidden="1">
      <c r="A377" s="130"/>
      <c r="B377" s="130"/>
      <c r="C377" s="130"/>
      <c r="D377" s="127"/>
      <c r="E377" s="123" t="str">
        <f>IFERROR(__xludf.DUMMYFUNCTION("Query('(Fuente) 2. Campos'!$1:$994,""SELECT E WHERE A = '""&amp;D377&amp;""' LIMIT 1"",FALSE)"),"")</f>
        <v/>
      </c>
      <c r="F377" s="125"/>
    </row>
    <row r="378" hidden="1">
      <c r="A378" s="130"/>
      <c r="B378" s="130"/>
      <c r="C378" s="130"/>
      <c r="D378" s="127"/>
      <c r="E378" s="123" t="str">
        <f>IFERROR(__xludf.DUMMYFUNCTION("Query('(Fuente) 2. Campos'!$1:$994,""SELECT E WHERE A = '""&amp;D378&amp;""' LIMIT 1"",FALSE)"),"")</f>
        <v/>
      </c>
      <c r="F378" s="125"/>
    </row>
    <row r="379" hidden="1">
      <c r="A379" s="130"/>
      <c r="B379" s="130"/>
      <c r="C379" s="130"/>
      <c r="D379" s="127"/>
      <c r="E379" s="123" t="str">
        <f>IFERROR(__xludf.DUMMYFUNCTION("Query('(Fuente) 2. Campos'!$1:$994,""SELECT E WHERE A = '""&amp;D379&amp;""' LIMIT 1"",FALSE)"),"")</f>
        <v/>
      </c>
      <c r="F379" s="125"/>
    </row>
    <row r="380" hidden="1">
      <c r="A380" s="130"/>
      <c r="B380" s="130"/>
      <c r="C380" s="130"/>
      <c r="D380" s="127"/>
      <c r="E380" s="123" t="str">
        <f>IFERROR(__xludf.DUMMYFUNCTION("Query('(Fuente) 2. Campos'!$1:$994,""SELECT E WHERE A = '""&amp;D380&amp;""' LIMIT 1"",FALSE)"),"")</f>
        <v/>
      </c>
      <c r="F380" s="125"/>
    </row>
    <row r="381" hidden="1">
      <c r="A381" s="130"/>
      <c r="B381" s="130"/>
      <c r="C381" s="130"/>
      <c r="D381" s="127"/>
      <c r="E381" s="123" t="str">
        <f>IFERROR(__xludf.DUMMYFUNCTION("Query('(Fuente) 2. Campos'!$1:$994,""SELECT E WHERE A = '""&amp;D381&amp;""' LIMIT 1"",FALSE)"),"")</f>
        <v/>
      </c>
      <c r="F381" s="125"/>
    </row>
    <row r="382" hidden="1">
      <c r="A382" s="130"/>
      <c r="B382" s="130"/>
      <c r="C382" s="130"/>
      <c r="D382" s="127"/>
      <c r="E382" s="123" t="str">
        <f>IFERROR(__xludf.DUMMYFUNCTION("Query('(Fuente) 2. Campos'!$1:$994,""SELECT E WHERE A = '""&amp;D382&amp;""' LIMIT 1"",FALSE)"),"")</f>
        <v/>
      </c>
      <c r="F382" s="125"/>
    </row>
    <row r="383" hidden="1">
      <c r="A383" s="130"/>
      <c r="B383" s="130"/>
      <c r="C383" s="130"/>
      <c r="D383" s="127"/>
      <c r="E383" s="123" t="str">
        <f>IFERROR(__xludf.DUMMYFUNCTION("Query('(Fuente) 2. Campos'!$1:$994,""SELECT E WHERE A = '""&amp;D383&amp;""' LIMIT 1"",FALSE)"),"")</f>
        <v/>
      </c>
      <c r="F383" s="125"/>
    </row>
    <row r="384" hidden="1">
      <c r="A384" s="130"/>
      <c r="B384" s="130"/>
      <c r="C384" s="130"/>
      <c r="D384" s="127"/>
      <c r="E384" s="123" t="str">
        <f>IFERROR(__xludf.DUMMYFUNCTION("Query('(Fuente) 2. Campos'!$1:$994,""SELECT E WHERE A = '""&amp;D384&amp;""' LIMIT 1"",FALSE)"),"")</f>
        <v/>
      </c>
      <c r="F384" s="125"/>
    </row>
    <row r="385" hidden="1">
      <c r="A385" s="130"/>
      <c r="B385" s="130"/>
      <c r="C385" s="130"/>
      <c r="D385" s="127"/>
      <c r="E385" s="123" t="str">
        <f>IFERROR(__xludf.DUMMYFUNCTION("Query('(Fuente) 2. Campos'!$1:$994,""SELECT E WHERE A = '""&amp;D385&amp;""' LIMIT 1"",FALSE)"),"")</f>
        <v/>
      </c>
      <c r="F385" s="125"/>
    </row>
    <row r="386" hidden="1">
      <c r="A386" s="130"/>
      <c r="B386" s="130"/>
      <c r="C386" s="130"/>
      <c r="D386" s="127"/>
      <c r="E386" s="123" t="str">
        <f>IFERROR(__xludf.DUMMYFUNCTION("Query('(Fuente) 2. Campos'!$1:$994,""SELECT E WHERE A = '""&amp;D386&amp;""' LIMIT 1"",FALSE)"),"")</f>
        <v/>
      </c>
      <c r="F386" s="125"/>
    </row>
    <row r="387" hidden="1">
      <c r="A387" s="130"/>
      <c r="B387" s="130"/>
      <c r="C387" s="130"/>
      <c r="D387" s="127"/>
      <c r="E387" s="123" t="str">
        <f>IFERROR(__xludf.DUMMYFUNCTION("Query('(Fuente) 2. Campos'!$1:$994,""SELECT E WHERE A = '""&amp;D387&amp;""' LIMIT 1"",FALSE)"),"")</f>
        <v/>
      </c>
      <c r="F387" s="125"/>
    </row>
    <row r="388" hidden="1">
      <c r="A388" s="130"/>
      <c r="B388" s="130"/>
      <c r="C388" s="130"/>
      <c r="D388" s="127"/>
      <c r="E388" s="123" t="str">
        <f>IFERROR(__xludf.DUMMYFUNCTION("Query('(Fuente) 2. Campos'!$1:$994,""SELECT E WHERE A = '""&amp;D388&amp;""' LIMIT 1"",FALSE)"),"")</f>
        <v/>
      </c>
      <c r="F388" s="125"/>
    </row>
    <row r="389" hidden="1">
      <c r="A389" s="130"/>
      <c r="B389" s="130"/>
      <c r="C389" s="130"/>
      <c r="D389" s="127"/>
      <c r="E389" s="123" t="str">
        <f>IFERROR(__xludf.DUMMYFUNCTION("Query('(Fuente) 2. Campos'!$1:$994,""SELECT E WHERE A = '""&amp;D389&amp;""' LIMIT 1"",FALSE)"),"")</f>
        <v/>
      </c>
      <c r="F389" s="125"/>
    </row>
    <row r="390" hidden="1">
      <c r="A390" s="130"/>
      <c r="B390" s="130"/>
      <c r="C390" s="130"/>
      <c r="D390" s="127"/>
      <c r="E390" s="123" t="str">
        <f>IFERROR(__xludf.DUMMYFUNCTION("Query('(Fuente) 2. Campos'!$1:$994,""SELECT E WHERE A = '""&amp;D390&amp;""' LIMIT 1"",FALSE)"),"")</f>
        <v/>
      </c>
      <c r="F390" s="125"/>
    </row>
    <row r="391" hidden="1">
      <c r="A391" s="130"/>
      <c r="B391" s="130"/>
      <c r="C391" s="130"/>
      <c r="D391" s="127"/>
      <c r="E391" s="123" t="str">
        <f>IFERROR(__xludf.DUMMYFUNCTION("Query('(Fuente) 2. Campos'!$1:$994,""SELECT E WHERE A = '""&amp;D391&amp;""' LIMIT 1"",FALSE)"),"")</f>
        <v/>
      </c>
      <c r="F391" s="125"/>
    </row>
    <row r="392" hidden="1">
      <c r="A392" s="130"/>
      <c r="B392" s="130"/>
      <c r="C392" s="130"/>
      <c r="D392" s="127"/>
      <c r="E392" s="123" t="str">
        <f>IFERROR(__xludf.DUMMYFUNCTION("Query('(Fuente) 2. Campos'!$1:$994,""SELECT E WHERE A = '""&amp;D392&amp;""' LIMIT 1"",FALSE)"),"")</f>
        <v/>
      </c>
      <c r="F392" s="125"/>
    </row>
    <row r="393" hidden="1">
      <c r="A393" s="130"/>
      <c r="B393" s="130"/>
      <c r="C393" s="130"/>
      <c r="D393" s="127"/>
      <c r="E393" s="123" t="str">
        <f>IFERROR(__xludf.DUMMYFUNCTION("Query('(Fuente) 2. Campos'!$1:$994,""SELECT E WHERE A = '""&amp;D393&amp;""' LIMIT 1"",FALSE)"),"")</f>
        <v/>
      </c>
      <c r="F393" s="125"/>
    </row>
    <row r="394" hidden="1">
      <c r="A394" s="130"/>
      <c r="B394" s="130"/>
      <c r="C394" s="130"/>
      <c r="D394" s="127"/>
      <c r="E394" s="123" t="str">
        <f>IFERROR(__xludf.DUMMYFUNCTION("Query('(Fuente) 2. Campos'!$1:$994,""SELECT E WHERE A = '""&amp;D394&amp;""' LIMIT 1"",FALSE)"),"")</f>
        <v/>
      </c>
      <c r="F394" s="125"/>
    </row>
    <row r="395" hidden="1">
      <c r="A395" s="130"/>
      <c r="B395" s="130"/>
      <c r="C395" s="130"/>
      <c r="D395" s="127"/>
      <c r="E395" s="123" t="str">
        <f>IFERROR(__xludf.DUMMYFUNCTION("Query('(Fuente) 2. Campos'!$1:$994,""SELECT E WHERE A = '""&amp;D395&amp;""' LIMIT 1"",FALSE)"),"")</f>
        <v/>
      </c>
      <c r="F395" s="125"/>
    </row>
    <row r="396" hidden="1">
      <c r="A396" s="130"/>
      <c r="B396" s="130"/>
      <c r="C396" s="130"/>
      <c r="D396" s="127"/>
      <c r="E396" s="123" t="str">
        <f>IFERROR(__xludf.DUMMYFUNCTION("Query('(Fuente) 2. Campos'!$1:$994,""SELECT E WHERE A = '""&amp;D396&amp;""' LIMIT 1"",FALSE)"),"")</f>
        <v/>
      </c>
      <c r="F396" s="125"/>
    </row>
    <row r="397" hidden="1">
      <c r="A397" s="130"/>
      <c r="B397" s="130"/>
      <c r="C397" s="130"/>
      <c r="D397" s="127"/>
      <c r="E397" s="123" t="str">
        <f>IFERROR(__xludf.DUMMYFUNCTION("Query('(Fuente) 2. Campos'!$1:$994,""SELECT E WHERE A = '""&amp;D397&amp;""' LIMIT 1"",FALSE)"),"")</f>
        <v/>
      </c>
      <c r="F397" s="125"/>
    </row>
    <row r="398" hidden="1">
      <c r="A398" s="130"/>
      <c r="B398" s="130"/>
      <c r="C398" s="130"/>
      <c r="D398" s="127"/>
      <c r="E398" s="123" t="str">
        <f>IFERROR(__xludf.DUMMYFUNCTION("Query('(Fuente) 2. Campos'!$1:$994,""SELECT E WHERE A = '""&amp;D398&amp;""' LIMIT 1"",FALSE)"),"")</f>
        <v/>
      </c>
      <c r="F398" s="125"/>
    </row>
    <row r="399" hidden="1">
      <c r="A399" s="130"/>
      <c r="B399" s="130"/>
      <c r="C399" s="130"/>
      <c r="D399" s="127"/>
      <c r="E399" s="123" t="str">
        <f>IFERROR(__xludf.DUMMYFUNCTION("Query('(Fuente) 2. Campos'!$1:$994,""SELECT E WHERE A = '""&amp;D399&amp;""' LIMIT 1"",FALSE)"),"")</f>
        <v/>
      </c>
      <c r="F399" s="125"/>
    </row>
    <row r="400" hidden="1">
      <c r="A400" s="130"/>
      <c r="B400" s="130"/>
      <c r="C400" s="130"/>
      <c r="D400" s="127"/>
      <c r="E400" s="123" t="str">
        <f>IFERROR(__xludf.DUMMYFUNCTION("Query('(Fuente) 2. Campos'!$1:$994,""SELECT E WHERE A = '""&amp;D400&amp;""' LIMIT 1"",FALSE)"),"")</f>
        <v/>
      </c>
      <c r="F400" s="125"/>
    </row>
    <row r="401" hidden="1">
      <c r="A401" s="130"/>
      <c r="B401" s="130"/>
      <c r="C401" s="130"/>
      <c r="D401" s="127"/>
      <c r="E401" s="123" t="str">
        <f>IFERROR(__xludf.DUMMYFUNCTION("Query('(Fuente) 2. Campos'!$1:$994,""SELECT E WHERE A = '""&amp;D401&amp;""' LIMIT 1"",FALSE)"),"")</f>
        <v/>
      </c>
      <c r="F401" s="125"/>
    </row>
    <row r="402" hidden="1">
      <c r="A402" s="130"/>
      <c r="B402" s="130"/>
      <c r="C402" s="130"/>
      <c r="D402" s="127"/>
      <c r="E402" s="123" t="str">
        <f>IFERROR(__xludf.DUMMYFUNCTION("Query('(Fuente) 2. Campos'!$1:$994,""SELECT E WHERE A = '""&amp;D402&amp;""' LIMIT 1"",FALSE)"),"")</f>
        <v/>
      </c>
      <c r="F402" s="125"/>
    </row>
    <row r="403" hidden="1">
      <c r="A403" s="130"/>
      <c r="B403" s="130"/>
      <c r="C403" s="130"/>
      <c r="D403" s="127"/>
      <c r="E403" s="123" t="str">
        <f>IFERROR(__xludf.DUMMYFUNCTION("Query('(Fuente) 2. Campos'!$1:$994,""SELECT E WHERE A = '""&amp;D403&amp;""' LIMIT 1"",FALSE)"),"")</f>
        <v/>
      </c>
      <c r="F403" s="125"/>
    </row>
    <row r="404" hidden="1">
      <c r="A404" s="130"/>
      <c r="B404" s="130"/>
      <c r="C404" s="130"/>
      <c r="D404" s="127"/>
      <c r="E404" s="123" t="str">
        <f>IFERROR(__xludf.DUMMYFUNCTION("Query('(Fuente) 2. Campos'!$1:$994,""SELECT E WHERE A = '""&amp;D404&amp;""' LIMIT 1"",FALSE)"),"")</f>
        <v/>
      </c>
      <c r="F404" s="125"/>
    </row>
    <row r="405" hidden="1">
      <c r="A405" s="130"/>
      <c r="B405" s="130"/>
      <c r="C405" s="130"/>
      <c r="D405" s="127"/>
      <c r="E405" s="123" t="str">
        <f>IFERROR(__xludf.DUMMYFUNCTION("Query('(Fuente) 2. Campos'!$1:$994,""SELECT E WHERE A = '""&amp;D405&amp;""' LIMIT 1"",FALSE)"),"")</f>
        <v/>
      </c>
      <c r="F405" s="125"/>
    </row>
    <row r="406" hidden="1">
      <c r="A406" s="130"/>
      <c r="B406" s="130"/>
      <c r="C406" s="130"/>
      <c r="D406" s="127"/>
      <c r="E406" s="123" t="str">
        <f>IFERROR(__xludf.DUMMYFUNCTION("Query('(Fuente) 2. Campos'!$1:$994,""SELECT E WHERE A = '""&amp;D406&amp;""' LIMIT 1"",FALSE)"),"")</f>
        <v/>
      </c>
      <c r="F406" s="125"/>
    </row>
    <row r="407" hidden="1">
      <c r="A407" s="130"/>
      <c r="B407" s="130"/>
      <c r="C407" s="130"/>
      <c r="D407" s="127"/>
      <c r="E407" s="123" t="str">
        <f>IFERROR(__xludf.DUMMYFUNCTION("Query('(Fuente) 2. Campos'!$1:$994,""SELECT E WHERE A = '""&amp;D407&amp;""' LIMIT 1"",FALSE)"),"")</f>
        <v/>
      </c>
      <c r="F407" s="125"/>
    </row>
    <row r="408" hidden="1">
      <c r="A408" s="130"/>
      <c r="B408" s="130"/>
      <c r="C408" s="130"/>
      <c r="D408" s="127"/>
      <c r="E408" s="123" t="str">
        <f>IFERROR(__xludf.DUMMYFUNCTION("Query('(Fuente) 2. Campos'!$1:$994,""SELECT E WHERE A = '""&amp;D408&amp;""' LIMIT 1"",FALSE)"),"")</f>
        <v/>
      </c>
      <c r="F408" s="125"/>
    </row>
    <row r="409" hidden="1">
      <c r="A409" s="130"/>
      <c r="B409" s="130"/>
      <c r="C409" s="130"/>
      <c r="D409" s="127"/>
      <c r="E409" s="123" t="str">
        <f>IFERROR(__xludf.DUMMYFUNCTION("Query('(Fuente) 2. Campos'!$1:$994,""SELECT E WHERE A = '""&amp;D409&amp;""' LIMIT 1"",FALSE)"),"")</f>
        <v/>
      </c>
      <c r="F409" s="125"/>
    </row>
    <row r="410" hidden="1">
      <c r="A410" s="130"/>
      <c r="B410" s="130"/>
      <c r="C410" s="130"/>
      <c r="D410" s="127"/>
      <c r="E410" s="123" t="str">
        <f>IFERROR(__xludf.DUMMYFUNCTION("Query('(Fuente) 2. Campos'!$1:$994,""SELECT E WHERE A = '""&amp;D410&amp;""' LIMIT 1"",FALSE)"),"")</f>
        <v/>
      </c>
      <c r="F410" s="125"/>
    </row>
    <row r="411" hidden="1">
      <c r="A411" s="130"/>
      <c r="B411" s="130"/>
      <c r="C411" s="130"/>
      <c r="D411" s="127"/>
      <c r="E411" s="123" t="str">
        <f>IFERROR(__xludf.DUMMYFUNCTION("Query('(Fuente) 2. Campos'!$1:$994,""SELECT E WHERE A = '""&amp;D411&amp;""' LIMIT 1"",FALSE)"),"")</f>
        <v/>
      </c>
      <c r="F411" s="125"/>
    </row>
    <row r="412" hidden="1">
      <c r="A412" s="130"/>
      <c r="B412" s="130"/>
      <c r="C412" s="130"/>
      <c r="D412" s="127"/>
      <c r="E412" s="123" t="str">
        <f>IFERROR(__xludf.DUMMYFUNCTION("Query('(Fuente) 2. Campos'!$1:$994,""SELECT E WHERE A = '""&amp;D412&amp;""' LIMIT 1"",FALSE)"),"")</f>
        <v/>
      </c>
      <c r="F412" s="125"/>
    </row>
    <row r="413" hidden="1">
      <c r="A413" s="130"/>
      <c r="B413" s="130"/>
      <c r="C413" s="130"/>
      <c r="D413" s="127"/>
      <c r="E413" s="123" t="str">
        <f>IFERROR(__xludf.DUMMYFUNCTION("Query('(Fuente) 2. Campos'!$1:$994,""SELECT E WHERE A = '""&amp;D413&amp;""' LIMIT 1"",FALSE)"),"")</f>
        <v/>
      </c>
      <c r="F413" s="125"/>
    </row>
    <row r="414" hidden="1">
      <c r="A414" s="130"/>
      <c r="B414" s="130"/>
      <c r="C414" s="130"/>
      <c r="D414" s="127"/>
      <c r="E414" s="123" t="str">
        <f>IFERROR(__xludf.DUMMYFUNCTION("Query('(Fuente) 2. Campos'!$1:$994,""SELECT E WHERE A = '""&amp;D414&amp;""' LIMIT 1"",FALSE)"),"")</f>
        <v/>
      </c>
      <c r="F414" s="125"/>
    </row>
    <row r="415" hidden="1">
      <c r="A415" s="130"/>
      <c r="B415" s="130"/>
      <c r="C415" s="130"/>
      <c r="D415" s="127"/>
      <c r="E415" s="123" t="str">
        <f>IFERROR(__xludf.DUMMYFUNCTION("Query('(Fuente) 2. Campos'!$1:$994,""SELECT E WHERE A = '""&amp;D415&amp;""' LIMIT 1"",FALSE)"),"")</f>
        <v/>
      </c>
      <c r="F415" s="125"/>
    </row>
    <row r="416" hidden="1">
      <c r="A416" s="130"/>
      <c r="B416" s="130"/>
      <c r="C416" s="130"/>
      <c r="D416" s="127"/>
      <c r="E416" s="123" t="str">
        <f>IFERROR(__xludf.DUMMYFUNCTION("Query('(Fuente) 2. Campos'!$1:$994,""SELECT E WHERE A = '""&amp;D416&amp;""' LIMIT 1"",FALSE)"),"")</f>
        <v/>
      </c>
      <c r="F416" s="125"/>
    </row>
    <row r="417" hidden="1">
      <c r="A417" s="130"/>
      <c r="B417" s="130"/>
      <c r="C417" s="130"/>
      <c r="D417" s="127"/>
      <c r="E417" s="123" t="str">
        <f>IFERROR(__xludf.DUMMYFUNCTION("Query('(Fuente) 2. Campos'!$1:$994,""SELECT E WHERE A = '""&amp;D417&amp;""' LIMIT 1"",FALSE)"),"")</f>
        <v/>
      </c>
      <c r="F417" s="125"/>
    </row>
    <row r="418" hidden="1">
      <c r="A418" s="130"/>
      <c r="B418" s="130"/>
      <c r="C418" s="130"/>
      <c r="D418" s="127"/>
      <c r="E418" s="123" t="str">
        <f>IFERROR(__xludf.DUMMYFUNCTION("Query('(Fuente) 2. Campos'!$1:$994,""SELECT E WHERE A = '""&amp;D418&amp;""' LIMIT 1"",FALSE)"),"")</f>
        <v/>
      </c>
      <c r="F418" s="125"/>
    </row>
    <row r="419" hidden="1">
      <c r="A419" s="130"/>
      <c r="B419" s="130"/>
      <c r="C419" s="130"/>
      <c r="D419" s="127"/>
      <c r="E419" s="123" t="str">
        <f>IFERROR(__xludf.DUMMYFUNCTION("Query('(Fuente) 2. Campos'!$1:$994,""SELECT E WHERE A = '""&amp;D419&amp;""' LIMIT 1"",FALSE)"),"")</f>
        <v/>
      </c>
      <c r="F419" s="125"/>
    </row>
    <row r="420" hidden="1">
      <c r="A420" s="130"/>
      <c r="B420" s="130"/>
      <c r="C420" s="130"/>
      <c r="D420" s="127"/>
      <c r="E420" s="123" t="str">
        <f>IFERROR(__xludf.DUMMYFUNCTION("Query('(Fuente) 2. Campos'!$1:$994,""SELECT E WHERE A = '""&amp;D420&amp;""' LIMIT 1"",FALSE)"),"")</f>
        <v/>
      </c>
      <c r="F420" s="125"/>
    </row>
    <row r="421" hidden="1">
      <c r="A421" s="130"/>
      <c r="B421" s="130"/>
      <c r="C421" s="130"/>
      <c r="D421" s="127"/>
      <c r="E421" s="123" t="str">
        <f>IFERROR(__xludf.DUMMYFUNCTION("Query('(Fuente) 2. Campos'!$1:$994,""SELECT E WHERE A = '""&amp;D421&amp;""' LIMIT 1"",FALSE)"),"")</f>
        <v/>
      </c>
      <c r="F421" s="125"/>
    </row>
    <row r="422" hidden="1">
      <c r="A422" s="130"/>
      <c r="B422" s="130"/>
      <c r="C422" s="130"/>
      <c r="D422" s="127"/>
      <c r="E422" s="123" t="str">
        <f>IFERROR(__xludf.DUMMYFUNCTION("Query('(Fuente) 2. Campos'!$1:$994,""SELECT E WHERE A = '""&amp;D422&amp;""' LIMIT 1"",FALSE)"),"")</f>
        <v/>
      </c>
      <c r="F422" s="125"/>
    </row>
    <row r="423" hidden="1">
      <c r="A423" s="130"/>
      <c r="B423" s="130"/>
      <c r="C423" s="130"/>
      <c r="D423" s="127"/>
      <c r="E423" s="123" t="str">
        <f>IFERROR(__xludf.DUMMYFUNCTION("Query('(Fuente) 2. Campos'!$1:$994,""SELECT E WHERE A = '""&amp;D423&amp;""' LIMIT 1"",FALSE)"),"")</f>
        <v/>
      </c>
      <c r="F423" s="125"/>
    </row>
    <row r="424" hidden="1">
      <c r="A424" s="130"/>
      <c r="B424" s="130"/>
      <c r="C424" s="130"/>
      <c r="D424" s="127"/>
      <c r="E424" s="123" t="str">
        <f>IFERROR(__xludf.DUMMYFUNCTION("Query('(Fuente) 2. Campos'!$1:$994,""SELECT E WHERE A = '""&amp;D424&amp;""' LIMIT 1"",FALSE)"),"")</f>
        <v/>
      </c>
      <c r="F424" s="125"/>
    </row>
    <row r="425" hidden="1">
      <c r="A425" s="130"/>
      <c r="B425" s="130"/>
      <c r="C425" s="130"/>
      <c r="D425" s="127"/>
      <c r="E425" s="123" t="str">
        <f>IFERROR(__xludf.DUMMYFUNCTION("Query('(Fuente) 2. Campos'!$1:$994,""SELECT E WHERE A = '""&amp;D425&amp;""' LIMIT 1"",FALSE)"),"")</f>
        <v/>
      </c>
      <c r="F425" s="125"/>
    </row>
    <row r="426" hidden="1">
      <c r="A426" s="130"/>
      <c r="B426" s="130"/>
      <c r="C426" s="130"/>
      <c r="D426" s="127"/>
      <c r="E426" s="123" t="str">
        <f>IFERROR(__xludf.DUMMYFUNCTION("Query('(Fuente) 2. Campos'!$1:$994,""SELECT E WHERE A = '""&amp;D426&amp;""' LIMIT 1"",FALSE)"),"")</f>
        <v/>
      </c>
      <c r="F426" s="125"/>
    </row>
    <row r="427" hidden="1">
      <c r="A427" s="130"/>
      <c r="B427" s="130"/>
      <c r="C427" s="130"/>
      <c r="D427" s="127"/>
      <c r="E427" s="123" t="str">
        <f>IFERROR(__xludf.DUMMYFUNCTION("Query('(Fuente) 2. Campos'!$1:$994,""SELECT E WHERE A = '""&amp;D427&amp;""' LIMIT 1"",FALSE)"),"")</f>
        <v/>
      </c>
      <c r="F427" s="125"/>
    </row>
    <row r="428" hidden="1">
      <c r="A428" s="130"/>
      <c r="B428" s="130"/>
      <c r="C428" s="130"/>
      <c r="D428" s="127"/>
      <c r="E428" s="123" t="str">
        <f>IFERROR(__xludf.DUMMYFUNCTION("Query('(Fuente) 2. Campos'!$1:$994,""SELECT E WHERE A = '""&amp;D428&amp;""' LIMIT 1"",FALSE)"),"")</f>
        <v/>
      </c>
      <c r="F428" s="125"/>
    </row>
    <row r="429" hidden="1">
      <c r="A429" s="130"/>
      <c r="B429" s="130"/>
      <c r="C429" s="130"/>
      <c r="D429" s="127"/>
      <c r="E429" s="123" t="str">
        <f>IFERROR(__xludf.DUMMYFUNCTION("Query('(Fuente) 2. Campos'!$1:$994,""SELECT E WHERE A = '""&amp;D429&amp;""' LIMIT 1"",FALSE)"),"")</f>
        <v/>
      </c>
      <c r="F429" s="125"/>
    </row>
    <row r="430" hidden="1">
      <c r="A430" s="130"/>
      <c r="B430" s="130"/>
      <c r="C430" s="130"/>
      <c r="D430" s="127"/>
      <c r="E430" s="123" t="str">
        <f>IFERROR(__xludf.DUMMYFUNCTION("Query('(Fuente) 2. Campos'!$1:$994,""SELECT E WHERE A = '""&amp;D430&amp;""' LIMIT 1"",FALSE)"),"")</f>
        <v/>
      </c>
      <c r="F430" s="125"/>
    </row>
    <row r="431" hidden="1">
      <c r="A431" s="130"/>
      <c r="B431" s="130"/>
      <c r="C431" s="130"/>
      <c r="D431" s="127"/>
      <c r="E431" s="123" t="str">
        <f>IFERROR(__xludf.DUMMYFUNCTION("Query('(Fuente) 2. Campos'!$1:$994,""SELECT E WHERE A = '""&amp;D431&amp;""' LIMIT 1"",FALSE)"),"")</f>
        <v/>
      </c>
      <c r="F431" s="125"/>
    </row>
    <row r="432" hidden="1">
      <c r="A432" s="130"/>
      <c r="B432" s="130"/>
      <c r="C432" s="130"/>
      <c r="D432" s="127"/>
      <c r="E432" s="123" t="str">
        <f>IFERROR(__xludf.DUMMYFUNCTION("Query('(Fuente) 2. Campos'!$1:$994,""SELECT E WHERE A = '""&amp;D432&amp;""' LIMIT 1"",FALSE)"),"")</f>
        <v/>
      </c>
      <c r="F432" s="125"/>
    </row>
    <row r="433" hidden="1">
      <c r="A433" s="130"/>
      <c r="B433" s="130"/>
      <c r="C433" s="130"/>
      <c r="D433" s="127"/>
      <c r="E433" s="123" t="str">
        <f>IFERROR(__xludf.DUMMYFUNCTION("Query('(Fuente) 2. Campos'!$1:$994,""SELECT E WHERE A = '""&amp;D433&amp;""' LIMIT 1"",FALSE)"),"")</f>
        <v/>
      </c>
      <c r="F433" s="125"/>
    </row>
    <row r="434" hidden="1">
      <c r="A434" s="130"/>
      <c r="B434" s="130"/>
      <c r="C434" s="130"/>
      <c r="D434" s="127"/>
      <c r="E434" s="123" t="str">
        <f>IFERROR(__xludf.DUMMYFUNCTION("Query('(Fuente) 2. Campos'!$1:$994,""SELECT E WHERE A = '""&amp;D434&amp;""' LIMIT 1"",FALSE)"),"")</f>
        <v/>
      </c>
      <c r="F434" s="125"/>
    </row>
    <row r="435" hidden="1">
      <c r="A435" s="130"/>
      <c r="B435" s="130"/>
      <c r="C435" s="130"/>
      <c r="D435" s="127"/>
      <c r="E435" s="123" t="str">
        <f>IFERROR(__xludf.DUMMYFUNCTION("Query('(Fuente) 2. Campos'!$1:$994,""SELECT E WHERE A = '""&amp;D435&amp;""' LIMIT 1"",FALSE)"),"")</f>
        <v/>
      </c>
      <c r="F435" s="125"/>
    </row>
    <row r="436" hidden="1">
      <c r="A436" s="130"/>
      <c r="B436" s="130"/>
      <c r="C436" s="130"/>
      <c r="D436" s="127"/>
      <c r="E436" s="123" t="str">
        <f>IFERROR(__xludf.DUMMYFUNCTION("Query('(Fuente) 2. Campos'!$1:$994,""SELECT E WHERE A = '""&amp;D436&amp;""' LIMIT 1"",FALSE)"),"")</f>
        <v/>
      </c>
      <c r="F436" s="125"/>
    </row>
    <row r="437" hidden="1">
      <c r="A437" s="130"/>
      <c r="B437" s="130"/>
      <c r="C437" s="130"/>
      <c r="D437" s="127"/>
      <c r="E437" s="123" t="str">
        <f>IFERROR(__xludf.DUMMYFUNCTION("Query('(Fuente) 2. Campos'!$1:$994,""SELECT E WHERE A = '""&amp;D437&amp;""' LIMIT 1"",FALSE)"),"")</f>
        <v/>
      </c>
      <c r="F437" s="125"/>
    </row>
    <row r="438" hidden="1">
      <c r="A438" s="130"/>
      <c r="B438" s="130"/>
      <c r="C438" s="130"/>
      <c r="D438" s="127"/>
      <c r="E438" s="123" t="str">
        <f>IFERROR(__xludf.DUMMYFUNCTION("Query('(Fuente) 2. Campos'!$1:$994,""SELECT E WHERE A = '""&amp;D438&amp;""' LIMIT 1"",FALSE)"),"")</f>
        <v/>
      </c>
      <c r="F438" s="125"/>
    </row>
    <row r="439" hidden="1">
      <c r="A439" s="130"/>
      <c r="B439" s="130"/>
      <c r="C439" s="130"/>
      <c r="D439" s="127"/>
      <c r="E439" s="123" t="str">
        <f>IFERROR(__xludf.DUMMYFUNCTION("Query('(Fuente) 2. Campos'!$1:$994,""SELECT E WHERE A = '""&amp;D439&amp;""' LIMIT 1"",FALSE)"),"")</f>
        <v/>
      </c>
      <c r="F439" s="125"/>
    </row>
    <row r="440" hidden="1">
      <c r="A440" s="130"/>
      <c r="B440" s="130"/>
      <c r="C440" s="130"/>
      <c r="D440" s="127"/>
      <c r="E440" s="123" t="str">
        <f>IFERROR(__xludf.DUMMYFUNCTION("Query('(Fuente) 2. Campos'!$1:$994,""SELECT E WHERE A = '""&amp;D440&amp;""' LIMIT 1"",FALSE)"),"")</f>
        <v/>
      </c>
      <c r="F440" s="125"/>
    </row>
    <row r="441" hidden="1">
      <c r="A441" s="130"/>
      <c r="B441" s="130"/>
      <c r="C441" s="130"/>
      <c r="D441" s="127"/>
      <c r="E441" s="123" t="str">
        <f>IFERROR(__xludf.DUMMYFUNCTION("Query('(Fuente) 2. Campos'!$1:$994,""SELECT E WHERE A = '""&amp;D441&amp;""' LIMIT 1"",FALSE)"),"")</f>
        <v/>
      </c>
      <c r="F441" s="125"/>
    </row>
    <row r="442" hidden="1">
      <c r="A442" s="130"/>
      <c r="B442" s="130"/>
      <c r="C442" s="130"/>
      <c r="D442" s="127"/>
      <c r="E442" s="123" t="str">
        <f>IFERROR(__xludf.DUMMYFUNCTION("Query('(Fuente) 2. Campos'!$1:$994,""SELECT E WHERE A = '""&amp;D442&amp;""' LIMIT 1"",FALSE)"),"")</f>
        <v/>
      </c>
      <c r="F442" s="125"/>
    </row>
    <row r="443" hidden="1">
      <c r="A443" s="130"/>
      <c r="B443" s="130"/>
      <c r="C443" s="130"/>
      <c r="D443" s="127"/>
      <c r="E443" s="123" t="str">
        <f>IFERROR(__xludf.DUMMYFUNCTION("Query('(Fuente) 2. Campos'!$1:$994,""SELECT E WHERE A = '""&amp;D443&amp;""' LIMIT 1"",FALSE)"),"")</f>
        <v/>
      </c>
      <c r="F443" s="125"/>
    </row>
    <row r="444" hidden="1">
      <c r="A444" s="130"/>
      <c r="B444" s="130"/>
      <c r="C444" s="130"/>
      <c r="D444" s="127"/>
      <c r="E444" s="123" t="str">
        <f>IFERROR(__xludf.DUMMYFUNCTION("Query('(Fuente) 2. Campos'!$1:$994,""SELECT E WHERE A = '""&amp;D444&amp;""' LIMIT 1"",FALSE)"),"")</f>
        <v/>
      </c>
      <c r="F444" s="125"/>
    </row>
    <row r="445" hidden="1">
      <c r="A445" s="130"/>
      <c r="B445" s="130"/>
      <c r="C445" s="130"/>
      <c r="D445" s="127"/>
      <c r="E445" s="123" t="str">
        <f>IFERROR(__xludf.DUMMYFUNCTION("Query('(Fuente) 2. Campos'!$1:$994,""SELECT E WHERE A = '""&amp;D445&amp;""' LIMIT 1"",FALSE)"),"")</f>
        <v/>
      </c>
      <c r="F445" s="125"/>
    </row>
    <row r="446" hidden="1">
      <c r="A446" s="130"/>
      <c r="B446" s="130"/>
      <c r="C446" s="130"/>
      <c r="D446" s="127"/>
      <c r="E446" s="123" t="str">
        <f>IFERROR(__xludf.DUMMYFUNCTION("Query('(Fuente) 2. Campos'!$1:$994,""SELECT E WHERE A = '""&amp;D446&amp;""' LIMIT 1"",FALSE)"),"")</f>
        <v/>
      </c>
      <c r="F446" s="125"/>
    </row>
    <row r="447" hidden="1">
      <c r="A447" s="130"/>
      <c r="B447" s="130"/>
      <c r="C447" s="130"/>
      <c r="D447" s="127"/>
      <c r="E447" s="123" t="str">
        <f>IFERROR(__xludf.DUMMYFUNCTION("Query('(Fuente) 2. Campos'!$1:$994,""SELECT E WHERE A = '""&amp;D447&amp;""' LIMIT 1"",FALSE)"),"")</f>
        <v/>
      </c>
      <c r="F447" s="125"/>
    </row>
    <row r="448" hidden="1">
      <c r="A448" s="130"/>
      <c r="B448" s="130"/>
      <c r="C448" s="130"/>
      <c r="D448" s="127"/>
      <c r="E448" s="123" t="str">
        <f>IFERROR(__xludf.DUMMYFUNCTION("Query('(Fuente) 2. Campos'!$1:$994,""SELECT E WHERE A = '""&amp;D448&amp;""' LIMIT 1"",FALSE)"),"")</f>
        <v/>
      </c>
      <c r="F448" s="125"/>
    </row>
    <row r="449" hidden="1">
      <c r="A449" s="130"/>
      <c r="B449" s="130"/>
      <c r="C449" s="130"/>
      <c r="D449" s="127"/>
      <c r="E449" s="123" t="str">
        <f>IFERROR(__xludf.DUMMYFUNCTION("Query('(Fuente) 2. Campos'!$1:$994,""SELECT E WHERE A = '""&amp;D449&amp;""' LIMIT 1"",FALSE)"),"")</f>
        <v/>
      </c>
      <c r="F449" s="125"/>
    </row>
    <row r="450" hidden="1">
      <c r="A450" s="130"/>
      <c r="B450" s="130"/>
      <c r="C450" s="130"/>
      <c r="D450" s="127"/>
      <c r="E450" s="123" t="str">
        <f>IFERROR(__xludf.DUMMYFUNCTION("Query('(Fuente) 2. Campos'!$1:$994,""SELECT E WHERE A = '""&amp;D450&amp;""' LIMIT 1"",FALSE)"),"")</f>
        <v/>
      </c>
      <c r="F450" s="125"/>
    </row>
    <row r="451" hidden="1">
      <c r="A451" s="130"/>
      <c r="B451" s="130"/>
      <c r="C451" s="130"/>
      <c r="D451" s="127"/>
      <c r="E451" s="123" t="str">
        <f>IFERROR(__xludf.DUMMYFUNCTION("Query('(Fuente) 2. Campos'!$1:$994,""SELECT E WHERE A = '""&amp;D451&amp;""' LIMIT 1"",FALSE)"),"")</f>
        <v/>
      </c>
      <c r="F451" s="125"/>
    </row>
    <row r="452" hidden="1">
      <c r="A452" s="130"/>
      <c r="B452" s="130"/>
      <c r="C452" s="130"/>
      <c r="D452" s="127"/>
      <c r="E452" s="123" t="str">
        <f>IFERROR(__xludf.DUMMYFUNCTION("Query('(Fuente) 2. Campos'!$1:$994,""SELECT E WHERE A = '""&amp;D452&amp;""' LIMIT 1"",FALSE)"),"")</f>
        <v/>
      </c>
      <c r="F452" s="125"/>
    </row>
    <row r="453" hidden="1">
      <c r="A453" s="130"/>
      <c r="B453" s="130"/>
      <c r="C453" s="130"/>
      <c r="D453" s="127"/>
      <c r="E453" s="123" t="str">
        <f>IFERROR(__xludf.DUMMYFUNCTION("Query('(Fuente) 2. Campos'!$1:$994,""SELECT E WHERE A = '""&amp;D453&amp;""' LIMIT 1"",FALSE)"),"")</f>
        <v/>
      </c>
      <c r="F453" s="125"/>
    </row>
    <row r="454" hidden="1">
      <c r="A454" s="130"/>
      <c r="B454" s="130"/>
      <c r="C454" s="130"/>
      <c r="D454" s="127"/>
      <c r="E454" s="123" t="str">
        <f>IFERROR(__xludf.DUMMYFUNCTION("Query('(Fuente) 2. Campos'!$1:$994,""SELECT E WHERE A = '""&amp;D454&amp;""' LIMIT 1"",FALSE)"),"")</f>
        <v/>
      </c>
      <c r="F454" s="125"/>
    </row>
    <row r="455" hidden="1">
      <c r="A455" s="130"/>
      <c r="B455" s="130"/>
      <c r="C455" s="130"/>
      <c r="D455" s="127"/>
      <c r="E455" s="123" t="str">
        <f>IFERROR(__xludf.DUMMYFUNCTION("Query('(Fuente) 2. Campos'!$1:$994,""SELECT E WHERE A = '""&amp;D455&amp;""' LIMIT 1"",FALSE)"),"")</f>
        <v/>
      </c>
      <c r="F455" s="125"/>
    </row>
    <row r="456" hidden="1">
      <c r="A456" s="130"/>
      <c r="B456" s="130"/>
      <c r="C456" s="130"/>
      <c r="D456" s="127"/>
      <c r="E456" s="123" t="str">
        <f>IFERROR(__xludf.DUMMYFUNCTION("Query('(Fuente) 2. Campos'!$1:$994,""SELECT E WHERE A = '""&amp;D456&amp;""' LIMIT 1"",FALSE)"),"")</f>
        <v/>
      </c>
      <c r="F456" s="125"/>
    </row>
    <row r="457" hidden="1">
      <c r="A457" s="130"/>
      <c r="B457" s="130"/>
      <c r="C457" s="130"/>
      <c r="D457" s="127"/>
      <c r="E457" s="123" t="str">
        <f>IFERROR(__xludf.DUMMYFUNCTION("Query('(Fuente) 2. Campos'!$1:$994,""SELECT E WHERE A = '""&amp;D457&amp;""' LIMIT 1"",FALSE)"),"")</f>
        <v/>
      </c>
      <c r="F457" s="125"/>
    </row>
    <row r="458" hidden="1">
      <c r="A458" s="130"/>
      <c r="B458" s="130"/>
      <c r="C458" s="130"/>
      <c r="D458" s="127"/>
      <c r="E458" s="123" t="str">
        <f>IFERROR(__xludf.DUMMYFUNCTION("Query('(Fuente) 2. Campos'!$1:$994,""SELECT E WHERE A = '""&amp;D458&amp;""' LIMIT 1"",FALSE)"),"")</f>
        <v/>
      </c>
      <c r="F458" s="125"/>
    </row>
    <row r="459" hidden="1">
      <c r="A459" s="130"/>
      <c r="B459" s="130"/>
      <c r="C459" s="130"/>
      <c r="D459" s="127"/>
      <c r="E459" s="123" t="str">
        <f>IFERROR(__xludf.DUMMYFUNCTION("Query('(Fuente) 2. Campos'!$1:$994,""SELECT E WHERE A = '""&amp;D459&amp;""' LIMIT 1"",FALSE)"),"")</f>
        <v/>
      </c>
      <c r="F459" s="125"/>
    </row>
    <row r="460" hidden="1">
      <c r="A460" s="130"/>
      <c r="B460" s="130"/>
      <c r="C460" s="130"/>
      <c r="D460" s="127"/>
      <c r="E460" s="123" t="str">
        <f>IFERROR(__xludf.DUMMYFUNCTION("Query('(Fuente) 2. Campos'!$1:$994,""SELECT E WHERE A = '""&amp;D460&amp;""' LIMIT 1"",FALSE)"),"")</f>
        <v/>
      </c>
      <c r="F460" s="125"/>
    </row>
    <row r="461" hidden="1">
      <c r="A461" s="130"/>
      <c r="B461" s="130"/>
      <c r="C461" s="130"/>
      <c r="D461" s="127"/>
      <c r="E461" s="123" t="str">
        <f>IFERROR(__xludf.DUMMYFUNCTION("Query('(Fuente) 2. Campos'!$1:$994,""SELECT E WHERE A = '""&amp;D461&amp;""' LIMIT 1"",FALSE)"),"")</f>
        <v/>
      </c>
      <c r="F461" s="125"/>
    </row>
    <row r="462" hidden="1">
      <c r="A462" s="130"/>
      <c r="B462" s="130"/>
      <c r="C462" s="130"/>
      <c r="D462" s="127"/>
      <c r="E462" s="123" t="str">
        <f>IFERROR(__xludf.DUMMYFUNCTION("Query('(Fuente) 2. Campos'!$1:$994,""SELECT E WHERE A = '""&amp;D462&amp;""' LIMIT 1"",FALSE)"),"")</f>
        <v/>
      </c>
      <c r="F462" s="125"/>
    </row>
    <row r="463" hidden="1">
      <c r="A463" s="130"/>
      <c r="B463" s="130"/>
      <c r="C463" s="130"/>
      <c r="D463" s="127"/>
      <c r="E463" s="123" t="str">
        <f>IFERROR(__xludf.DUMMYFUNCTION("Query('(Fuente) 2. Campos'!$1:$994,""SELECT E WHERE A = '""&amp;D463&amp;""' LIMIT 1"",FALSE)"),"")</f>
        <v/>
      </c>
      <c r="F463" s="125"/>
    </row>
    <row r="464" hidden="1">
      <c r="A464" s="130"/>
      <c r="B464" s="130"/>
      <c r="C464" s="130"/>
      <c r="D464" s="127"/>
      <c r="E464" s="123" t="str">
        <f>IFERROR(__xludf.DUMMYFUNCTION("Query('(Fuente) 2. Campos'!$1:$994,""SELECT E WHERE A = '""&amp;D464&amp;""' LIMIT 1"",FALSE)"),"")</f>
        <v/>
      </c>
      <c r="F464" s="125"/>
    </row>
    <row r="465" hidden="1">
      <c r="A465" s="130"/>
      <c r="B465" s="130"/>
      <c r="C465" s="130"/>
      <c r="D465" s="127"/>
      <c r="E465" s="123" t="str">
        <f>IFERROR(__xludf.DUMMYFUNCTION("Query('(Fuente) 2. Campos'!$1:$994,""SELECT E WHERE A = '""&amp;D465&amp;""' LIMIT 1"",FALSE)"),"")</f>
        <v/>
      </c>
      <c r="F465" s="125"/>
    </row>
    <row r="466" hidden="1">
      <c r="A466" s="130"/>
      <c r="B466" s="130"/>
      <c r="C466" s="130"/>
      <c r="D466" s="127"/>
      <c r="E466" s="123" t="str">
        <f>IFERROR(__xludf.DUMMYFUNCTION("Query('(Fuente) 2. Campos'!$1:$994,""SELECT E WHERE A = '""&amp;D466&amp;""' LIMIT 1"",FALSE)"),"")</f>
        <v/>
      </c>
      <c r="F466" s="125"/>
    </row>
    <row r="467" hidden="1">
      <c r="A467" s="130"/>
      <c r="B467" s="130"/>
      <c r="C467" s="130"/>
      <c r="D467" s="127"/>
      <c r="E467" s="123" t="str">
        <f>IFERROR(__xludf.DUMMYFUNCTION("Query('(Fuente) 2. Campos'!$1:$994,""SELECT E WHERE A = '""&amp;D467&amp;""' LIMIT 1"",FALSE)"),"")</f>
        <v/>
      </c>
      <c r="F467" s="125"/>
    </row>
    <row r="468" hidden="1">
      <c r="A468" s="130"/>
      <c r="B468" s="130"/>
      <c r="C468" s="130"/>
      <c r="D468" s="127"/>
      <c r="E468" s="123" t="str">
        <f>IFERROR(__xludf.DUMMYFUNCTION("Query('(Fuente) 2. Campos'!$1:$994,""SELECT E WHERE A = '""&amp;D468&amp;""' LIMIT 1"",FALSE)"),"")</f>
        <v/>
      </c>
      <c r="F468" s="125"/>
    </row>
    <row r="469" hidden="1">
      <c r="A469" s="130"/>
      <c r="B469" s="130"/>
      <c r="C469" s="130"/>
      <c r="D469" s="127"/>
      <c r="E469" s="123" t="str">
        <f>IFERROR(__xludf.DUMMYFUNCTION("Query('(Fuente) 2. Campos'!$1:$994,""SELECT E WHERE A = '""&amp;D469&amp;""' LIMIT 1"",FALSE)"),"")</f>
        <v/>
      </c>
      <c r="F469" s="125"/>
    </row>
    <row r="470" hidden="1">
      <c r="A470" s="130"/>
      <c r="B470" s="130"/>
      <c r="C470" s="130"/>
      <c r="D470" s="127"/>
      <c r="E470" s="123" t="str">
        <f>IFERROR(__xludf.DUMMYFUNCTION("Query('(Fuente) 2. Campos'!$1:$994,""SELECT E WHERE A = '""&amp;D470&amp;""' LIMIT 1"",FALSE)"),"")</f>
        <v/>
      </c>
      <c r="F470" s="125"/>
    </row>
    <row r="471" hidden="1">
      <c r="A471" s="130"/>
      <c r="B471" s="130"/>
      <c r="C471" s="130"/>
      <c r="D471" s="127"/>
      <c r="E471" s="123" t="str">
        <f>IFERROR(__xludf.DUMMYFUNCTION("Query('(Fuente) 2. Campos'!$1:$994,""SELECT E WHERE A = '""&amp;D471&amp;""' LIMIT 1"",FALSE)"),"")</f>
        <v/>
      </c>
      <c r="F471" s="125"/>
    </row>
    <row r="472" hidden="1">
      <c r="A472" s="130"/>
      <c r="B472" s="130"/>
      <c r="C472" s="130"/>
      <c r="D472" s="127"/>
      <c r="E472" s="123" t="str">
        <f>IFERROR(__xludf.DUMMYFUNCTION("Query('(Fuente) 2. Campos'!$1:$994,""SELECT E WHERE A = '""&amp;D472&amp;""' LIMIT 1"",FALSE)"),"")</f>
        <v/>
      </c>
      <c r="F472" s="125"/>
    </row>
    <row r="473" hidden="1">
      <c r="A473" s="130"/>
      <c r="B473" s="130"/>
      <c r="C473" s="130"/>
      <c r="D473" s="127"/>
      <c r="E473" s="123" t="str">
        <f>IFERROR(__xludf.DUMMYFUNCTION("Query('(Fuente) 2. Campos'!$1:$994,""SELECT E WHERE A = '""&amp;D473&amp;""' LIMIT 1"",FALSE)"),"")</f>
        <v/>
      </c>
      <c r="F473" s="125"/>
    </row>
    <row r="474" hidden="1">
      <c r="A474" s="130"/>
      <c r="B474" s="130"/>
      <c r="C474" s="130"/>
      <c r="D474" s="127"/>
      <c r="E474" s="123" t="str">
        <f>IFERROR(__xludf.DUMMYFUNCTION("Query('(Fuente) 2. Campos'!$1:$994,""SELECT E WHERE A = '""&amp;D474&amp;""' LIMIT 1"",FALSE)"),"")</f>
        <v/>
      </c>
      <c r="F474" s="125"/>
    </row>
    <row r="475" hidden="1">
      <c r="A475" s="130"/>
      <c r="B475" s="130"/>
      <c r="C475" s="130"/>
      <c r="D475" s="127"/>
      <c r="E475" s="123" t="str">
        <f>IFERROR(__xludf.DUMMYFUNCTION("Query('(Fuente) 2. Campos'!$1:$994,""SELECT E WHERE A = '""&amp;D475&amp;""' LIMIT 1"",FALSE)"),"")</f>
        <v/>
      </c>
      <c r="F475" s="125"/>
    </row>
    <row r="476" hidden="1">
      <c r="A476" s="130"/>
      <c r="B476" s="130"/>
      <c r="C476" s="130"/>
      <c r="D476" s="127"/>
      <c r="E476" s="123" t="str">
        <f>IFERROR(__xludf.DUMMYFUNCTION("Query('(Fuente) 2. Campos'!$1:$994,""SELECT E WHERE A = '""&amp;D476&amp;""' LIMIT 1"",FALSE)"),"")</f>
        <v/>
      </c>
      <c r="F476" s="125"/>
    </row>
    <row r="477" hidden="1">
      <c r="A477" s="130"/>
      <c r="B477" s="130"/>
      <c r="C477" s="130"/>
      <c r="D477" s="127"/>
      <c r="E477" s="123" t="str">
        <f>IFERROR(__xludf.DUMMYFUNCTION("Query('(Fuente) 2. Campos'!$1:$994,""SELECT E WHERE A = '""&amp;D477&amp;""' LIMIT 1"",FALSE)"),"")</f>
        <v/>
      </c>
      <c r="F477" s="125"/>
    </row>
    <row r="478" hidden="1">
      <c r="A478" s="130"/>
      <c r="B478" s="130"/>
      <c r="C478" s="130"/>
      <c r="D478" s="127"/>
      <c r="E478" s="123" t="str">
        <f>IFERROR(__xludf.DUMMYFUNCTION("Query('(Fuente) 2. Campos'!$1:$994,""SELECT E WHERE A = '""&amp;D478&amp;""' LIMIT 1"",FALSE)"),"")</f>
        <v/>
      </c>
      <c r="F478" s="125"/>
    </row>
    <row r="479" hidden="1">
      <c r="A479" s="130"/>
      <c r="B479" s="130"/>
      <c r="C479" s="130"/>
      <c r="D479" s="127"/>
      <c r="E479" s="123" t="str">
        <f>IFERROR(__xludf.DUMMYFUNCTION("Query('(Fuente) 2. Campos'!$1:$994,""SELECT E WHERE A = '""&amp;D479&amp;""' LIMIT 1"",FALSE)"),"")</f>
        <v/>
      </c>
      <c r="F479" s="125"/>
    </row>
    <row r="480" hidden="1">
      <c r="A480" s="130"/>
      <c r="B480" s="130"/>
      <c r="C480" s="130"/>
      <c r="D480" s="127"/>
      <c r="E480" s="123" t="str">
        <f>IFERROR(__xludf.DUMMYFUNCTION("Query('(Fuente) 2. Campos'!$1:$994,""SELECT E WHERE A = '""&amp;D480&amp;""' LIMIT 1"",FALSE)"),"")</f>
        <v/>
      </c>
      <c r="F480" s="125"/>
    </row>
    <row r="481" hidden="1">
      <c r="A481" s="130"/>
      <c r="B481" s="130"/>
      <c r="C481" s="130"/>
      <c r="D481" s="127"/>
      <c r="E481" s="123" t="str">
        <f>IFERROR(__xludf.DUMMYFUNCTION("Query('(Fuente) 2. Campos'!$1:$994,""SELECT E WHERE A = '""&amp;D481&amp;""' LIMIT 1"",FALSE)"),"")</f>
        <v/>
      </c>
      <c r="F481" s="125"/>
    </row>
    <row r="482" hidden="1">
      <c r="A482" s="130"/>
      <c r="B482" s="130"/>
      <c r="C482" s="130"/>
      <c r="D482" s="127"/>
      <c r="E482" s="123" t="str">
        <f>IFERROR(__xludf.DUMMYFUNCTION("Query('(Fuente) 2. Campos'!$1:$994,""SELECT E WHERE A = '""&amp;D482&amp;""' LIMIT 1"",FALSE)"),"")</f>
        <v/>
      </c>
      <c r="F482" s="125"/>
    </row>
    <row r="483" hidden="1">
      <c r="A483" s="130"/>
      <c r="B483" s="130"/>
      <c r="C483" s="130"/>
      <c r="D483" s="127"/>
      <c r="E483" s="123" t="str">
        <f>IFERROR(__xludf.DUMMYFUNCTION("Query('(Fuente) 2. Campos'!$1:$994,""SELECT E WHERE A = '""&amp;D483&amp;""' LIMIT 1"",FALSE)"),"")</f>
        <v/>
      </c>
      <c r="F483" s="125"/>
    </row>
    <row r="484" hidden="1">
      <c r="A484" s="130"/>
      <c r="B484" s="130"/>
      <c r="C484" s="130"/>
      <c r="D484" s="127"/>
      <c r="E484" s="123" t="str">
        <f>IFERROR(__xludf.DUMMYFUNCTION("Query('(Fuente) 2. Campos'!$1:$994,""SELECT E WHERE A = '""&amp;D484&amp;""' LIMIT 1"",FALSE)"),"")</f>
        <v/>
      </c>
      <c r="F484" s="125"/>
    </row>
    <row r="485" hidden="1">
      <c r="A485" s="130"/>
      <c r="B485" s="130"/>
      <c r="C485" s="130"/>
      <c r="D485" s="127"/>
      <c r="E485" s="123" t="str">
        <f>IFERROR(__xludf.DUMMYFUNCTION("Query('(Fuente) 2. Campos'!$1:$994,""SELECT E WHERE A = '""&amp;D485&amp;""' LIMIT 1"",FALSE)"),"")</f>
        <v/>
      </c>
      <c r="F485" s="125"/>
    </row>
    <row r="486" hidden="1">
      <c r="A486" s="130"/>
      <c r="B486" s="130"/>
      <c r="C486" s="130"/>
      <c r="D486" s="127"/>
      <c r="E486" s="123" t="str">
        <f>IFERROR(__xludf.DUMMYFUNCTION("Query('(Fuente) 2. Campos'!$1:$994,""SELECT E WHERE A = '""&amp;D486&amp;""' LIMIT 1"",FALSE)"),"")</f>
        <v/>
      </c>
      <c r="F486" s="125"/>
    </row>
    <row r="487" hidden="1">
      <c r="A487" s="130"/>
      <c r="B487" s="130"/>
      <c r="C487" s="130"/>
      <c r="D487" s="127"/>
      <c r="E487" s="123" t="str">
        <f>IFERROR(__xludf.DUMMYFUNCTION("Query('(Fuente) 2. Campos'!$1:$994,""SELECT E WHERE A = '""&amp;D487&amp;""' LIMIT 1"",FALSE)"),"")</f>
        <v/>
      </c>
      <c r="F487" s="125"/>
    </row>
    <row r="488" hidden="1">
      <c r="A488" s="130"/>
      <c r="B488" s="130"/>
      <c r="C488" s="130"/>
      <c r="D488" s="127"/>
      <c r="E488" s="123" t="str">
        <f>IFERROR(__xludf.DUMMYFUNCTION("Query('(Fuente) 2. Campos'!$1:$994,""SELECT E WHERE A = '""&amp;D488&amp;""' LIMIT 1"",FALSE)"),"")</f>
        <v/>
      </c>
      <c r="F488" s="125"/>
    </row>
    <row r="489" hidden="1">
      <c r="A489" s="130"/>
      <c r="B489" s="130"/>
      <c r="C489" s="130"/>
      <c r="D489" s="127"/>
      <c r="E489" s="123" t="str">
        <f>IFERROR(__xludf.DUMMYFUNCTION("Query('(Fuente) 2. Campos'!$1:$994,""SELECT E WHERE A = '""&amp;D489&amp;""' LIMIT 1"",FALSE)"),"")</f>
        <v/>
      </c>
      <c r="F489" s="125"/>
    </row>
    <row r="490" hidden="1">
      <c r="A490" s="130"/>
      <c r="B490" s="130"/>
      <c r="C490" s="130"/>
      <c r="D490" s="127"/>
      <c r="E490" s="123" t="str">
        <f>IFERROR(__xludf.DUMMYFUNCTION("Query('(Fuente) 2. Campos'!$1:$994,""SELECT E WHERE A = '""&amp;D490&amp;""' LIMIT 1"",FALSE)"),"")</f>
        <v/>
      </c>
      <c r="F490" s="125"/>
    </row>
    <row r="491" hidden="1">
      <c r="A491" s="130"/>
      <c r="B491" s="130"/>
      <c r="C491" s="130"/>
      <c r="D491" s="127"/>
      <c r="E491" s="123" t="str">
        <f>IFERROR(__xludf.DUMMYFUNCTION("Query('(Fuente) 2. Campos'!$1:$994,""SELECT E WHERE A = '""&amp;D491&amp;""' LIMIT 1"",FALSE)"),"")</f>
        <v/>
      </c>
      <c r="F491" s="125"/>
    </row>
    <row r="492" hidden="1">
      <c r="A492" s="130"/>
      <c r="B492" s="130"/>
      <c r="C492" s="130"/>
      <c r="D492" s="127"/>
      <c r="E492" s="123" t="str">
        <f>IFERROR(__xludf.DUMMYFUNCTION("Query('(Fuente) 2. Campos'!$1:$994,""SELECT E WHERE A = '""&amp;D492&amp;""' LIMIT 1"",FALSE)"),"")</f>
        <v/>
      </c>
      <c r="F492" s="125"/>
    </row>
    <row r="493" hidden="1">
      <c r="A493" s="130"/>
      <c r="B493" s="130"/>
      <c r="C493" s="130"/>
      <c r="D493" s="127"/>
      <c r="E493" s="123" t="str">
        <f>IFERROR(__xludf.DUMMYFUNCTION("Query('(Fuente) 2. Campos'!$1:$994,""SELECT E WHERE A = '""&amp;D493&amp;""' LIMIT 1"",FALSE)"),"")</f>
        <v/>
      </c>
      <c r="F493" s="125"/>
    </row>
    <row r="494" hidden="1">
      <c r="A494" s="130"/>
      <c r="B494" s="130"/>
      <c r="C494" s="130"/>
      <c r="D494" s="127"/>
      <c r="E494" s="123" t="str">
        <f>IFERROR(__xludf.DUMMYFUNCTION("Query('(Fuente) 2. Campos'!$1:$994,""SELECT E WHERE A = '""&amp;D494&amp;""' LIMIT 1"",FALSE)"),"")</f>
        <v/>
      </c>
      <c r="F494" s="125"/>
    </row>
    <row r="495" hidden="1">
      <c r="A495" s="130"/>
      <c r="B495" s="130"/>
      <c r="C495" s="130"/>
      <c r="D495" s="127"/>
      <c r="E495" s="123" t="str">
        <f>IFERROR(__xludf.DUMMYFUNCTION("Query('(Fuente) 2. Campos'!$1:$994,""SELECT E WHERE A = '""&amp;D495&amp;""' LIMIT 1"",FALSE)"),"")</f>
        <v/>
      </c>
      <c r="F495" s="125"/>
    </row>
    <row r="496" hidden="1">
      <c r="A496" s="130"/>
      <c r="B496" s="130"/>
      <c r="C496" s="130"/>
      <c r="D496" s="127"/>
      <c r="E496" s="123" t="str">
        <f>IFERROR(__xludf.DUMMYFUNCTION("Query('(Fuente) 2. Campos'!$1:$994,""SELECT E WHERE A = '""&amp;D496&amp;""' LIMIT 1"",FALSE)"),"")</f>
        <v/>
      </c>
      <c r="F496" s="125"/>
    </row>
    <row r="497" hidden="1">
      <c r="A497" s="130"/>
      <c r="B497" s="130"/>
      <c r="C497" s="130"/>
      <c r="D497" s="127"/>
      <c r="E497" s="123" t="str">
        <f>IFERROR(__xludf.DUMMYFUNCTION("Query('(Fuente) 2. Campos'!$1:$994,""SELECT E WHERE A = '""&amp;D497&amp;""' LIMIT 1"",FALSE)"),"")</f>
        <v/>
      </c>
      <c r="F497" s="125"/>
    </row>
    <row r="498" hidden="1">
      <c r="A498" s="130"/>
      <c r="B498" s="130"/>
      <c r="C498" s="130"/>
      <c r="D498" s="127"/>
      <c r="E498" s="123" t="str">
        <f>IFERROR(__xludf.DUMMYFUNCTION("Query('(Fuente) 2. Campos'!$1:$994,""SELECT E WHERE A = '""&amp;D498&amp;""' LIMIT 1"",FALSE)"),"")</f>
        <v/>
      </c>
      <c r="F498" s="125"/>
    </row>
    <row r="499" hidden="1">
      <c r="A499" s="130"/>
      <c r="B499" s="130"/>
      <c r="C499" s="130"/>
      <c r="D499" s="127"/>
      <c r="E499" s="123" t="str">
        <f>IFERROR(__xludf.DUMMYFUNCTION("Query('(Fuente) 2. Campos'!$1:$994,""SELECT E WHERE A = '""&amp;D499&amp;""' LIMIT 1"",FALSE)"),"")</f>
        <v/>
      </c>
      <c r="F499" s="125"/>
    </row>
    <row r="500" hidden="1">
      <c r="A500" s="130"/>
      <c r="B500" s="130"/>
      <c r="C500" s="130"/>
      <c r="D500" s="127"/>
      <c r="E500" s="123" t="str">
        <f>IFERROR(__xludf.DUMMYFUNCTION("Query('(Fuente) 2. Campos'!$1:$994,""SELECT E WHERE A = '""&amp;D500&amp;""' LIMIT 1"",FALSE)"),"")</f>
        <v/>
      </c>
      <c r="F500" s="125"/>
    </row>
    <row r="501" hidden="1">
      <c r="A501" s="130"/>
      <c r="B501" s="130"/>
      <c r="C501" s="130"/>
      <c r="D501" s="127"/>
      <c r="E501" s="123" t="str">
        <f>IFERROR(__xludf.DUMMYFUNCTION("Query('(Fuente) 2. Campos'!$1:$994,""SELECT E WHERE A = '""&amp;D501&amp;""' LIMIT 1"",FALSE)"),"")</f>
        <v/>
      </c>
      <c r="F501" s="125"/>
    </row>
    <row r="502" hidden="1">
      <c r="A502" s="130"/>
      <c r="B502" s="130"/>
      <c r="C502" s="130"/>
      <c r="D502" s="127"/>
      <c r="E502" s="123" t="str">
        <f>IFERROR(__xludf.DUMMYFUNCTION("Query('(Fuente) 2. Campos'!$1:$994,""SELECT E WHERE A = '""&amp;D502&amp;""' LIMIT 1"",FALSE)"),"")</f>
        <v/>
      </c>
      <c r="F502" s="125"/>
    </row>
    <row r="503" hidden="1">
      <c r="A503" s="130"/>
      <c r="B503" s="130"/>
      <c r="C503" s="130"/>
      <c r="D503" s="127"/>
      <c r="E503" s="123" t="str">
        <f>IFERROR(__xludf.DUMMYFUNCTION("Query('(Fuente) 2. Campos'!$1:$994,""SELECT E WHERE A = '""&amp;D503&amp;""' LIMIT 1"",FALSE)"),"")</f>
        <v/>
      </c>
      <c r="F503" s="125"/>
    </row>
    <row r="504" hidden="1">
      <c r="A504" s="130"/>
      <c r="B504" s="130"/>
      <c r="C504" s="130"/>
      <c r="D504" s="127"/>
      <c r="E504" s="123" t="str">
        <f>IFERROR(__xludf.DUMMYFUNCTION("Query('(Fuente) 2. Campos'!$1:$994,""SELECT E WHERE A = '""&amp;D504&amp;""' LIMIT 1"",FALSE)"),"")</f>
        <v/>
      </c>
      <c r="F504" s="125"/>
    </row>
    <row r="505" hidden="1">
      <c r="A505" s="130"/>
      <c r="B505" s="130"/>
      <c r="C505" s="130"/>
      <c r="D505" s="127"/>
      <c r="E505" s="123" t="str">
        <f>IFERROR(__xludf.DUMMYFUNCTION("Query('(Fuente) 2. Campos'!$1:$994,""SELECT E WHERE A = '""&amp;D505&amp;""' LIMIT 1"",FALSE)"),"")</f>
        <v/>
      </c>
      <c r="F505" s="125"/>
    </row>
    <row r="506" hidden="1">
      <c r="A506" s="130"/>
      <c r="B506" s="130"/>
      <c r="C506" s="130"/>
      <c r="D506" s="127"/>
      <c r="E506" s="123" t="str">
        <f>IFERROR(__xludf.DUMMYFUNCTION("Query('(Fuente) 2. Campos'!$1:$994,""SELECT E WHERE A = '""&amp;D506&amp;""' LIMIT 1"",FALSE)"),"")</f>
        <v/>
      </c>
      <c r="F506" s="125"/>
    </row>
    <row r="507" hidden="1">
      <c r="A507" s="130"/>
      <c r="B507" s="130"/>
      <c r="C507" s="130"/>
      <c r="D507" s="127"/>
      <c r="E507" s="123" t="str">
        <f>IFERROR(__xludf.DUMMYFUNCTION("Query('(Fuente) 2. Campos'!$1:$994,""SELECT E WHERE A = '""&amp;D507&amp;""' LIMIT 1"",FALSE)"),"")</f>
        <v/>
      </c>
      <c r="F507" s="125"/>
    </row>
    <row r="508" hidden="1">
      <c r="A508" s="130"/>
      <c r="B508" s="130"/>
      <c r="C508" s="130"/>
      <c r="D508" s="127"/>
      <c r="E508" s="123" t="str">
        <f>IFERROR(__xludf.DUMMYFUNCTION("Query('(Fuente) 2. Campos'!$1:$994,""SELECT E WHERE A = '""&amp;D508&amp;""' LIMIT 1"",FALSE)"),"")</f>
        <v/>
      </c>
      <c r="F508" s="125"/>
    </row>
    <row r="509" hidden="1">
      <c r="A509" s="130"/>
      <c r="B509" s="130"/>
      <c r="C509" s="130"/>
      <c r="D509" s="127"/>
      <c r="E509" s="123" t="str">
        <f>IFERROR(__xludf.DUMMYFUNCTION("Query('(Fuente) 2. Campos'!$1:$994,""SELECT E WHERE A = '""&amp;D509&amp;""' LIMIT 1"",FALSE)"),"")</f>
        <v/>
      </c>
      <c r="F509" s="125"/>
    </row>
    <row r="510" hidden="1">
      <c r="A510" s="130"/>
      <c r="B510" s="130"/>
      <c r="C510" s="130"/>
      <c r="D510" s="127"/>
      <c r="E510" s="123" t="str">
        <f>IFERROR(__xludf.DUMMYFUNCTION("Query('(Fuente) 2. Campos'!$1:$994,""SELECT E WHERE A = '""&amp;D510&amp;""' LIMIT 1"",FALSE)"),"")</f>
        <v/>
      </c>
      <c r="F510" s="125"/>
    </row>
    <row r="511" hidden="1">
      <c r="A511" s="130"/>
      <c r="B511" s="130"/>
      <c r="C511" s="130"/>
      <c r="D511" s="127"/>
      <c r="E511" s="123" t="str">
        <f>IFERROR(__xludf.DUMMYFUNCTION("Query('(Fuente) 2. Campos'!$1:$994,""SELECT E WHERE A = '""&amp;D511&amp;""' LIMIT 1"",FALSE)"),"")</f>
        <v/>
      </c>
      <c r="F511" s="125"/>
    </row>
    <row r="512" hidden="1">
      <c r="A512" s="130"/>
      <c r="B512" s="130"/>
      <c r="C512" s="130"/>
      <c r="D512" s="127"/>
      <c r="E512" s="123" t="str">
        <f>IFERROR(__xludf.DUMMYFUNCTION("Query('(Fuente) 2. Campos'!$1:$994,""SELECT E WHERE A = '""&amp;D512&amp;""' LIMIT 1"",FALSE)"),"")</f>
        <v/>
      </c>
      <c r="F512" s="125"/>
    </row>
    <row r="513" hidden="1">
      <c r="A513" s="130"/>
      <c r="B513" s="130"/>
      <c r="C513" s="130"/>
      <c r="D513" s="127"/>
      <c r="E513" s="123" t="str">
        <f>IFERROR(__xludf.DUMMYFUNCTION("Query('(Fuente) 2. Campos'!$1:$994,""SELECT E WHERE A = '""&amp;D513&amp;""' LIMIT 1"",FALSE)"),"")</f>
        <v/>
      </c>
      <c r="F513" s="125"/>
    </row>
    <row r="514" hidden="1">
      <c r="A514" s="130"/>
      <c r="B514" s="130"/>
      <c r="C514" s="130"/>
      <c r="D514" s="127"/>
      <c r="E514" s="123" t="str">
        <f>IFERROR(__xludf.DUMMYFUNCTION("Query('(Fuente) 2. Campos'!$1:$994,""SELECT E WHERE A = '""&amp;D514&amp;""' LIMIT 1"",FALSE)"),"")</f>
        <v/>
      </c>
      <c r="F514" s="125"/>
    </row>
    <row r="515" hidden="1">
      <c r="A515" s="130"/>
      <c r="B515" s="130"/>
      <c r="C515" s="130"/>
      <c r="D515" s="127"/>
      <c r="E515" s="123" t="str">
        <f>IFERROR(__xludf.DUMMYFUNCTION("Query('(Fuente) 2. Campos'!$1:$994,""SELECT E WHERE A = '""&amp;D515&amp;""' LIMIT 1"",FALSE)"),"")</f>
        <v/>
      </c>
      <c r="F515" s="125"/>
    </row>
    <row r="516" hidden="1">
      <c r="A516" s="130"/>
      <c r="B516" s="130"/>
      <c r="C516" s="130"/>
      <c r="D516" s="127"/>
      <c r="E516" s="123" t="str">
        <f>IFERROR(__xludf.DUMMYFUNCTION("Query('(Fuente) 2. Campos'!$1:$994,""SELECT E WHERE A = '""&amp;D516&amp;""' LIMIT 1"",FALSE)"),"")</f>
        <v/>
      </c>
      <c r="F516" s="125"/>
    </row>
    <row r="517" hidden="1">
      <c r="A517" s="130"/>
      <c r="B517" s="130"/>
      <c r="C517" s="130"/>
      <c r="D517" s="127"/>
      <c r="E517" s="123" t="str">
        <f>IFERROR(__xludf.DUMMYFUNCTION("Query('(Fuente) 2. Campos'!$1:$994,""SELECT E WHERE A = '""&amp;D517&amp;""' LIMIT 1"",FALSE)"),"")</f>
        <v/>
      </c>
      <c r="F517" s="125"/>
    </row>
    <row r="518" hidden="1">
      <c r="A518" s="130"/>
      <c r="B518" s="130"/>
      <c r="C518" s="130"/>
      <c r="D518" s="127"/>
      <c r="E518" s="123" t="str">
        <f>IFERROR(__xludf.DUMMYFUNCTION("Query('(Fuente) 2. Campos'!$1:$994,""SELECT E WHERE A = '""&amp;D518&amp;""' LIMIT 1"",FALSE)"),"")</f>
        <v/>
      </c>
      <c r="F518" s="125"/>
    </row>
    <row r="519" hidden="1">
      <c r="A519" s="130"/>
      <c r="B519" s="130"/>
      <c r="C519" s="130"/>
      <c r="D519" s="127"/>
      <c r="E519" s="123" t="str">
        <f>IFERROR(__xludf.DUMMYFUNCTION("Query('(Fuente) 2. Campos'!$1:$994,""SELECT E WHERE A = '""&amp;D519&amp;""' LIMIT 1"",FALSE)"),"")</f>
        <v/>
      </c>
      <c r="F519" s="125"/>
    </row>
    <row r="520" hidden="1">
      <c r="A520" s="130"/>
      <c r="B520" s="130"/>
      <c r="C520" s="130"/>
      <c r="D520" s="127"/>
      <c r="E520" s="123" t="str">
        <f>IFERROR(__xludf.DUMMYFUNCTION("Query('(Fuente) 2. Campos'!$1:$994,""SELECT E WHERE A = '""&amp;D520&amp;""' LIMIT 1"",FALSE)"),"")</f>
        <v/>
      </c>
      <c r="F520" s="125"/>
    </row>
    <row r="521" hidden="1">
      <c r="A521" s="130"/>
      <c r="B521" s="130"/>
      <c r="C521" s="130"/>
      <c r="D521" s="127"/>
      <c r="E521" s="123" t="str">
        <f>IFERROR(__xludf.DUMMYFUNCTION("Query('(Fuente) 2. Campos'!$1:$994,""SELECT E WHERE A = '""&amp;D521&amp;""' LIMIT 1"",FALSE)"),"")</f>
        <v/>
      </c>
      <c r="F521" s="125"/>
    </row>
    <row r="522" hidden="1">
      <c r="A522" s="130"/>
      <c r="B522" s="130"/>
      <c r="C522" s="130"/>
      <c r="D522" s="127"/>
      <c r="E522" s="123" t="str">
        <f>IFERROR(__xludf.DUMMYFUNCTION("Query('(Fuente) 2. Campos'!$1:$994,""SELECT E WHERE A = '""&amp;D522&amp;""' LIMIT 1"",FALSE)"),"")</f>
        <v/>
      </c>
      <c r="F522" s="125"/>
    </row>
    <row r="523" hidden="1">
      <c r="A523" s="130"/>
      <c r="B523" s="130"/>
      <c r="C523" s="130"/>
      <c r="D523" s="127"/>
      <c r="E523" s="123" t="str">
        <f>IFERROR(__xludf.DUMMYFUNCTION("Query('(Fuente) 2. Campos'!$1:$994,""SELECT E WHERE A = '""&amp;D523&amp;""' LIMIT 1"",FALSE)"),"")</f>
        <v/>
      </c>
      <c r="F523" s="125"/>
    </row>
    <row r="524" hidden="1">
      <c r="A524" s="130"/>
      <c r="B524" s="130"/>
      <c r="C524" s="130"/>
      <c r="D524" s="127"/>
      <c r="E524" s="123" t="str">
        <f>IFERROR(__xludf.DUMMYFUNCTION("Query('(Fuente) 2. Campos'!$1:$994,""SELECT E WHERE A = '""&amp;D524&amp;""' LIMIT 1"",FALSE)"),"")</f>
        <v/>
      </c>
      <c r="F524" s="125"/>
    </row>
    <row r="525" hidden="1">
      <c r="A525" s="130"/>
      <c r="B525" s="130"/>
      <c r="C525" s="130"/>
      <c r="D525" s="127"/>
      <c r="E525" s="123" t="str">
        <f>IFERROR(__xludf.DUMMYFUNCTION("Query('(Fuente) 2. Campos'!$1:$994,""SELECT E WHERE A = '""&amp;D525&amp;""' LIMIT 1"",FALSE)"),"")</f>
        <v/>
      </c>
      <c r="F525" s="125"/>
    </row>
    <row r="526" hidden="1">
      <c r="A526" s="130"/>
      <c r="B526" s="130"/>
      <c r="C526" s="130"/>
      <c r="D526" s="127"/>
      <c r="E526" s="123" t="str">
        <f>IFERROR(__xludf.DUMMYFUNCTION("Query('(Fuente) 2. Campos'!$1:$994,""SELECT E WHERE A = '""&amp;D526&amp;""' LIMIT 1"",FALSE)"),"")</f>
        <v/>
      </c>
      <c r="F526" s="125"/>
    </row>
    <row r="527" hidden="1">
      <c r="A527" s="130"/>
      <c r="B527" s="130"/>
      <c r="C527" s="130"/>
      <c r="D527" s="127"/>
      <c r="E527" s="123" t="str">
        <f>IFERROR(__xludf.DUMMYFUNCTION("Query('(Fuente) 2. Campos'!$1:$994,""SELECT E WHERE A = '""&amp;D527&amp;""' LIMIT 1"",FALSE)"),"")</f>
        <v/>
      </c>
      <c r="F527" s="125"/>
    </row>
    <row r="528" hidden="1">
      <c r="A528" s="130"/>
      <c r="B528" s="130"/>
      <c r="C528" s="130"/>
      <c r="D528" s="127"/>
      <c r="E528" s="123" t="str">
        <f>IFERROR(__xludf.DUMMYFUNCTION("Query('(Fuente) 2. Campos'!$1:$994,""SELECT E WHERE A = '""&amp;D528&amp;""' LIMIT 1"",FALSE)"),"")</f>
        <v/>
      </c>
      <c r="F528" s="125"/>
    </row>
    <row r="529" hidden="1">
      <c r="A529" s="130"/>
      <c r="B529" s="130"/>
      <c r="C529" s="130"/>
      <c r="D529" s="127"/>
      <c r="E529" s="123" t="str">
        <f>IFERROR(__xludf.DUMMYFUNCTION("Query('(Fuente) 2. Campos'!$1:$994,""SELECT E WHERE A = '""&amp;D529&amp;""' LIMIT 1"",FALSE)"),"")</f>
        <v/>
      </c>
      <c r="F529" s="125"/>
    </row>
    <row r="530" hidden="1">
      <c r="A530" s="130"/>
      <c r="B530" s="130"/>
      <c r="C530" s="130"/>
      <c r="D530" s="127"/>
      <c r="E530" s="123" t="str">
        <f>IFERROR(__xludf.DUMMYFUNCTION("Query('(Fuente) 2. Campos'!$1:$994,""SELECT E WHERE A = '""&amp;D530&amp;""' LIMIT 1"",FALSE)"),"")</f>
        <v/>
      </c>
      <c r="F530" s="125"/>
    </row>
    <row r="531" hidden="1">
      <c r="A531" s="130"/>
      <c r="B531" s="130"/>
      <c r="C531" s="130"/>
      <c r="D531" s="127"/>
      <c r="E531" s="123" t="str">
        <f>IFERROR(__xludf.DUMMYFUNCTION("Query('(Fuente) 2. Campos'!$1:$994,""SELECT E WHERE A = '""&amp;D531&amp;""' LIMIT 1"",FALSE)"),"")</f>
        <v/>
      </c>
      <c r="F531" s="125"/>
    </row>
    <row r="532" hidden="1">
      <c r="A532" s="130"/>
      <c r="B532" s="130"/>
      <c r="C532" s="130"/>
      <c r="D532" s="127"/>
      <c r="E532" s="123" t="str">
        <f>IFERROR(__xludf.DUMMYFUNCTION("Query('(Fuente) 2. Campos'!$1:$994,""SELECT E WHERE A = '""&amp;D532&amp;""' LIMIT 1"",FALSE)"),"")</f>
        <v/>
      </c>
      <c r="F532" s="125"/>
    </row>
    <row r="533" hidden="1">
      <c r="A533" s="130"/>
      <c r="B533" s="130"/>
      <c r="C533" s="130"/>
      <c r="D533" s="127"/>
      <c r="E533" s="123" t="str">
        <f>IFERROR(__xludf.DUMMYFUNCTION("Query('(Fuente) 2. Campos'!$1:$994,""SELECT E WHERE A = '""&amp;D533&amp;""' LIMIT 1"",FALSE)"),"")</f>
        <v/>
      </c>
      <c r="F533" s="125"/>
    </row>
    <row r="534" hidden="1">
      <c r="A534" s="130"/>
      <c r="B534" s="130"/>
      <c r="C534" s="130"/>
      <c r="D534" s="127"/>
      <c r="E534" s="123" t="str">
        <f>IFERROR(__xludf.DUMMYFUNCTION("Query('(Fuente) 2. Campos'!$1:$994,""SELECT E WHERE A = '""&amp;D534&amp;""' LIMIT 1"",FALSE)"),"")</f>
        <v/>
      </c>
      <c r="F534" s="125"/>
    </row>
    <row r="535" hidden="1">
      <c r="A535" s="130"/>
      <c r="B535" s="130"/>
      <c r="C535" s="130"/>
      <c r="D535" s="127"/>
      <c r="E535" s="123" t="str">
        <f>IFERROR(__xludf.DUMMYFUNCTION("Query('(Fuente) 2. Campos'!$1:$994,""SELECT E WHERE A = '""&amp;D535&amp;""' LIMIT 1"",FALSE)"),"")</f>
        <v/>
      </c>
      <c r="F535" s="125"/>
    </row>
    <row r="536" hidden="1">
      <c r="A536" s="130"/>
      <c r="B536" s="130"/>
      <c r="C536" s="130"/>
      <c r="D536" s="127"/>
      <c r="E536" s="123" t="str">
        <f>IFERROR(__xludf.DUMMYFUNCTION("Query('(Fuente) 2. Campos'!$1:$994,""SELECT E WHERE A = '""&amp;D536&amp;""' LIMIT 1"",FALSE)"),"")</f>
        <v/>
      </c>
      <c r="F536" s="125"/>
    </row>
    <row r="537" hidden="1">
      <c r="A537" s="130"/>
      <c r="B537" s="130"/>
      <c r="C537" s="130"/>
      <c r="D537" s="127"/>
      <c r="E537" s="123" t="str">
        <f>IFERROR(__xludf.DUMMYFUNCTION("Query('(Fuente) 2. Campos'!$1:$994,""SELECT E WHERE A = '""&amp;D537&amp;""' LIMIT 1"",FALSE)"),"")</f>
        <v/>
      </c>
      <c r="F537" s="125"/>
    </row>
    <row r="538" hidden="1">
      <c r="A538" s="130"/>
      <c r="B538" s="130"/>
      <c r="C538" s="130"/>
      <c r="D538" s="127"/>
      <c r="E538" s="123" t="str">
        <f>IFERROR(__xludf.DUMMYFUNCTION("Query('(Fuente) 2. Campos'!$1:$994,""SELECT E WHERE A = '""&amp;D538&amp;""' LIMIT 1"",FALSE)"),"")</f>
        <v/>
      </c>
      <c r="F538" s="125"/>
    </row>
    <row r="539" hidden="1">
      <c r="A539" s="130"/>
      <c r="B539" s="130"/>
      <c r="C539" s="130"/>
      <c r="D539" s="127"/>
      <c r="E539" s="123" t="str">
        <f>IFERROR(__xludf.DUMMYFUNCTION("Query('(Fuente) 2. Campos'!$1:$994,""SELECT E WHERE A = '""&amp;D539&amp;""' LIMIT 1"",FALSE)"),"")</f>
        <v/>
      </c>
      <c r="F539" s="125"/>
    </row>
    <row r="540" hidden="1">
      <c r="A540" s="130"/>
      <c r="B540" s="130"/>
      <c r="C540" s="130"/>
      <c r="D540" s="127"/>
      <c r="E540" s="123" t="str">
        <f>IFERROR(__xludf.DUMMYFUNCTION("Query('(Fuente) 2. Campos'!$1:$994,""SELECT E WHERE A = '""&amp;D540&amp;""' LIMIT 1"",FALSE)"),"")</f>
        <v/>
      </c>
      <c r="F540" s="125"/>
    </row>
    <row r="541" hidden="1">
      <c r="A541" s="130"/>
      <c r="B541" s="130"/>
      <c r="C541" s="130"/>
      <c r="D541" s="127"/>
      <c r="E541" s="123" t="str">
        <f>IFERROR(__xludf.DUMMYFUNCTION("Query('(Fuente) 2. Campos'!$1:$994,""SELECT E WHERE A = '""&amp;D541&amp;""' LIMIT 1"",FALSE)"),"")</f>
        <v/>
      </c>
      <c r="F541" s="125"/>
    </row>
    <row r="542" hidden="1">
      <c r="A542" s="130"/>
      <c r="B542" s="130"/>
      <c r="C542" s="130"/>
      <c r="D542" s="127"/>
      <c r="E542" s="123" t="str">
        <f>IFERROR(__xludf.DUMMYFUNCTION("Query('(Fuente) 2. Campos'!$1:$994,""SELECT E WHERE A = '""&amp;D542&amp;""' LIMIT 1"",FALSE)"),"")</f>
        <v/>
      </c>
      <c r="F542" s="125"/>
    </row>
    <row r="543" hidden="1">
      <c r="A543" s="130"/>
      <c r="B543" s="130"/>
      <c r="C543" s="130"/>
      <c r="D543" s="127"/>
      <c r="E543" s="123" t="str">
        <f>IFERROR(__xludf.DUMMYFUNCTION("Query('(Fuente) 2. Campos'!$1:$994,""SELECT E WHERE A = '""&amp;D543&amp;""' LIMIT 1"",FALSE)"),"")</f>
        <v/>
      </c>
      <c r="F543" s="125"/>
    </row>
    <row r="544" hidden="1">
      <c r="A544" s="130"/>
      <c r="B544" s="130"/>
      <c r="C544" s="130"/>
      <c r="D544" s="127"/>
      <c r="E544" s="123" t="str">
        <f>IFERROR(__xludf.DUMMYFUNCTION("Query('(Fuente) 2. Campos'!$1:$994,""SELECT E WHERE A = '""&amp;D544&amp;""' LIMIT 1"",FALSE)"),"")</f>
        <v/>
      </c>
      <c r="F544" s="125"/>
    </row>
    <row r="545" hidden="1">
      <c r="A545" s="130"/>
      <c r="B545" s="130"/>
      <c r="C545" s="130"/>
      <c r="D545" s="127"/>
      <c r="E545" s="123" t="str">
        <f>IFERROR(__xludf.DUMMYFUNCTION("Query('(Fuente) 2. Campos'!$1:$994,""SELECT E WHERE A = '""&amp;D545&amp;""' LIMIT 1"",FALSE)"),"")</f>
        <v/>
      </c>
      <c r="F545" s="125"/>
    </row>
    <row r="546" hidden="1">
      <c r="A546" s="130"/>
      <c r="B546" s="130"/>
      <c r="C546" s="130"/>
      <c r="D546" s="127"/>
      <c r="E546" s="123" t="str">
        <f>IFERROR(__xludf.DUMMYFUNCTION("Query('(Fuente) 2. Campos'!$1:$994,""SELECT E WHERE A = '""&amp;D546&amp;""' LIMIT 1"",FALSE)"),"")</f>
        <v/>
      </c>
      <c r="F546" s="125"/>
    </row>
    <row r="547" hidden="1">
      <c r="A547" s="130"/>
      <c r="B547" s="130"/>
      <c r="C547" s="130"/>
      <c r="D547" s="127"/>
      <c r="E547" s="123" t="str">
        <f>IFERROR(__xludf.DUMMYFUNCTION("Query('(Fuente) 2. Campos'!$1:$994,""SELECT E WHERE A = '""&amp;D547&amp;""' LIMIT 1"",FALSE)"),"")</f>
        <v/>
      </c>
      <c r="F547" s="125"/>
    </row>
    <row r="548" hidden="1">
      <c r="A548" s="130"/>
      <c r="B548" s="130"/>
      <c r="C548" s="130"/>
      <c r="D548" s="127"/>
      <c r="E548" s="123" t="str">
        <f>IFERROR(__xludf.DUMMYFUNCTION("Query('(Fuente) 2. Campos'!$1:$994,""SELECT E WHERE A = '""&amp;D548&amp;""' LIMIT 1"",FALSE)"),"")</f>
        <v/>
      </c>
      <c r="F548" s="125"/>
    </row>
    <row r="549" hidden="1">
      <c r="A549" s="130"/>
      <c r="B549" s="130"/>
      <c r="C549" s="130"/>
      <c r="D549" s="127"/>
      <c r="E549" s="123" t="str">
        <f>IFERROR(__xludf.DUMMYFUNCTION("Query('(Fuente) 2. Campos'!$1:$994,""SELECT E WHERE A = '""&amp;D549&amp;""' LIMIT 1"",FALSE)"),"")</f>
        <v/>
      </c>
      <c r="F549" s="125"/>
    </row>
    <row r="550" hidden="1">
      <c r="A550" s="130"/>
      <c r="B550" s="130"/>
      <c r="C550" s="130"/>
      <c r="D550" s="127"/>
      <c r="E550" s="123" t="str">
        <f>IFERROR(__xludf.DUMMYFUNCTION("Query('(Fuente) 2. Campos'!$1:$994,""SELECT E WHERE A = '""&amp;D550&amp;""' LIMIT 1"",FALSE)"),"")</f>
        <v/>
      </c>
      <c r="F550" s="125"/>
    </row>
    <row r="551" hidden="1">
      <c r="A551" s="130"/>
      <c r="B551" s="130"/>
      <c r="C551" s="130"/>
      <c r="D551" s="127"/>
      <c r="E551" s="123" t="str">
        <f>IFERROR(__xludf.DUMMYFUNCTION("Query('(Fuente) 2. Campos'!$1:$994,""SELECT E WHERE A = '""&amp;D551&amp;""' LIMIT 1"",FALSE)"),"")</f>
        <v/>
      </c>
      <c r="F551" s="125"/>
    </row>
    <row r="552" hidden="1">
      <c r="A552" s="130"/>
      <c r="B552" s="130"/>
      <c r="C552" s="130"/>
      <c r="D552" s="127"/>
      <c r="E552" s="123" t="str">
        <f>IFERROR(__xludf.DUMMYFUNCTION("Query('(Fuente) 2. Campos'!$1:$994,""SELECT E WHERE A = '""&amp;D552&amp;""' LIMIT 1"",FALSE)"),"")</f>
        <v/>
      </c>
      <c r="F552" s="125"/>
    </row>
    <row r="553" hidden="1">
      <c r="A553" s="130"/>
      <c r="B553" s="130"/>
      <c r="C553" s="130"/>
      <c r="D553" s="127"/>
      <c r="E553" s="123" t="str">
        <f>IFERROR(__xludf.DUMMYFUNCTION("Query('(Fuente) 2. Campos'!$1:$994,""SELECT E WHERE A = '""&amp;D553&amp;""' LIMIT 1"",FALSE)"),"")</f>
        <v/>
      </c>
      <c r="F553" s="125"/>
    </row>
    <row r="554" hidden="1">
      <c r="A554" s="130"/>
      <c r="B554" s="130"/>
      <c r="C554" s="130"/>
      <c r="D554" s="127"/>
      <c r="E554" s="123" t="str">
        <f>IFERROR(__xludf.DUMMYFUNCTION("Query('(Fuente) 2. Campos'!$1:$994,""SELECT E WHERE A = '""&amp;D554&amp;""' LIMIT 1"",FALSE)"),"")</f>
        <v/>
      </c>
      <c r="F554" s="125"/>
    </row>
    <row r="555" hidden="1">
      <c r="A555" s="130"/>
      <c r="B555" s="130"/>
      <c r="C555" s="130"/>
      <c r="D555" s="127"/>
      <c r="E555" s="123" t="str">
        <f>IFERROR(__xludf.DUMMYFUNCTION("Query('(Fuente) 2. Campos'!$1:$994,""SELECT E WHERE A = '""&amp;D555&amp;""' LIMIT 1"",FALSE)"),"")</f>
        <v/>
      </c>
      <c r="F555" s="125"/>
    </row>
    <row r="556" hidden="1">
      <c r="A556" s="130"/>
      <c r="B556" s="130"/>
      <c r="C556" s="130"/>
      <c r="D556" s="127"/>
      <c r="E556" s="123" t="str">
        <f>IFERROR(__xludf.DUMMYFUNCTION("Query('(Fuente) 2. Campos'!$1:$994,""SELECT E WHERE A = '""&amp;D556&amp;""' LIMIT 1"",FALSE)"),"")</f>
        <v/>
      </c>
      <c r="F556" s="125"/>
    </row>
    <row r="557" hidden="1">
      <c r="A557" s="130"/>
      <c r="B557" s="130"/>
      <c r="C557" s="130"/>
      <c r="D557" s="127"/>
      <c r="E557" s="123" t="str">
        <f>IFERROR(__xludf.DUMMYFUNCTION("Query('(Fuente) 2. Campos'!$1:$994,""SELECT E WHERE A = '""&amp;D557&amp;""' LIMIT 1"",FALSE)"),"")</f>
        <v/>
      </c>
      <c r="F557" s="125"/>
    </row>
    <row r="558" hidden="1">
      <c r="A558" s="130"/>
      <c r="B558" s="130"/>
      <c r="C558" s="130"/>
      <c r="D558" s="127"/>
      <c r="E558" s="123" t="str">
        <f>IFERROR(__xludf.DUMMYFUNCTION("Query('(Fuente) 2. Campos'!$1:$994,""SELECT E WHERE A = '""&amp;D558&amp;""' LIMIT 1"",FALSE)"),"")</f>
        <v/>
      </c>
      <c r="F558" s="125"/>
    </row>
    <row r="559" hidden="1">
      <c r="A559" s="130"/>
      <c r="B559" s="130"/>
      <c r="C559" s="130"/>
      <c r="D559" s="127"/>
      <c r="E559" s="123" t="str">
        <f>IFERROR(__xludf.DUMMYFUNCTION("Query('(Fuente) 2. Campos'!$1:$994,""SELECT E WHERE A = '""&amp;D559&amp;""' LIMIT 1"",FALSE)"),"")</f>
        <v/>
      </c>
      <c r="F559" s="125"/>
    </row>
    <row r="560" hidden="1">
      <c r="A560" s="130"/>
      <c r="B560" s="130"/>
      <c r="C560" s="130"/>
      <c r="D560" s="127"/>
      <c r="E560" s="123" t="str">
        <f>IFERROR(__xludf.DUMMYFUNCTION("Query('(Fuente) 2. Campos'!$1:$994,""SELECT E WHERE A = '""&amp;D560&amp;""' LIMIT 1"",FALSE)"),"")</f>
        <v/>
      </c>
      <c r="F560" s="125"/>
    </row>
    <row r="561" hidden="1">
      <c r="A561" s="130"/>
      <c r="B561" s="130"/>
      <c r="C561" s="130"/>
      <c r="D561" s="127"/>
      <c r="E561" s="123" t="str">
        <f>IFERROR(__xludf.DUMMYFUNCTION("Query('(Fuente) 2. Campos'!$1:$994,""SELECT E WHERE A = '""&amp;D561&amp;""' LIMIT 1"",FALSE)"),"")</f>
        <v/>
      </c>
      <c r="F561" s="125"/>
    </row>
    <row r="562" hidden="1">
      <c r="A562" s="130"/>
      <c r="B562" s="130"/>
      <c r="C562" s="130"/>
      <c r="D562" s="127"/>
      <c r="E562" s="123" t="str">
        <f>IFERROR(__xludf.DUMMYFUNCTION("Query('(Fuente) 2. Campos'!$1:$994,""SELECT E WHERE A = '""&amp;D562&amp;""' LIMIT 1"",FALSE)"),"")</f>
        <v/>
      </c>
      <c r="F562" s="125"/>
    </row>
    <row r="563" hidden="1">
      <c r="A563" s="130"/>
      <c r="B563" s="130"/>
      <c r="C563" s="130"/>
      <c r="D563" s="127"/>
      <c r="E563" s="123" t="str">
        <f>IFERROR(__xludf.DUMMYFUNCTION("Query('(Fuente) 2. Campos'!$1:$994,""SELECT E WHERE A = '""&amp;D563&amp;""' LIMIT 1"",FALSE)"),"")</f>
        <v/>
      </c>
      <c r="F563" s="125"/>
    </row>
    <row r="564" hidden="1">
      <c r="A564" s="130"/>
      <c r="B564" s="130"/>
      <c r="C564" s="130"/>
      <c r="D564" s="127"/>
      <c r="E564" s="123" t="str">
        <f>IFERROR(__xludf.DUMMYFUNCTION("Query('(Fuente) 2. Campos'!$1:$994,""SELECT E WHERE A = '""&amp;D564&amp;""' LIMIT 1"",FALSE)"),"")</f>
        <v/>
      </c>
      <c r="F564" s="125"/>
    </row>
    <row r="565" hidden="1">
      <c r="A565" s="130"/>
      <c r="B565" s="130"/>
      <c r="C565" s="130"/>
      <c r="D565" s="127"/>
      <c r="E565" s="123" t="str">
        <f>IFERROR(__xludf.DUMMYFUNCTION("Query('(Fuente) 2. Campos'!$1:$994,""SELECT E WHERE A = '""&amp;D565&amp;""' LIMIT 1"",FALSE)"),"")</f>
        <v/>
      </c>
      <c r="F565" s="125"/>
    </row>
    <row r="566" hidden="1">
      <c r="A566" s="130"/>
      <c r="B566" s="130"/>
      <c r="C566" s="130"/>
      <c r="D566" s="127"/>
      <c r="E566" s="123" t="str">
        <f>IFERROR(__xludf.DUMMYFUNCTION("Query('(Fuente) 2. Campos'!$1:$994,""SELECT E WHERE A = '""&amp;D566&amp;""' LIMIT 1"",FALSE)"),"")</f>
        <v/>
      </c>
      <c r="F566" s="125"/>
    </row>
    <row r="567" hidden="1">
      <c r="A567" s="130"/>
      <c r="B567" s="130"/>
      <c r="C567" s="130"/>
      <c r="D567" s="127"/>
      <c r="E567" s="123" t="str">
        <f>IFERROR(__xludf.DUMMYFUNCTION("Query('(Fuente) 2. Campos'!$1:$994,""SELECT E WHERE A = '""&amp;D567&amp;""' LIMIT 1"",FALSE)"),"")</f>
        <v/>
      </c>
      <c r="F567" s="125"/>
    </row>
    <row r="568" hidden="1">
      <c r="A568" s="130"/>
      <c r="B568" s="130"/>
      <c r="C568" s="130"/>
      <c r="D568" s="127"/>
      <c r="E568" s="123" t="str">
        <f>IFERROR(__xludf.DUMMYFUNCTION("Query('(Fuente) 2. Campos'!$1:$994,""SELECT E WHERE A = '""&amp;D568&amp;""' LIMIT 1"",FALSE)"),"")</f>
        <v/>
      </c>
      <c r="F568" s="125"/>
    </row>
    <row r="569" hidden="1">
      <c r="A569" s="130"/>
      <c r="B569" s="130"/>
      <c r="C569" s="130"/>
      <c r="D569" s="127"/>
      <c r="E569" s="123" t="str">
        <f>IFERROR(__xludf.DUMMYFUNCTION("Query('(Fuente) 2. Campos'!$1:$994,""SELECT E WHERE A = '""&amp;D569&amp;""' LIMIT 1"",FALSE)"),"")</f>
        <v/>
      </c>
      <c r="F569" s="125"/>
    </row>
    <row r="570" hidden="1">
      <c r="A570" s="130"/>
      <c r="B570" s="130"/>
      <c r="C570" s="130"/>
      <c r="D570" s="127"/>
      <c r="E570" s="123" t="str">
        <f>IFERROR(__xludf.DUMMYFUNCTION("Query('(Fuente) 2. Campos'!$1:$994,""SELECT E WHERE A = '""&amp;D570&amp;""' LIMIT 1"",FALSE)"),"")</f>
        <v/>
      </c>
      <c r="F570" s="125"/>
    </row>
    <row r="571" hidden="1">
      <c r="A571" s="130"/>
      <c r="B571" s="130"/>
      <c r="C571" s="130"/>
      <c r="D571" s="127"/>
      <c r="E571" s="123" t="str">
        <f>IFERROR(__xludf.DUMMYFUNCTION("Query('(Fuente) 2. Campos'!$1:$994,""SELECT E WHERE A = '""&amp;D571&amp;""' LIMIT 1"",FALSE)"),"")</f>
        <v/>
      </c>
      <c r="F571" s="125"/>
    </row>
    <row r="572" hidden="1">
      <c r="A572" s="130"/>
      <c r="B572" s="130"/>
      <c r="C572" s="130"/>
      <c r="D572" s="127"/>
      <c r="E572" s="123" t="str">
        <f>IFERROR(__xludf.DUMMYFUNCTION("Query('(Fuente) 2. Campos'!$1:$994,""SELECT E WHERE A = '""&amp;D572&amp;""' LIMIT 1"",FALSE)"),"")</f>
        <v/>
      </c>
      <c r="F572" s="125"/>
    </row>
    <row r="573" hidden="1">
      <c r="A573" s="130"/>
      <c r="B573" s="130"/>
      <c r="C573" s="130"/>
      <c r="D573" s="127"/>
      <c r="E573" s="123" t="str">
        <f>IFERROR(__xludf.DUMMYFUNCTION("Query('(Fuente) 2. Campos'!$1:$994,""SELECT E WHERE A = '""&amp;D573&amp;""' LIMIT 1"",FALSE)"),"")</f>
        <v/>
      </c>
      <c r="F573" s="125"/>
    </row>
    <row r="574" hidden="1">
      <c r="A574" s="130"/>
      <c r="B574" s="130"/>
      <c r="C574" s="130"/>
      <c r="D574" s="127"/>
      <c r="E574" s="123" t="str">
        <f>IFERROR(__xludf.DUMMYFUNCTION("Query('(Fuente) 2. Campos'!$1:$994,""SELECT E WHERE A = '""&amp;D574&amp;""' LIMIT 1"",FALSE)"),"")</f>
        <v/>
      </c>
      <c r="F574" s="125"/>
    </row>
    <row r="575" hidden="1">
      <c r="A575" s="130"/>
      <c r="B575" s="130"/>
      <c r="C575" s="130"/>
      <c r="D575" s="127"/>
      <c r="E575" s="123" t="str">
        <f>IFERROR(__xludf.DUMMYFUNCTION("Query('(Fuente) 2. Campos'!$1:$994,""SELECT E WHERE A = '""&amp;D575&amp;""' LIMIT 1"",FALSE)"),"")</f>
        <v/>
      </c>
      <c r="F575" s="125"/>
    </row>
    <row r="576" hidden="1">
      <c r="A576" s="130"/>
      <c r="B576" s="130"/>
      <c r="C576" s="130"/>
      <c r="D576" s="127"/>
      <c r="E576" s="123" t="str">
        <f>IFERROR(__xludf.DUMMYFUNCTION("Query('(Fuente) 2. Campos'!$1:$994,""SELECT E WHERE A = '""&amp;D576&amp;""' LIMIT 1"",FALSE)"),"")</f>
        <v/>
      </c>
      <c r="F576" s="125"/>
    </row>
    <row r="577" hidden="1">
      <c r="A577" s="130"/>
      <c r="B577" s="130"/>
      <c r="C577" s="130"/>
      <c r="D577" s="127"/>
      <c r="E577" s="123" t="str">
        <f>IFERROR(__xludf.DUMMYFUNCTION("Query('(Fuente) 2. Campos'!$1:$994,""SELECT E WHERE A = '""&amp;D577&amp;""' LIMIT 1"",FALSE)"),"")</f>
        <v/>
      </c>
      <c r="F577" s="125"/>
    </row>
    <row r="578" hidden="1">
      <c r="A578" s="130"/>
      <c r="B578" s="130"/>
      <c r="C578" s="130"/>
      <c r="D578" s="127"/>
      <c r="E578" s="123" t="str">
        <f>IFERROR(__xludf.DUMMYFUNCTION("Query('(Fuente) 2. Campos'!$1:$994,""SELECT E WHERE A = '""&amp;D578&amp;""' LIMIT 1"",FALSE)"),"")</f>
        <v/>
      </c>
      <c r="F578" s="125"/>
    </row>
    <row r="579" hidden="1">
      <c r="A579" s="130"/>
      <c r="B579" s="130"/>
      <c r="C579" s="130"/>
      <c r="D579" s="127"/>
      <c r="E579" s="123" t="str">
        <f>IFERROR(__xludf.DUMMYFUNCTION("Query('(Fuente) 2. Campos'!$1:$994,""SELECT E WHERE A = '""&amp;D579&amp;""' LIMIT 1"",FALSE)"),"")</f>
        <v/>
      </c>
      <c r="F579" s="125"/>
    </row>
    <row r="580" hidden="1">
      <c r="A580" s="130"/>
      <c r="B580" s="130"/>
      <c r="C580" s="130"/>
      <c r="D580" s="127"/>
      <c r="E580" s="123" t="str">
        <f>IFERROR(__xludf.DUMMYFUNCTION("Query('(Fuente) 2. Campos'!$1:$994,""SELECT E WHERE A = '""&amp;D580&amp;""' LIMIT 1"",FALSE)"),"")</f>
        <v/>
      </c>
      <c r="F580" s="125"/>
    </row>
    <row r="581" hidden="1">
      <c r="A581" s="130"/>
      <c r="B581" s="130"/>
      <c r="C581" s="130"/>
      <c r="D581" s="127"/>
      <c r="E581" s="123" t="str">
        <f>IFERROR(__xludf.DUMMYFUNCTION("Query('(Fuente) 2. Campos'!$1:$994,""SELECT E WHERE A = '""&amp;D581&amp;""' LIMIT 1"",FALSE)"),"")</f>
        <v/>
      </c>
      <c r="F581" s="125"/>
    </row>
    <row r="582" hidden="1">
      <c r="A582" s="130"/>
      <c r="B582" s="130"/>
      <c r="C582" s="130"/>
      <c r="D582" s="127"/>
      <c r="E582" s="123" t="str">
        <f>IFERROR(__xludf.DUMMYFUNCTION("Query('(Fuente) 2. Campos'!$1:$994,""SELECT E WHERE A = '""&amp;D582&amp;""' LIMIT 1"",FALSE)"),"")</f>
        <v/>
      </c>
      <c r="F582" s="125"/>
    </row>
    <row r="583" hidden="1">
      <c r="A583" s="130"/>
      <c r="B583" s="130"/>
      <c r="C583" s="130"/>
      <c r="D583" s="127"/>
      <c r="E583" s="123" t="str">
        <f>IFERROR(__xludf.DUMMYFUNCTION("Query('(Fuente) 2. Campos'!$1:$994,""SELECT E WHERE A = '""&amp;D583&amp;""' LIMIT 1"",FALSE)"),"")</f>
        <v/>
      </c>
      <c r="F583" s="125"/>
    </row>
    <row r="584" hidden="1">
      <c r="A584" s="130"/>
      <c r="B584" s="130"/>
      <c r="C584" s="130"/>
      <c r="D584" s="127"/>
      <c r="E584" s="123" t="str">
        <f>IFERROR(__xludf.DUMMYFUNCTION("Query('(Fuente) 2. Campos'!$1:$994,""SELECT E WHERE A = '""&amp;D584&amp;""' LIMIT 1"",FALSE)"),"")</f>
        <v/>
      </c>
      <c r="F584" s="125"/>
    </row>
    <row r="585" hidden="1">
      <c r="A585" s="130"/>
      <c r="B585" s="130"/>
      <c r="C585" s="130"/>
      <c r="D585" s="127"/>
      <c r="E585" s="123" t="str">
        <f>IFERROR(__xludf.DUMMYFUNCTION("Query('(Fuente) 2. Campos'!$1:$994,""SELECT E WHERE A = '""&amp;D585&amp;""' LIMIT 1"",FALSE)"),"")</f>
        <v/>
      </c>
      <c r="F585" s="125"/>
    </row>
    <row r="586" hidden="1">
      <c r="A586" s="130"/>
      <c r="B586" s="130"/>
      <c r="C586" s="130"/>
      <c r="D586" s="127"/>
      <c r="E586" s="123" t="str">
        <f>IFERROR(__xludf.DUMMYFUNCTION("Query('(Fuente) 2. Campos'!$1:$994,""SELECT E WHERE A = '""&amp;D586&amp;""' LIMIT 1"",FALSE)"),"")</f>
        <v/>
      </c>
      <c r="F586" s="125"/>
    </row>
    <row r="587" hidden="1">
      <c r="A587" s="130"/>
      <c r="B587" s="130"/>
      <c r="C587" s="130"/>
      <c r="D587" s="127"/>
      <c r="E587" s="123" t="str">
        <f>IFERROR(__xludf.DUMMYFUNCTION("Query('(Fuente) 2. Campos'!$1:$994,""SELECT E WHERE A = '""&amp;D587&amp;""' LIMIT 1"",FALSE)"),"")</f>
        <v/>
      </c>
      <c r="F587" s="125"/>
    </row>
    <row r="588" hidden="1">
      <c r="A588" s="130"/>
      <c r="B588" s="130"/>
      <c r="C588" s="130"/>
      <c r="D588" s="127"/>
      <c r="E588" s="123" t="str">
        <f>IFERROR(__xludf.DUMMYFUNCTION("Query('(Fuente) 2. Campos'!$1:$994,""SELECT E WHERE A = '""&amp;D588&amp;""' LIMIT 1"",FALSE)"),"")</f>
        <v/>
      </c>
      <c r="F588" s="125"/>
    </row>
    <row r="589" hidden="1">
      <c r="A589" s="130"/>
      <c r="B589" s="130"/>
      <c r="C589" s="130"/>
      <c r="D589" s="127"/>
      <c r="E589" s="123" t="str">
        <f>IFERROR(__xludf.DUMMYFUNCTION("Query('(Fuente) 2. Campos'!$1:$994,""SELECT E WHERE A = '""&amp;D589&amp;""' LIMIT 1"",FALSE)"),"")</f>
        <v/>
      </c>
      <c r="F589" s="125"/>
    </row>
    <row r="590" hidden="1">
      <c r="A590" s="130"/>
      <c r="B590" s="130"/>
      <c r="C590" s="130"/>
      <c r="D590" s="127"/>
      <c r="E590" s="123" t="str">
        <f>IFERROR(__xludf.DUMMYFUNCTION("Query('(Fuente) 2. Campos'!$1:$994,""SELECT E WHERE A = '""&amp;D590&amp;""' LIMIT 1"",FALSE)"),"")</f>
        <v/>
      </c>
      <c r="F590" s="125"/>
    </row>
    <row r="591" hidden="1">
      <c r="A591" s="130"/>
      <c r="B591" s="130"/>
      <c r="C591" s="130"/>
      <c r="D591" s="127"/>
      <c r="E591" s="123" t="str">
        <f>IFERROR(__xludf.DUMMYFUNCTION("Query('(Fuente) 2. Campos'!$1:$994,""SELECT E WHERE A = '""&amp;D591&amp;""' LIMIT 1"",FALSE)"),"")</f>
        <v/>
      </c>
      <c r="F591" s="125"/>
    </row>
    <row r="592" hidden="1">
      <c r="A592" s="130"/>
      <c r="B592" s="130"/>
      <c r="C592" s="130"/>
      <c r="D592" s="127"/>
      <c r="E592" s="123" t="str">
        <f>IFERROR(__xludf.DUMMYFUNCTION("Query('(Fuente) 2. Campos'!$1:$994,""SELECT E WHERE A = '""&amp;D592&amp;""' LIMIT 1"",FALSE)"),"")</f>
        <v/>
      </c>
      <c r="F592" s="125"/>
    </row>
    <row r="593" hidden="1">
      <c r="A593" s="130"/>
      <c r="B593" s="130"/>
      <c r="C593" s="130"/>
      <c r="D593" s="127"/>
      <c r="E593" s="123" t="str">
        <f>IFERROR(__xludf.DUMMYFUNCTION("Query('(Fuente) 2. Campos'!$1:$994,""SELECT E WHERE A = '""&amp;D593&amp;""' LIMIT 1"",FALSE)"),"")</f>
        <v/>
      </c>
      <c r="F593" s="125"/>
    </row>
    <row r="594" hidden="1">
      <c r="A594" s="130"/>
      <c r="B594" s="130"/>
      <c r="C594" s="130"/>
      <c r="D594" s="127"/>
      <c r="E594" s="123" t="str">
        <f>IFERROR(__xludf.DUMMYFUNCTION("Query('(Fuente) 2. Campos'!$1:$994,""SELECT E WHERE A = '""&amp;D594&amp;""' LIMIT 1"",FALSE)"),"")</f>
        <v/>
      </c>
      <c r="F594" s="125"/>
    </row>
    <row r="595" hidden="1">
      <c r="A595" s="130"/>
      <c r="B595" s="130"/>
      <c r="C595" s="130"/>
      <c r="D595" s="127"/>
      <c r="E595" s="123" t="str">
        <f>IFERROR(__xludf.DUMMYFUNCTION("Query('(Fuente) 2. Campos'!$1:$994,""SELECT E WHERE A = '""&amp;D595&amp;""' LIMIT 1"",FALSE)"),"")</f>
        <v/>
      </c>
      <c r="F595" s="125"/>
    </row>
    <row r="596" hidden="1">
      <c r="A596" s="130"/>
      <c r="B596" s="130"/>
      <c r="C596" s="130"/>
      <c r="D596" s="127"/>
      <c r="E596" s="123" t="str">
        <f>IFERROR(__xludf.DUMMYFUNCTION("Query('(Fuente) 2. Campos'!$1:$994,""SELECT E WHERE A = '""&amp;D596&amp;""' LIMIT 1"",FALSE)"),"")</f>
        <v/>
      </c>
      <c r="F596" s="125"/>
    </row>
    <row r="597" hidden="1">
      <c r="A597" s="130"/>
      <c r="B597" s="130"/>
      <c r="C597" s="130"/>
      <c r="D597" s="127"/>
      <c r="E597" s="123" t="str">
        <f>IFERROR(__xludf.DUMMYFUNCTION("Query('(Fuente) 2. Campos'!$1:$994,""SELECT E WHERE A = '""&amp;D597&amp;""' LIMIT 1"",FALSE)"),"")</f>
        <v/>
      </c>
      <c r="F597" s="125"/>
    </row>
    <row r="598" hidden="1">
      <c r="A598" s="130"/>
      <c r="B598" s="130"/>
      <c r="C598" s="130"/>
      <c r="D598" s="127"/>
      <c r="E598" s="123" t="str">
        <f>IFERROR(__xludf.DUMMYFUNCTION("Query('(Fuente) 2. Campos'!$1:$994,""SELECT E WHERE A = '""&amp;D598&amp;""' LIMIT 1"",FALSE)"),"")</f>
        <v/>
      </c>
      <c r="F598" s="125"/>
    </row>
    <row r="599" hidden="1">
      <c r="A599" s="130"/>
      <c r="B599" s="130"/>
      <c r="C599" s="130"/>
      <c r="D599" s="127"/>
      <c r="E599" s="123" t="str">
        <f>IFERROR(__xludf.DUMMYFUNCTION("Query('(Fuente) 2. Campos'!$1:$994,""SELECT E WHERE A = '""&amp;D599&amp;""' LIMIT 1"",FALSE)"),"")</f>
        <v/>
      </c>
      <c r="F599" s="125"/>
    </row>
    <row r="600" hidden="1">
      <c r="A600" s="130"/>
      <c r="B600" s="130"/>
      <c r="C600" s="130"/>
      <c r="D600" s="127"/>
      <c r="E600" s="123" t="str">
        <f>IFERROR(__xludf.DUMMYFUNCTION("Query('(Fuente) 2. Campos'!$1:$994,""SELECT E WHERE A = '""&amp;D600&amp;""' LIMIT 1"",FALSE)"),"")</f>
        <v/>
      </c>
      <c r="F600" s="125"/>
    </row>
    <row r="601" hidden="1">
      <c r="A601" s="130"/>
      <c r="B601" s="130"/>
      <c r="C601" s="130"/>
      <c r="D601" s="127"/>
      <c r="E601" s="123" t="str">
        <f>IFERROR(__xludf.DUMMYFUNCTION("Query('(Fuente) 2. Campos'!$1:$994,""SELECT E WHERE A = '""&amp;D601&amp;""' LIMIT 1"",FALSE)"),"")</f>
        <v/>
      </c>
      <c r="F601" s="125"/>
    </row>
    <row r="602" hidden="1">
      <c r="A602" s="130"/>
      <c r="B602" s="130"/>
      <c r="C602" s="130"/>
      <c r="D602" s="127"/>
      <c r="E602" s="123" t="str">
        <f>IFERROR(__xludf.DUMMYFUNCTION("Query('(Fuente) 2. Campos'!$1:$994,""SELECT E WHERE A = '""&amp;D602&amp;""' LIMIT 1"",FALSE)"),"")</f>
        <v/>
      </c>
      <c r="F602" s="125"/>
    </row>
    <row r="603" hidden="1">
      <c r="A603" s="130"/>
      <c r="B603" s="130"/>
      <c r="C603" s="130"/>
      <c r="D603" s="127"/>
      <c r="E603" s="123" t="str">
        <f>IFERROR(__xludf.DUMMYFUNCTION("Query('(Fuente) 2. Campos'!$1:$994,""SELECT E WHERE A = '""&amp;D603&amp;""' LIMIT 1"",FALSE)"),"")</f>
        <v/>
      </c>
      <c r="F603" s="125"/>
    </row>
    <row r="604" hidden="1">
      <c r="A604" s="130"/>
      <c r="B604" s="130"/>
      <c r="C604" s="130"/>
      <c r="D604" s="127"/>
      <c r="E604" s="123" t="str">
        <f>IFERROR(__xludf.DUMMYFUNCTION("Query('(Fuente) 2. Campos'!$1:$994,""SELECT E WHERE A = '""&amp;D604&amp;""' LIMIT 1"",FALSE)"),"")</f>
        <v/>
      </c>
      <c r="F604" s="125"/>
    </row>
    <row r="605" hidden="1">
      <c r="A605" s="130"/>
      <c r="B605" s="130"/>
      <c r="C605" s="130"/>
      <c r="D605" s="127"/>
      <c r="E605" s="123" t="str">
        <f>IFERROR(__xludf.DUMMYFUNCTION("Query('(Fuente) 2. Campos'!$1:$994,""SELECT E WHERE A = '""&amp;D605&amp;""' LIMIT 1"",FALSE)"),"")</f>
        <v/>
      </c>
      <c r="F605" s="125"/>
    </row>
    <row r="606" hidden="1">
      <c r="A606" s="130"/>
      <c r="B606" s="130"/>
      <c r="C606" s="130"/>
      <c r="D606" s="127"/>
      <c r="E606" s="123" t="str">
        <f>IFERROR(__xludf.DUMMYFUNCTION("Query('(Fuente) 2. Campos'!$1:$994,""SELECT E WHERE A = '""&amp;D606&amp;""' LIMIT 1"",FALSE)"),"")</f>
        <v/>
      </c>
      <c r="F606" s="125"/>
    </row>
    <row r="607" hidden="1">
      <c r="A607" s="130"/>
      <c r="B607" s="130"/>
      <c r="C607" s="130"/>
      <c r="D607" s="127"/>
      <c r="E607" s="123" t="str">
        <f>IFERROR(__xludf.DUMMYFUNCTION("Query('(Fuente) 2. Campos'!$1:$994,""SELECT E WHERE A = '""&amp;D607&amp;""' LIMIT 1"",FALSE)"),"")</f>
        <v/>
      </c>
      <c r="F607" s="125"/>
    </row>
    <row r="608" hidden="1">
      <c r="A608" s="130"/>
      <c r="B608" s="130"/>
      <c r="C608" s="130"/>
      <c r="D608" s="127"/>
      <c r="E608" s="123" t="str">
        <f>IFERROR(__xludf.DUMMYFUNCTION("Query('(Fuente) 2. Campos'!$1:$994,""SELECT E WHERE A = '""&amp;D608&amp;""' LIMIT 1"",FALSE)"),"")</f>
        <v/>
      </c>
      <c r="F608" s="125"/>
    </row>
    <row r="609" hidden="1">
      <c r="A609" s="130"/>
      <c r="B609" s="130"/>
      <c r="C609" s="130"/>
      <c r="D609" s="127"/>
      <c r="E609" s="123" t="str">
        <f>IFERROR(__xludf.DUMMYFUNCTION("Query('(Fuente) 2. Campos'!$1:$994,""SELECT E WHERE A = '""&amp;D609&amp;""' LIMIT 1"",FALSE)"),"")</f>
        <v/>
      </c>
      <c r="F609" s="125"/>
    </row>
    <row r="610" hidden="1">
      <c r="A610" s="130"/>
      <c r="B610" s="130"/>
      <c r="C610" s="130"/>
      <c r="D610" s="127"/>
      <c r="E610" s="123" t="str">
        <f>IFERROR(__xludf.DUMMYFUNCTION("Query('(Fuente) 2. Campos'!$1:$994,""SELECT E WHERE A = '""&amp;D610&amp;""' LIMIT 1"",FALSE)"),"")</f>
        <v/>
      </c>
      <c r="F610" s="125"/>
    </row>
    <row r="611" hidden="1">
      <c r="A611" s="130"/>
      <c r="B611" s="130"/>
      <c r="C611" s="130"/>
      <c r="D611" s="127"/>
      <c r="E611" s="123" t="str">
        <f>IFERROR(__xludf.DUMMYFUNCTION("Query('(Fuente) 2. Campos'!$1:$994,""SELECT E WHERE A = '""&amp;D611&amp;""' LIMIT 1"",FALSE)"),"")</f>
        <v/>
      </c>
      <c r="F611" s="125"/>
    </row>
    <row r="612" hidden="1">
      <c r="A612" s="130"/>
      <c r="B612" s="130"/>
      <c r="C612" s="130"/>
      <c r="D612" s="127"/>
      <c r="E612" s="123" t="str">
        <f>IFERROR(__xludf.DUMMYFUNCTION("Query('(Fuente) 2. Campos'!$1:$994,""SELECT E WHERE A = '""&amp;D612&amp;""' LIMIT 1"",FALSE)"),"")</f>
        <v/>
      </c>
      <c r="F612" s="125"/>
    </row>
    <row r="613" hidden="1">
      <c r="A613" s="130"/>
      <c r="B613" s="130"/>
      <c r="C613" s="130"/>
      <c r="D613" s="127"/>
      <c r="E613" s="123" t="str">
        <f>IFERROR(__xludf.DUMMYFUNCTION("Query('(Fuente) 2. Campos'!$1:$994,""SELECT E WHERE A = '""&amp;D613&amp;""' LIMIT 1"",FALSE)"),"")</f>
        <v/>
      </c>
      <c r="F613" s="125"/>
    </row>
    <row r="614" hidden="1">
      <c r="A614" s="130"/>
      <c r="B614" s="130"/>
      <c r="C614" s="130"/>
      <c r="D614" s="127"/>
      <c r="E614" s="123" t="str">
        <f>IFERROR(__xludf.DUMMYFUNCTION("Query('(Fuente) 2. Campos'!$1:$994,""SELECT E WHERE A = '""&amp;D614&amp;""' LIMIT 1"",FALSE)"),"")</f>
        <v/>
      </c>
      <c r="F614" s="125"/>
    </row>
    <row r="615" hidden="1">
      <c r="A615" s="130"/>
      <c r="B615" s="130"/>
      <c r="C615" s="130"/>
      <c r="D615" s="127"/>
      <c r="E615" s="123" t="str">
        <f>IFERROR(__xludf.DUMMYFUNCTION("Query('(Fuente) 2. Campos'!$1:$994,""SELECT E WHERE A = '""&amp;D615&amp;""' LIMIT 1"",FALSE)"),"")</f>
        <v/>
      </c>
      <c r="F615" s="125"/>
    </row>
    <row r="616" hidden="1">
      <c r="A616" s="130"/>
      <c r="B616" s="130"/>
      <c r="C616" s="130"/>
      <c r="D616" s="127"/>
      <c r="E616" s="123" t="str">
        <f>IFERROR(__xludf.DUMMYFUNCTION("Query('(Fuente) 2. Campos'!$1:$994,""SELECT E WHERE A = '""&amp;D616&amp;""' LIMIT 1"",FALSE)"),"")</f>
        <v/>
      </c>
      <c r="F616" s="125"/>
    </row>
    <row r="617" hidden="1">
      <c r="A617" s="130"/>
      <c r="B617" s="130"/>
      <c r="C617" s="130"/>
      <c r="D617" s="127"/>
      <c r="E617" s="123" t="str">
        <f>IFERROR(__xludf.DUMMYFUNCTION("Query('(Fuente) 2. Campos'!$1:$994,""SELECT E WHERE A = '""&amp;D617&amp;""' LIMIT 1"",FALSE)"),"")</f>
        <v/>
      </c>
      <c r="F617" s="125"/>
    </row>
    <row r="618" hidden="1">
      <c r="A618" s="130"/>
      <c r="B618" s="130"/>
      <c r="C618" s="130"/>
      <c r="D618" s="127"/>
      <c r="E618" s="123" t="str">
        <f>IFERROR(__xludf.DUMMYFUNCTION("Query('(Fuente) 2. Campos'!$1:$994,""SELECT E WHERE A = '""&amp;D618&amp;""' LIMIT 1"",FALSE)"),"")</f>
        <v/>
      </c>
      <c r="F618" s="125"/>
    </row>
    <row r="619" hidden="1">
      <c r="A619" s="130"/>
      <c r="B619" s="130"/>
      <c r="C619" s="130"/>
      <c r="D619" s="127"/>
      <c r="E619" s="123" t="str">
        <f>IFERROR(__xludf.DUMMYFUNCTION("Query('(Fuente) 2. Campos'!$1:$994,""SELECT E WHERE A = '""&amp;D619&amp;""' LIMIT 1"",FALSE)"),"")</f>
        <v/>
      </c>
      <c r="F619" s="125"/>
    </row>
    <row r="620" hidden="1">
      <c r="A620" s="130"/>
      <c r="B620" s="130"/>
      <c r="C620" s="130"/>
      <c r="D620" s="127"/>
      <c r="E620" s="123" t="str">
        <f>IFERROR(__xludf.DUMMYFUNCTION("Query('(Fuente) 2. Campos'!$1:$994,""SELECT E WHERE A = '""&amp;D620&amp;""' LIMIT 1"",FALSE)"),"")</f>
        <v/>
      </c>
      <c r="F620" s="125"/>
    </row>
    <row r="621" hidden="1">
      <c r="A621" s="130"/>
      <c r="B621" s="130"/>
      <c r="C621" s="130"/>
      <c r="D621" s="127"/>
      <c r="E621" s="123" t="str">
        <f>IFERROR(__xludf.DUMMYFUNCTION("Query('(Fuente) 2. Campos'!$1:$994,""SELECT E WHERE A = '""&amp;D621&amp;""' LIMIT 1"",FALSE)"),"")</f>
        <v/>
      </c>
      <c r="F621" s="125"/>
    </row>
    <row r="622" hidden="1">
      <c r="A622" s="130"/>
      <c r="B622" s="130"/>
      <c r="C622" s="130"/>
      <c r="D622" s="127"/>
      <c r="E622" s="123" t="str">
        <f>IFERROR(__xludf.DUMMYFUNCTION("Query('(Fuente) 2. Campos'!$1:$994,""SELECT E WHERE A = '""&amp;D622&amp;""' LIMIT 1"",FALSE)"),"")</f>
        <v/>
      </c>
      <c r="F622" s="125"/>
    </row>
    <row r="623" hidden="1">
      <c r="A623" s="130"/>
      <c r="B623" s="130"/>
      <c r="C623" s="130"/>
      <c r="D623" s="127"/>
      <c r="E623" s="123" t="str">
        <f>IFERROR(__xludf.DUMMYFUNCTION("Query('(Fuente) 2. Campos'!$1:$994,""SELECT E WHERE A = '""&amp;D623&amp;""' LIMIT 1"",FALSE)"),"")</f>
        <v/>
      </c>
      <c r="F623" s="125"/>
    </row>
    <row r="624" hidden="1">
      <c r="A624" s="130"/>
      <c r="B624" s="130"/>
      <c r="C624" s="130"/>
      <c r="D624" s="127"/>
      <c r="E624" s="123" t="str">
        <f>IFERROR(__xludf.DUMMYFUNCTION("Query('(Fuente) 2. Campos'!$1:$994,""SELECT E WHERE A = '""&amp;D624&amp;""' LIMIT 1"",FALSE)"),"")</f>
        <v/>
      </c>
      <c r="F624" s="125"/>
    </row>
    <row r="625" hidden="1">
      <c r="A625" s="130"/>
      <c r="B625" s="130"/>
      <c r="C625" s="130"/>
      <c r="D625" s="127"/>
      <c r="E625" s="123" t="str">
        <f>IFERROR(__xludf.DUMMYFUNCTION("Query('(Fuente) 2. Campos'!$1:$994,""SELECT E WHERE A = '""&amp;D625&amp;""' LIMIT 1"",FALSE)"),"")</f>
        <v/>
      </c>
      <c r="F625" s="125"/>
    </row>
    <row r="626" hidden="1">
      <c r="A626" s="130"/>
      <c r="B626" s="130"/>
      <c r="C626" s="130"/>
      <c r="D626" s="127"/>
      <c r="E626" s="123" t="str">
        <f>IFERROR(__xludf.DUMMYFUNCTION("Query('(Fuente) 2. Campos'!$1:$994,""SELECT E WHERE A = '""&amp;D626&amp;""' LIMIT 1"",FALSE)"),"")</f>
        <v/>
      </c>
      <c r="F626" s="125"/>
    </row>
    <row r="627" hidden="1">
      <c r="A627" s="130"/>
      <c r="B627" s="130"/>
      <c r="C627" s="130"/>
      <c r="D627" s="127"/>
      <c r="E627" s="123" t="str">
        <f>IFERROR(__xludf.DUMMYFUNCTION("Query('(Fuente) 2. Campos'!$1:$994,""SELECT E WHERE A = '""&amp;D627&amp;""' LIMIT 1"",FALSE)"),"")</f>
        <v/>
      </c>
      <c r="F627" s="125"/>
    </row>
    <row r="628" hidden="1">
      <c r="A628" s="130"/>
      <c r="B628" s="130"/>
      <c r="C628" s="130"/>
      <c r="D628" s="127"/>
      <c r="E628" s="123" t="str">
        <f>IFERROR(__xludf.DUMMYFUNCTION("Query('(Fuente) 2. Campos'!$1:$994,""SELECT E WHERE A = '""&amp;D628&amp;""' LIMIT 1"",FALSE)"),"")</f>
        <v/>
      </c>
      <c r="F628" s="125"/>
    </row>
    <row r="629" hidden="1">
      <c r="A629" s="130"/>
      <c r="B629" s="130"/>
      <c r="C629" s="130"/>
      <c r="D629" s="127"/>
      <c r="E629" s="123" t="str">
        <f>IFERROR(__xludf.DUMMYFUNCTION("Query('(Fuente) 2. Campos'!$1:$994,""SELECT E WHERE A = '""&amp;D629&amp;""' LIMIT 1"",FALSE)"),"")</f>
        <v/>
      </c>
      <c r="F629" s="125"/>
    </row>
    <row r="630" hidden="1">
      <c r="A630" s="130"/>
      <c r="B630" s="130"/>
      <c r="C630" s="130"/>
      <c r="D630" s="127"/>
      <c r="E630" s="123" t="str">
        <f>IFERROR(__xludf.DUMMYFUNCTION("Query('(Fuente) 2. Campos'!$1:$994,""SELECT E WHERE A = '""&amp;D630&amp;""' LIMIT 1"",FALSE)"),"")</f>
        <v/>
      </c>
      <c r="F630" s="125"/>
    </row>
    <row r="631" hidden="1">
      <c r="A631" s="130"/>
      <c r="B631" s="130"/>
      <c r="C631" s="130"/>
      <c r="D631" s="127"/>
      <c r="E631" s="123" t="str">
        <f>IFERROR(__xludf.DUMMYFUNCTION("Query('(Fuente) 2. Campos'!$1:$994,""SELECT E WHERE A = '""&amp;D631&amp;""' LIMIT 1"",FALSE)"),"")</f>
        <v/>
      </c>
      <c r="F631" s="125"/>
    </row>
    <row r="632" hidden="1">
      <c r="A632" s="130"/>
      <c r="B632" s="130"/>
      <c r="C632" s="130"/>
      <c r="D632" s="127"/>
      <c r="E632" s="123" t="str">
        <f>IFERROR(__xludf.DUMMYFUNCTION("Query('(Fuente) 2. Campos'!$1:$994,""SELECT E WHERE A = '""&amp;D632&amp;""' LIMIT 1"",FALSE)"),"")</f>
        <v/>
      </c>
      <c r="F632" s="125"/>
    </row>
    <row r="633" hidden="1">
      <c r="A633" s="130"/>
      <c r="B633" s="130"/>
      <c r="C633" s="130"/>
      <c r="D633" s="127"/>
      <c r="E633" s="123" t="str">
        <f>IFERROR(__xludf.DUMMYFUNCTION("Query('(Fuente) 2. Campos'!$1:$994,""SELECT E WHERE A = '""&amp;D633&amp;""' LIMIT 1"",FALSE)"),"")</f>
        <v/>
      </c>
      <c r="F633" s="125"/>
    </row>
    <row r="634" hidden="1">
      <c r="A634" s="130"/>
      <c r="B634" s="130"/>
      <c r="C634" s="130"/>
      <c r="D634" s="127"/>
      <c r="E634" s="123" t="str">
        <f>IFERROR(__xludf.DUMMYFUNCTION("Query('(Fuente) 2. Campos'!$1:$994,""SELECT E WHERE A = '""&amp;D634&amp;""' LIMIT 1"",FALSE)"),"")</f>
        <v/>
      </c>
      <c r="F634" s="125"/>
    </row>
    <row r="635" hidden="1">
      <c r="A635" s="130"/>
      <c r="B635" s="130"/>
      <c r="C635" s="130"/>
      <c r="D635" s="127"/>
      <c r="E635" s="123" t="str">
        <f>IFERROR(__xludf.DUMMYFUNCTION("Query('(Fuente) 2. Campos'!$1:$994,""SELECT E WHERE A = '""&amp;D635&amp;""' LIMIT 1"",FALSE)"),"")</f>
        <v/>
      </c>
      <c r="F635" s="125"/>
    </row>
    <row r="636" hidden="1">
      <c r="A636" s="130"/>
      <c r="B636" s="130"/>
      <c r="C636" s="130"/>
      <c r="D636" s="127"/>
      <c r="E636" s="123" t="str">
        <f>IFERROR(__xludf.DUMMYFUNCTION("Query('(Fuente) 2. Campos'!$1:$994,""SELECT E WHERE A = '""&amp;D636&amp;""' LIMIT 1"",FALSE)"),"")</f>
        <v/>
      </c>
      <c r="F636" s="125"/>
    </row>
    <row r="637" hidden="1">
      <c r="A637" s="130"/>
      <c r="B637" s="130"/>
      <c r="C637" s="130"/>
      <c r="D637" s="127"/>
      <c r="E637" s="123" t="str">
        <f>IFERROR(__xludf.DUMMYFUNCTION("Query('(Fuente) 2. Campos'!$1:$994,""SELECT E WHERE A = '""&amp;D637&amp;""' LIMIT 1"",FALSE)"),"")</f>
        <v/>
      </c>
      <c r="F637" s="125"/>
    </row>
    <row r="638" hidden="1">
      <c r="A638" s="130"/>
      <c r="B638" s="130"/>
      <c r="C638" s="130"/>
      <c r="D638" s="127"/>
      <c r="E638" s="123" t="str">
        <f>IFERROR(__xludf.DUMMYFUNCTION("Query('(Fuente) 2. Campos'!$1:$994,""SELECT E WHERE A = '""&amp;D638&amp;""' LIMIT 1"",FALSE)"),"")</f>
        <v/>
      </c>
      <c r="F638" s="125"/>
    </row>
    <row r="639" hidden="1">
      <c r="A639" s="130"/>
      <c r="B639" s="130"/>
      <c r="C639" s="130"/>
      <c r="D639" s="127"/>
      <c r="E639" s="123" t="str">
        <f>IFERROR(__xludf.DUMMYFUNCTION("Query('(Fuente) 2. Campos'!$1:$994,""SELECT E WHERE A = '""&amp;D639&amp;""' LIMIT 1"",FALSE)"),"")</f>
        <v/>
      </c>
      <c r="F639" s="125"/>
    </row>
    <row r="640" hidden="1">
      <c r="A640" s="130"/>
      <c r="B640" s="130"/>
      <c r="C640" s="130"/>
      <c r="D640" s="127"/>
      <c r="E640" s="123" t="str">
        <f>IFERROR(__xludf.DUMMYFUNCTION("Query('(Fuente) 2. Campos'!$1:$994,""SELECT E WHERE A = '""&amp;D640&amp;""' LIMIT 1"",FALSE)"),"")</f>
        <v/>
      </c>
      <c r="F640" s="125"/>
    </row>
    <row r="641" hidden="1">
      <c r="A641" s="130"/>
      <c r="B641" s="130"/>
      <c r="C641" s="130"/>
      <c r="D641" s="127"/>
      <c r="E641" s="123" t="str">
        <f>IFERROR(__xludf.DUMMYFUNCTION("Query('(Fuente) 2. Campos'!$1:$994,""SELECT E WHERE A = '""&amp;D641&amp;""' LIMIT 1"",FALSE)"),"")</f>
        <v/>
      </c>
      <c r="F641" s="125"/>
    </row>
    <row r="642" hidden="1">
      <c r="A642" s="130"/>
      <c r="B642" s="130"/>
      <c r="C642" s="130"/>
      <c r="D642" s="127"/>
      <c r="E642" s="123" t="str">
        <f>IFERROR(__xludf.DUMMYFUNCTION("Query('(Fuente) 2. Campos'!$1:$994,""SELECT E WHERE A = '""&amp;D642&amp;""' LIMIT 1"",FALSE)"),"")</f>
        <v/>
      </c>
      <c r="F642" s="125"/>
    </row>
    <row r="643" hidden="1">
      <c r="A643" s="130"/>
      <c r="B643" s="130"/>
      <c r="C643" s="130"/>
      <c r="D643" s="127"/>
      <c r="E643" s="123" t="str">
        <f>IFERROR(__xludf.DUMMYFUNCTION("Query('(Fuente) 2. Campos'!$1:$994,""SELECT E WHERE A = '""&amp;D643&amp;""' LIMIT 1"",FALSE)"),"")</f>
        <v/>
      </c>
      <c r="F643" s="125"/>
    </row>
    <row r="644" hidden="1">
      <c r="A644" s="130"/>
      <c r="B644" s="130"/>
      <c r="C644" s="130"/>
      <c r="D644" s="127"/>
      <c r="E644" s="123" t="str">
        <f>IFERROR(__xludf.DUMMYFUNCTION("Query('(Fuente) 2. Campos'!$1:$994,""SELECT E WHERE A = '""&amp;D644&amp;""' LIMIT 1"",FALSE)"),"")</f>
        <v/>
      </c>
      <c r="F644" s="125"/>
    </row>
    <row r="645" hidden="1">
      <c r="A645" s="130"/>
      <c r="B645" s="130"/>
      <c r="C645" s="130"/>
      <c r="D645" s="127"/>
      <c r="E645" s="123" t="str">
        <f>IFERROR(__xludf.DUMMYFUNCTION("Query('(Fuente) 2. Campos'!$1:$994,""SELECT E WHERE A = '""&amp;D645&amp;""' LIMIT 1"",FALSE)"),"")</f>
        <v/>
      </c>
      <c r="F645" s="125"/>
    </row>
    <row r="646" hidden="1">
      <c r="A646" s="130"/>
      <c r="B646" s="130"/>
      <c r="C646" s="130"/>
      <c r="D646" s="127"/>
      <c r="E646" s="123" t="str">
        <f>IFERROR(__xludf.DUMMYFUNCTION("Query('(Fuente) 2. Campos'!$1:$994,""SELECT E WHERE A = '""&amp;D646&amp;""' LIMIT 1"",FALSE)"),"")</f>
        <v/>
      </c>
      <c r="F646" s="125"/>
    </row>
    <row r="647" hidden="1">
      <c r="A647" s="130"/>
      <c r="B647" s="130"/>
      <c r="C647" s="130"/>
      <c r="D647" s="127"/>
      <c r="E647" s="123" t="str">
        <f>IFERROR(__xludf.DUMMYFUNCTION("Query('(Fuente) 2. Campos'!$1:$994,""SELECT E WHERE A = '""&amp;D647&amp;""' LIMIT 1"",FALSE)"),"")</f>
        <v/>
      </c>
      <c r="F647" s="125"/>
    </row>
    <row r="648" hidden="1">
      <c r="A648" s="130"/>
      <c r="B648" s="130"/>
      <c r="C648" s="130"/>
      <c r="D648" s="127"/>
      <c r="E648" s="123" t="str">
        <f>IFERROR(__xludf.DUMMYFUNCTION("Query('(Fuente) 2. Campos'!$1:$994,""SELECT E WHERE A = '""&amp;D648&amp;""' LIMIT 1"",FALSE)"),"")</f>
        <v/>
      </c>
      <c r="F648" s="125"/>
    </row>
    <row r="649" hidden="1">
      <c r="A649" s="130"/>
      <c r="B649" s="130"/>
      <c r="C649" s="130"/>
      <c r="D649" s="127"/>
      <c r="E649" s="123" t="str">
        <f>IFERROR(__xludf.DUMMYFUNCTION("Query('(Fuente) 2. Campos'!$1:$994,""SELECT E WHERE A = '""&amp;D649&amp;""' LIMIT 1"",FALSE)"),"")</f>
        <v/>
      </c>
      <c r="F649" s="125"/>
    </row>
    <row r="650" hidden="1">
      <c r="A650" s="130"/>
      <c r="B650" s="130"/>
      <c r="C650" s="130"/>
      <c r="D650" s="127"/>
      <c r="E650" s="123" t="str">
        <f>IFERROR(__xludf.DUMMYFUNCTION("Query('(Fuente) 2. Campos'!$1:$994,""SELECT E WHERE A = '""&amp;D650&amp;""' LIMIT 1"",FALSE)"),"")</f>
        <v/>
      </c>
      <c r="F650" s="125"/>
    </row>
    <row r="651" hidden="1">
      <c r="A651" s="130"/>
      <c r="B651" s="130"/>
      <c r="C651" s="130"/>
      <c r="D651" s="127"/>
      <c r="E651" s="123" t="str">
        <f>IFERROR(__xludf.DUMMYFUNCTION("Query('(Fuente) 2. Campos'!$1:$994,""SELECT E WHERE A = '""&amp;D651&amp;""' LIMIT 1"",FALSE)"),"")</f>
        <v/>
      </c>
      <c r="F651" s="125"/>
    </row>
    <row r="652" hidden="1">
      <c r="A652" s="130"/>
      <c r="B652" s="130"/>
      <c r="C652" s="130"/>
      <c r="D652" s="127"/>
      <c r="E652" s="123" t="str">
        <f>IFERROR(__xludf.DUMMYFUNCTION("Query('(Fuente) 2. Campos'!$1:$994,""SELECT E WHERE A = '""&amp;D652&amp;""' LIMIT 1"",FALSE)"),"")</f>
        <v/>
      </c>
      <c r="F652" s="125"/>
    </row>
    <row r="653" hidden="1">
      <c r="A653" s="130"/>
      <c r="B653" s="130"/>
      <c r="C653" s="130"/>
      <c r="D653" s="127"/>
      <c r="E653" s="123" t="str">
        <f>IFERROR(__xludf.DUMMYFUNCTION("Query('(Fuente) 2. Campos'!$1:$994,""SELECT E WHERE A = '""&amp;D653&amp;""' LIMIT 1"",FALSE)"),"")</f>
        <v/>
      </c>
      <c r="F653" s="125"/>
    </row>
    <row r="654" hidden="1">
      <c r="A654" s="130"/>
      <c r="B654" s="130"/>
      <c r="C654" s="130"/>
      <c r="D654" s="127"/>
      <c r="E654" s="123" t="str">
        <f>IFERROR(__xludf.DUMMYFUNCTION("Query('(Fuente) 2. Campos'!$1:$994,""SELECT E WHERE A = '""&amp;D654&amp;""' LIMIT 1"",FALSE)"),"")</f>
        <v/>
      </c>
      <c r="F654" s="125"/>
    </row>
    <row r="655" hidden="1">
      <c r="A655" s="130"/>
      <c r="B655" s="130"/>
      <c r="C655" s="130"/>
      <c r="D655" s="127"/>
      <c r="E655" s="123" t="str">
        <f>IFERROR(__xludf.DUMMYFUNCTION("Query('(Fuente) 2. Campos'!$1:$994,""SELECT E WHERE A = '""&amp;D655&amp;""' LIMIT 1"",FALSE)"),"")</f>
        <v/>
      </c>
      <c r="F655" s="125"/>
    </row>
    <row r="656" hidden="1">
      <c r="A656" s="130"/>
      <c r="B656" s="130"/>
      <c r="C656" s="130"/>
      <c r="D656" s="127"/>
      <c r="E656" s="123" t="str">
        <f>IFERROR(__xludf.DUMMYFUNCTION("Query('(Fuente) 2. Campos'!$1:$994,""SELECT E WHERE A = '""&amp;D656&amp;""' LIMIT 1"",FALSE)"),"")</f>
        <v/>
      </c>
      <c r="F656" s="125"/>
    </row>
    <row r="657" hidden="1">
      <c r="A657" s="130"/>
      <c r="B657" s="130"/>
      <c r="C657" s="130"/>
      <c r="D657" s="127"/>
      <c r="E657" s="123" t="str">
        <f>IFERROR(__xludf.DUMMYFUNCTION("Query('(Fuente) 2. Campos'!$1:$994,""SELECT E WHERE A = '""&amp;D657&amp;""' LIMIT 1"",FALSE)"),"")</f>
        <v/>
      </c>
      <c r="F657" s="125"/>
    </row>
    <row r="658" hidden="1">
      <c r="A658" s="130"/>
      <c r="B658" s="130"/>
      <c r="C658" s="130"/>
      <c r="D658" s="127"/>
      <c r="E658" s="123" t="str">
        <f>IFERROR(__xludf.DUMMYFUNCTION("Query('(Fuente) 2. Campos'!$1:$994,""SELECT E WHERE A = '""&amp;D658&amp;""' LIMIT 1"",FALSE)"),"")</f>
        <v/>
      </c>
      <c r="F658" s="125"/>
    </row>
    <row r="659" hidden="1">
      <c r="A659" s="130"/>
      <c r="B659" s="130"/>
      <c r="C659" s="130"/>
      <c r="D659" s="127"/>
      <c r="E659" s="123" t="str">
        <f>IFERROR(__xludf.DUMMYFUNCTION("Query('(Fuente) 2. Campos'!$1:$994,""SELECT E WHERE A = '""&amp;D659&amp;""' LIMIT 1"",FALSE)"),"")</f>
        <v/>
      </c>
      <c r="F659" s="125"/>
    </row>
    <row r="660" hidden="1">
      <c r="A660" s="130"/>
      <c r="B660" s="130"/>
      <c r="C660" s="130"/>
      <c r="D660" s="127"/>
      <c r="E660" s="123" t="str">
        <f>IFERROR(__xludf.DUMMYFUNCTION("Query('(Fuente) 2. Campos'!$1:$994,""SELECT E WHERE A = '""&amp;D660&amp;""' LIMIT 1"",FALSE)"),"")</f>
        <v/>
      </c>
      <c r="F660" s="125"/>
    </row>
    <row r="661" hidden="1">
      <c r="A661" s="130"/>
      <c r="B661" s="130"/>
      <c r="C661" s="130"/>
      <c r="D661" s="127"/>
      <c r="E661" s="123" t="str">
        <f>IFERROR(__xludf.DUMMYFUNCTION("Query('(Fuente) 2. Campos'!$1:$994,""SELECT E WHERE A = '""&amp;D661&amp;""' LIMIT 1"",FALSE)"),"")</f>
        <v/>
      </c>
      <c r="F661" s="125"/>
    </row>
    <row r="662" hidden="1">
      <c r="A662" s="130"/>
      <c r="B662" s="130"/>
      <c r="C662" s="130"/>
      <c r="D662" s="127"/>
      <c r="E662" s="123" t="str">
        <f>IFERROR(__xludf.DUMMYFUNCTION("Query('(Fuente) 2. Campos'!$1:$994,""SELECT E WHERE A = '""&amp;D662&amp;""' LIMIT 1"",FALSE)"),"")</f>
        <v/>
      </c>
      <c r="F662" s="125"/>
    </row>
    <row r="663" hidden="1">
      <c r="A663" s="130"/>
      <c r="B663" s="130"/>
      <c r="C663" s="130"/>
      <c r="D663" s="127"/>
      <c r="E663" s="123" t="str">
        <f>IFERROR(__xludf.DUMMYFUNCTION("Query('(Fuente) 2. Campos'!$1:$994,""SELECT E WHERE A = '""&amp;D663&amp;""' LIMIT 1"",FALSE)"),"")</f>
        <v/>
      </c>
      <c r="F663" s="125"/>
    </row>
    <row r="664" hidden="1">
      <c r="A664" s="130"/>
      <c r="B664" s="130"/>
      <c r="C664" s="130"/>
      <c r="D664" s="127"/>
      <c r="E664" s="123" t="str">
        <f>IFERROR(__xludf.DUMMYFUNCTION("Query('(Fuente) 2. Campos'!$1:$994,""SELECT E WHERE A = '""&amp;D664&amp;""' LIMIT 1"",FALSE)"),"")</f>
        <v/>
      </c>
      <c r="F664" s="125"/>
    </row>
    <row r="665" hidden="1">
      <c r="A665" s="130"/>
      <c r="B665" s="130"/>
      <c r="C665" s="130"/>
      <c r="D665" s="127"/>
      <c r="E665" s="123" t="str">
        <f>IFERROR(__xludf.DUMMYFUNCTION("Query('(Fuente) 2. Campos'!$1:$994,""SELECT E WHERE A = '""&amp;D665&amp;""' LIMIT 1"",FALSE)"),"")</f>
        <v/>
      </c>
      <c r="F665" s="125"/>
    </row>
    <row r="666" hidden="1">
      <c r="A666" s="130"/>
      <c r="B666" s="130"/>
      <c r="C666" s="130"/>
      <c r="D666" s="127"/>
      <c r="E666" s="123" t="str">
        <f>IFERROR(__xludf.DUMMYFUNCTION("Query('(Fuente) 2. Campos'!$1:$994,""SELECT E WHERE A = '""&amp;D666&amp;""' LIMIT 1"",FALSE)"),"")</f>
        <v/>
      </c>
      <c r="F666" s="125"/>
    </row>
    <row r="667" hidden="1">
      <c r="A667" s="130"/>
      <c r="B667" s="130"/>
      <c r="C667" s="130"/>
      <c r="D667" s="127"/>
      <c r="E667" s="123" t="str">
        <f>IFERROR(__xludf.DUMMYFUNCTION("Query('(Fuente) 2. Campos'!$1:$994,""SELECT E WHERE A = '""&amp;D667&amp;""' LIMIT 1"",FALSE)"),"")</f>
        <v/>
      </c>
      <c r="F667" s="125"/>
    </row>
    <row r="668" hidden="1">
      <c r="A668" s="130"/>
      <c r="B668" s="130"/>
      <c r="C668" s="130"/>
      <c r="D668" s="127"/>
      <c r="E668" s="123" t="str">
        <f>IFERROR(__xludf.DUMMYFUNCTION("Query('(Fuente) 2. Campos'!$1:$994,""SELECT E WHERE A = '""&amp;D668&amp;""' LIMIT 1"",FALSE)"),"")</f>
        <v/>
      </c>
      <c r="F668" s="125"/>
    </row>
    <row r="669" hidden="1">
      <c r="A669" s="130"/>
      <c r="B669" s="130"/>
      <c r="C669" s="130"/>
      <c r="D669" s="127"/>
      <c r="E669" s="123" t="str">
        <f>IFERROR(__xludf.DUMMYFUNCTION("Query('(Fuente) 2. Campos'!$1:$994,""SELECT E WHERE A = '""&amp;D669&amp;""' LIMIT 1"",FALSE)"),"")</f>
        <v/>
      </c>
      <c r="F669" s="125"/>
    </row>
    <row r="670" hidden="1">
      <c r="A670" s="130"/>
      <c r="B670" s="130"/>
      <c r="C670" s="130"/>
      <c r="D670" s="127"/>
      <c r="E670" s="123" t="str">
        <f>IFERROR(__xludf.DUMMYFUNCTION("Query('(Fuente) 2. Campos'!$1:$994,""SELECT E WHERE A = '""&amp;D670&amp;""' LIMIT 1"",FALSE)"),"")</f>
        <v/>
      </c>
      <c r="F670" s="125"/>
    </row>
    <row r="671" hidden="1">
      <c r="A671" s="130"/>
      <c r="B671" s="130"/>
      <c r="C671" s="130"/>
      <c r="D671" s="127"/>
      <c r="E671" s="123" t="str">
        <f>IFERROR(__xludf.DUMMYFUNCTION("Query('(Fuente) 2. Campos'!$1:$994,""SELECT E WHERE A = '""&amp;D671&amp;""' LIMIT 1"",FALSE)"),"")</f>
        <v/>
      </c>
      <c r="F671" s="125"/>
    </row>
    <row r="672" hidden="1">
      <c r="A672" s="130"/>
      <c r="B672" s="130"/>
      <c r="C672" s="130"/>
      <c r="D672" s="127"/>
      <c r="E672" s="123" t="str">
        <f>IFERROR(__xludf.DUMMYFUNCTION("Query('(Fuente) 2. Campos'!$1:$994,""SELECT E WHERE A = '""&amp;D672&amp;""' LIMIT 1"",FALSE)"),"")</f>
        <v/>
      </c>
      <c r="F672" s="125"/>
    </row>
    <row r="673" hidden="1">
      <c r="A673" s="130"/>
      <c r="B673" s="130"/>
      <c r="C673" s="130"/>
      <c r="D673" s="127"/>
      <c r="E673" s="123" t="str">
        <f>IFERROR(__xludf.DUMMYFUNCTION("Query('(Fuente) 2. Campos'!$1:$994,""SELECT E WHERE A = '""&amp;D673&amp;""' LIMIT 1"",FALSE)"),"")</f>
        <v/>
      </c>
      <c r="F673" s="125"/>
    </row>
    <row r="674" hidden="1">
      <c r="A674" s="130"/>
      <c r="B674" s="130"/>
      <c r="C674" s="130"/>
      <c r="D674" s="127"/>
      <c r="E674" s="123" t="str">
        <f>IFERROR(__xludf.DUMMYFUNCTION("Query('(Fuente) 2. Campos'!$1:$994,""SELECT E WHERE A = '""&amp;D674&amp;""' LIMIT 1"",FALSE)"),"")</f>
        <v/>
      </c>
      <c r="F674" s="125"/>
    </row>
    <row r="675" hidden="1">
      <c r="A675" s="130"/>
      <c r="B675" s="130"/>
      <c r="C675" s="130"/>
      <c r="D675" s="127"/>
      <c r="E675" s="123" t="str">
        <f>IFERROR(__xludf.DUMMYFUNCTION("Query('(Fuente) 2. Campos'!$1:$994,""SELECT E WHERE A = '""&amp;D675&amp;""' LIMIT 1"",FALSE)"),"")</f>
        <v/>
      </c>
      <c r="F675" s="125"/>
    </row>
    <row r="676" hidden="1">
      <c r="A676" s="130"/>
      <c r="B676" s="130"/>
      <c r="C676" s="130"/>
      <c r="D676" s="127"/>
      <c r="E676" s="123" t="str">
        <f>IFERROR(__xludf.DUMMYFUNCTION("Query('(Fuente) 2. Campos'!$1:$994,""SELECT E WHERE A = '""&amp;D676&amp;""' LIMIT 1"",FALSE)"),"")</f>
        <v/>
      </c>
      <c r="F676" s="125"/>
    </row>
    <row r="677" hidden="1">
      <c r="A677" s="130"/>
      <c r="B677" s="130"/>
      <c r="C677" s="130"/>
      <c r="D677" s="127"/>
      <c r="E677" s="123" t="str">
        <f>IFERROR(__xludf.DUMMYFUNCTION("Query('(Fuente) 2. Campos'!$1:$994,""SELECT E WHERE A = '""&amp;D677&amp;""' LIMIT 1"",FALSE)"),"")</f>
        <v/>
      </c>
      <c r="F677" s="125"/>
    </row>
    <row r="678" hidden="1">
      <c r="A678" s="130"/>
      <c r="B678" s="130"/>
      <c r="C678" s="130"/>
      <c r="D678" s="127"/>
      <c r="E678" s="123" t="str">
        <f>IFERROR(__xludf.DUMMYFUNCTION("Query('(Fuente) 2. Campos'!$1:$994,""SELECT E WHERE A = '""&amp;D678&amp;""' LIMIT 1"",FALSE)"),"")</f>
        <v/>
      </c>
      <c r="F678" s="125"/>
    </row>
    <row r="679" hidden="1">
      <c r="A679" s="130"/>
      <c r="B679" s="130"/>
      <c r="C679" s="130"/>
      <c r="D679" s="127"/>
      <c r="E679" s="123" t="str">
        <f>IFERROR(__xludf.DUMMYFUNCTION("Query('(Fuente) 2. Campos'!$1:$994,""SELECT E WHERE A = '""&amp;D679&amp;""' LIMIT 1"",FALSE)"),"")</f>
        <v/>
      </c>
      <c r="F679" s="125"/>
    </row>
    <row r="680" hidden="1">
      <c r="A680" s="130"/>
      <c r="B680" s="130"/>
      <c r="C680" s="130"/>
      <c r="D680" s="127"/>
      <c r="E680" s="123" t="str">
        <f>IFERROR(__xludf.DUMMYFUNCTION("Query('(Fuente) 2. Campos'!$1:$994,""SELECT E WHERE A = '""&amp;D680&amp;""' LIMIT 1"",FALSE)"),"")</f>
        <v/>
      </c>
      <c r="F680" s="125"/>
    </row>
    <row r="681" hidden="1">
      <c r="A681" s="130"/>
      <c r="B681" s="130"/>
      <c r="C681" s="130"/>
      <c r="D681" s="127"/>
      <c r="E681" s="123" t="str">
        <f>IFERROR(__xludf.DUMMYFUNCTION("Query('(Fuente) 2. Campos'!$1:$994,""SELECT E WHERE A = '""&amp;D681&amp;""' LIMIT 1"",FALSE)"),"")</f>
        <v/>
      </c>
      <c r="F681" s="125"/>
    </row>
    <row r="682" hidden="1">
      <c r="A682" s="130"/>
      <c r="B682" s="130"/>
      <c r="C682" s="130"/>
      <c r="D682" s="127"/>
      <c r="E682" s="123" t="str">
        <f>IFERROR(__xludf.DUMMYFUNCTION("Query('(Fuente) 2. Campos'!$1:$994,""SELECT E WHERE A = '""&amp;D682&amp;""' LIMIT 1"",FALSE)"),"")</f>
        <v/>
      </c>
      <c r="F682" s="125"/>
    </row>
    <row r="683" hidden="1">
      <c r="A683" s="130"/>
      <c r="B683" s="130"/>
      <c r="C683" s="130"/>
      <c r="D683" s="127"/>
      <c r="E683" s="123" t="str">
        <f>IFERROR(__xludf.DUMMYFUNCTION("Query('(Fuente) 2. Campos'!$1:$994,""SELECT E WHERE A = '""&amp;D683&amp;""' LIMIT 1"",FALSE)"),"")</f>
        <v/>
      </c>
      <c r="F683" s="125"/>
    </row>
    <row r="684" hidden="1">
      <c r="A684" s="130"/>
      <c r="B684" s="130"/>
      <c r="C684" s="130"/>
      <c r="D684" s="127"/>
      <c r="E684" s="123" t="str">
        <f>IFERROR(__xludf.DUMMYFUNCTION("Query('(Fuente) 2. Campos'!$1:$994,""SELECT E WHERE A = '""&amp;D684&amp;""' LIMIT 1"",FALSE)"),"")</f>
        <v/>
      </c>
      <c r="F684" s="125"/>
    </row>
    <row r="685" hidden="1">
      <c r="A685" s="130"/>
      <c r="B685" s="130"/>
      <c r="C685" s="130"/>
      <c r="D685" s="127"/>
      <c r="E685" s="123" t="str">
        <f>IFERROR(__xludf.DUMMYFUNCTION("Query('(Fuente) 2. Campos'!$1:$994,""SELECT E WHERE A = '""&amp;D685&amp;""' LIMIT 1"",FALSE)"),"")</f>
        <v/>
      </c>
      <c r="F685" s="125"/>
    </row>
    <row r="686" hidden="1">
      <c r="A686" s="130"/>
      <c r="B686" s="130"/>
      <c r="C686" s="130"/>
      <c r="D686" s="127"/>
      <c r="E686" s="123" t="str">
        <f>IFERROR(__xludf.DUMMYFUNCTION("Query('(Fuente) 2. Campos'!$1:$994,""SELECT E WHERE A = '""&amp;D686&amp;""' LIMIT 1"",FALSE)"),"")</f>
        <v/>
      </c>
      <c r="F686" s="125"/>
    </row>
    <row r="687" hidden="1">
      <c r="A687" s="130"/>
      <c r="B687" s="130"/>
      <c r="C687" s="130"/>
      <c r="D687" s="127"/>
      <c r="E687" s="123" t="str">
        <f>IFERROR(__xludf.DUMMYFUNCTION("Query('(Fuente) 2. Campos'!$1:$994,""SELECT E WHERE A = '""&amp;D687&amp;""' LIMIT 1"",FALSE)"),"")</f>
        <v/>
      </c>
      <c r="F687" s="125"/>
    </row>
    <row r="688" hidden="1">
      <c r="A688" s="130"/>
      <c r="B688" s="130"/>
      <c r="C688" s="130"/>
      <c r="D688" s="127"/>
      <c r="E688" s="123" t="str">
        <f>IFERROR(__xludf.DUMMYFUNCTION("Query('(Fuente) 2. Campos'!$1:$994,""SELECT E WHERE A = '""&amp;D688&amp;""' LIMIT 1"",FALSE)"),"")</f>
        <v/>
      </c>
      <c r="F688" s="125"/>
    </row>
    <row r="689" hidden="1">
      <c r="A689" s="130"/>
      <c r="B689" s="130"/>
      <c r="C689" s="130"/>
      <c r="D689" s="127"/>
      <c r="E689" s="123" t="str">
        <f>IFERROR(__xludf.DUMMYFUNCTION("Query('(Fuente) 2. Campos'!$1:$994,""SELECT E WHERE A = '""&amp;D689&amp;""' LIMIT 1"",FALSE)"),"")</f>
        <v/>
      </c>
      <c r="F689" s="125"/>
    </row>
    <row r="690" hidden="1">
      <c r="A690" s="130"/>
      <c r="B690" s="130"/>
      <c r="C690" s="130"/>
      <c r="D690" s="127"/>
      <c r="E690" s="123" t="str">
        <f>IFERROR(__xludf.DUMMYFUNCTION("Query('(Fuente) 2. Campos'!$1:$994,""SELECT E WHERE A = '""&amp;D690&amp;""' LIMIT 1"",FALSE)"),"")</f>
        <v/>
      </c>
      <c r="F690" s="125"/>
    </row>
    <row r="691" hidden="1">
      <c r="A691" s="130"/>
      <c r="B691" s="130"/>
      <c r="C691" s="130"/>
      <c r="D691" s="127"/>
      <c r="E691" s="123" t="str">
        <f>IFERROR(__xludf.DUMMYFUNCTION("Query('(Fuente) 2. Campos'!$1:$994,""SELECT E WHERE A = '""&amp;D691&amp;""' LIMIT 1"",FALSE)"),"")</f>
        <v/>
      </c>
      <c r="F691" s="125"/>
    </row>
    <row r="692" hidden="1">
      <c r="A692" s="130"/>
      <c r="B692" s="130"/>
      <c r="C692" s="130"/>
      <c r="D692" s="127"/>
      <c r="E692" s="123" t="str">
        <f>IFERROR(__xludf.DUMMYFUNCTION("Query('(Fuente) 2. Campos'!$1:$994,""SELECT E WHERE A = '""&amp;D692&amp;""' LIMIT 1"",FALSE)"),"")</f>
        <v/>
      </c>
      <c r="F692" s="125"/>
    </row>
    <row r="693" hidden="1">
      <c r="A693" s="130"/>
      <c r="B693" s="130"/>
      <c r="C693" s="130"/>
      <c r="D693" s="127"/>
      <c r="E693" s="123" t="str">
        <f>IFERROR(__xludf.DUMMYFUNCTION("Query('(Fuente) 2. Campos'!$1:$994,""SELECT E WHERE A = '""&amp;D693&amp;""' LIMIT 1"",FALSE)"),"")</f>
        <v/>
      </c>
      <c r="F693" s="125"/>
    </row>
    <row r="694" hidden="1">
      <c r="A694" s="130"/>
      <c r="B694" s="130"/>
      <c r="C694" s="130"/>
      <c r="D694" s="127"/>
      <c r="E694" s="123" t="str">
        <f>IFERROR(__xludf.DUMMYFUNCTION("Query('(Fuente) 2. Campos'!$1:$994,""SELECT E WHERE A = '""&amp;D694&amp;""' LIMIT 1"",FALSE)"),"")</f>
        <v/>
      </c>
      <c r="F694" s="125"/>
    </row>
    <row r="695" hidden="1">
      <c r="A695" s="130"/>
      <c r="B695" s="130"/>
      <c r="C695" s="130"/>
      <c r="D695" s="127"/>
      <c r="E695" s="123" t="str">
        <f>IFERROR(__xludf.DUMMYFUNCTION("Query('(Fuente) 2. Campos'!$1:$994,""SELECT E WHERE A = '""&amp;D695&amp;""' LIMIT 1"",FALSE)"),"")</f>
        <v/>
      </c>
      <c r="F695" s="125"/>
    </row>
    <row r="696" hidden="1">
      <c r="A696" s="130"/>
      <c r="B696" s="130"/>
      <c r="C696" s="130"/>
      <c r="D696" s="127"/>
      <c r="E696" s="123" t="str">
        <f>IFERROR(__xludf.DUMMYFUNCTION("Query('(Fuente) 2. Campos'!$1:$994,""SELECT E WHERE A = '""&amp;D696&amp;""' LIMIT 1"",FALSE)"),"")</f>
        <v/>
      </c>
      <c r="F696" s="125"/>
    </row>
    <row r="697" hidden="1">
      <c r="A697" s="130"/>
      <c r="B697" s="130"/>
      <c r="C697" s="130"/>
      <c r="D697" s="127"/>
      <c r="E697" s="123" t="str">
        <f>IFERROR(__xludf.DUMMYFUNCTION("Query('(Fuente) 2. Campos'!$1:$994,""SELECT E WHERE A = '""&amp;D697&amp;""' LIMIT 1"",FALSE)"),"")</f>
        <v/>
      </c>
      <c r="F697" s="125"/>
    </row>
    <row r="698" hidden="1">
      <c r="A698" s="130"/>
      <c r="B698" s="130"/>
      <c r="C698" s="130"/>
      <c r="D698" s="127"/>
      <c r="E698" s="123" t="str">
        <f>IFERROR(__xludf.DUMMYFUNCTION("Query('(Fuente) 2. Campos'!$1:$994,""SELECT E WHERE A = '""&amp;D698&amp;""' LIMIT 1"",FALSE)"),"")</f>
        <v/>
      </c>
      <c r="F698" s="125"/>
    </row>
    <row r="699" hidden="1">
      <c r="A699" s="130"/>
      <c r="B699" s="130"/>
      <c r="C699" s="130"/>
      <c r="D699" s="127"/>
      <c r="E699" s="123" t="str">
        <f>IFERROR(__xludf.DUMMYFUNCTION("Query('(Fuente) 2. Campos'!$1:$994,""SELECT E WHERE A = '""&amp;D699&amp;""' LIMIT 1"",FALSE)"),"")</f>
        <v/>
      </c>
      <c r="F699" s="125"/>
    </row>
    <row r="700" hidden="1">
      <c r="A700" s="130"/>
      <c r="B700" s="130"/>
      <c r="C700" s="130"/>
      <c r="D700" s="127"/>
      <c r="E700" s="123" t="str">
        <f>IFERROR(__xludf.DUMMYFUNCTION("Query('(Fuente) 2. Campos'!$1:$994,""SELECT E WHERE A = '""&amp;D700&amp;""' LIMIT 1"",FALSE)"),"")</f>
        <v/>
      </c>
      <c r="F700" s="125"/>
    </row>
    <row r="701" hidden="1">
      <c r="A701" s="130"/>
      <c r="B701" s="130"/>
      <c r="C701" s="130"/>
      <c r="D701" s="127"/>
      <c r="E701" s="123" t="str">
        <f>IFERROR(__xludf.DUMMYFUNCTION("Query('(Fuente) 2. Campos'!$1:$994,""SELECT E WHERE A = '""&amp;D701&amp;""' LIMIT 1"",FALSE)"),"")</f>
        <v/>
      </c>
      <c r="F701" s="125"/>
    </row>
    <row r="702" hidden="1">
      <c r="A702" s="130"/>
      <c r="B702" s="130"/>
      <c r="C702" s="130"/>
      <c r="D702" s="127"/>
      <c r="E702" s="123" t="str">
        <f>IFERROR(__xludf.DUMMYFUNCTION("Query('(Fuente) 2. Campos'!$1:$994,""SELECT E WHERE A = '""&amp;D702&amp;""' LIMIT 1"",FALSE)"),"")</f>
        <v/>
      </c>
      <c r="F702" s="125"/>
    </row>
    <row r="703" hidden="1">
      <c r="A703" s="130"/>
      <c r="B703" s="130"/>
      <c r="C703" s="130"/>
      <c r="D703" s="127"/>
      <c r="E703" s="123" t="str">
        <f>IFERROR(__xludf.DUMMYFUNCTION("Query('(Fuente) 2. Campos'!$1:$994,""SELECT E WHERE A = '""&amp;D703&amp;""' LIMIT 1"",FALSE)"),"")</f>
        <v/>
      </c>
      <c r="F703" s="125"/>
    </row>
    <row r="704" hidden="1">
      <c r="A704" s="130"/>
      <c r="B704" s="130"/>
      <c r="C704" s="130"/>
      <c r="D704" s="127"/>
      <c r="E704" s="123" t="str">
        <f>IFERROR(__xludf.DUMMYFUNCTION("Query('(Fuente) 2. Campos'!$1:$994,""SELECT E WHERE A = '""&amp;D704&amp;""' LIMIT 1"",FALSE)"),"")</f>
        <v/>
      </c>
      <c r="F704" s="125"/>
    </row>
    <row r="705" hidden="1">
      <c r="A705" s="130"/>
      <c r="B705" s="130"/>
      <c r="C705" s="130"/>
      <c r="D705" s="127"/>
      <c r="E705" s="123" t="str">
        <f>IFERROR(__xludf.DUMMYFUNCTION("Query('(Fuente) 2. Campos'!$1:$994,""SELECT E WHERE A = '""&amp;D705&amp;""' LIMIT 1"",FALSE)"),"")</f>
        <v/>
      </c>
      <c r="F705" s="125"/>
    </row>
    <row r="706" hidden="1">
      <c r="A706" s="130"/>
      <c r="B706" s="130"/>
      <c r="C706" s="130"/>
      <c r="D706" s="127"/>
      <c r="E706" s="123" t="str">
        <f>IFERROR(__xludf.DUMMYFUNCTION("Query('(Fuente) 2. Campos'!$1:$994,""SELECT E WHERE A = '""&amp;D706&amp;""' LIMIT 1"",FALSE)"),"")</f>
        <v/>
      </c>
      <c r="F706" s="125"/>
    </row>
    <row r="707" hidden="1">
      <c r="A707" s="130"/>
      <c r="B707" s="130"/>
      <c r="C707" s="130"/>
      <c r="D707" s="127"/>
      <c r="E707" s="123" t="str">
        <f>IFERROR(__xludf.DUMMYFUNCTION("Query('(Fuente) 2. Campos'!$1:$994,""SELECT E WHERE A = '""&amp;D707&amp;""' LIMIT 1"",FALSE)"),"")</f>
        <v/>
      </c>
      <c r="F707" s="125"/>
    </row>
    <row r="708" hidden="1">
      <c r="A708" s="130"/>
      <c r="B708" s="130"/>
      <c r="C708" s="130"/>
      <c r="D708" s="127"/>
      <c r="E708" s="123" t="str">
        <f>IFERROR(__xludf.DUMMYFUNCTION("Query('(Fuente) 2. Campos'!$1:$994,""SELECT E WHERE A = '""&amp;D708&amp;""' LIMIT 1"",FALSE)"),"")</f>
        <v/>
      </c>
      <c r="F708" s="125"/>
    </row>
    <row r="709" hidden="1">
      <c r="A709" s="130"/>
      <c r="B709" s="130"/>
      <c r="C709" s="130"/>
      <c r="D709" s="127"/>
      <c r="E709" s="123" t="str">
        <f>IFERROR(__xludf.DUMMYFUNCTION("Query('(Fuente) 2. Campos'!$1:$994,""SELECT E WHERE A = '""&amp;D709&amp;""' LIMIT 1"",FALSE)"),"")</f>
        <v/>
      </c>
      <c r="F709" s="125"/>
    </row>
    <row r="710" hidden="1">
      <c r="A710" s="130"/>
      <c r="B710" s="130"/>
      <c r="C710" s="130"/>
      <c r="D710" s="127"/>
      <c r="E710" s="123" t="str">
        <f>IFERROR(__xludf.DUMMYFUNCTION("Query('(Fuente) 2. Campos'!$1:$994,""SELECT E WHERE A = '""&amp;D710&amp;""' LIMIT 1"",FALSE)"),"")</f>
        <v/>
      </c>
      <c r="F710" s="125"/>
    </row>
    <row r="711" hidden="1">
      <c r="A711" s="130"/>
      <c r="B711" s="130"/>
      <c r="C711" s="130"/>
      <c r="D711" s="127"/>
      <c r="E711" s="123" t="str">
        <f>IFERROR(__xludf.DUMMYFUNCTION("Query('(Fuente) 2. Campos'!$1:$994,""SELECT E WHERE A = '""&amp;D711&amp;""' LIMIT 1"",FALSE)"),"")</f>
        <v/>
      </c>
      <c r="F711" s="125"/>
    </row>
    <row r="712" hidden="1">
      <c r="A712" s="130"/>
      <c r="B712" s="130"/>
      <c r="C712" s="130"/>
      <c r="D712" s="127"/>
      <c r="E712" s="123" t="str">
        <f>IFERROR(__xludf.DUMMYFUNCTION("Query('(Fuente) 2. Campos'!$1:$994,""SELECT E WHERE A = '""&amp;D712&amp;""' LIMIT 1"",FALSE)"),"")</f>
        <v/>
      </c>
      <c r="F712" s="125"/>
    </row>
    <row r="713" hidden="1">
      <c r="A713" s="130"/>
      <c r="B713" s="130"/>
      <c r="C713" s="130"/>
      <c r="D713" s="127"/>
      <c r="E713" s="123" t="str">
        <f>IFERROR(__xludf.DUMMYFUNCTION("Query('(Fuente) 2. Campos'!$1:$994,""SELECT E WHERE A = '""&amp;D713&amp;""' LIMIT 1"",FALSE)"),"")</f>
        <v/>
      </c>
      <c r="F713" s="125"/>
    </row>
    <row r="714" hidden="1">
      <c r="A714" s="130"/>
      <c r="B714" s="130"/>
      <c r="C714" s="130"/>
      <c r="D714" s="127"/>
      <c r="E714" s="123" t="str">
        <f>IFERROR(__xludf.DUMMYFUNCTION("Query('(Fuente) 2. Campos'!$1:$994,""SELECT E WHERE A = '""&amp;D714&amp;""' LIMIT 1"",FALSE)"),"")</f>
        <v/>
      </c>
      <c r="F714" s="125"/>
    </row>
    <row r="715" hidden="1">
      <c r="A715" s="130"/>
      <c r="B715" s="130"/>
      <c r="C715" s="130"/>
      <c r="D715" s="127"/>
      <c r="E715" s="123" t="str">
        <f>IFERROR(__xludf.DUMMYFUNCTION("Query('(Fuente) 2. Campos'!$1:$994,""SELECT E WHERE A = '""&amp;D715&amp;""' LIMIT 1"",FALSE)"),"")</f>
        <v/>
      </c>
      <c r="F715" s="125"/>
    </row>
    <row r="716" hidden="1">
      <c r="A716" s="130"/>
      <c r="B716" s="130"/>
      <c r="C716" s="130"/>
      <c r="D716" s="127"/>
      <c r="E716" s="123" t="str">
        <f>IFERROR(__xludf.DUMMYFUNCTION("Query('(Fuente) 2. Campos'!$1:$994,""SELECT E WHERE A = '""&amp;D716&amp;""' LIMIT 1"",FALSE)"),"")</f>
        <v/>
      </c>
      <c r="F716" s="125"/>
    </row>
    <row r="717" hidden="1">
      <c r="A717" s="130"/>
      <c r="B717" s="130"/>
      <c r="C717" s="130"/>
      <c r="D717" s="127"/>
      <c r="E717" s="123" t="str">
        <f>IFERROR(__xludf.DUMMYFUNCTION("Query('(Fuente) 2. Campos'!$1:$994,""SELECT E WHERE A = '""&amp;D717&amp;""' LIMIT 1"",FALSE)"),"")</f>
        <v/>
      </c>
      <c r="F717" s="125"/>
    </row>
    <row r="718" hidden="1">
      <c r="A718" s="130"/>
      <c r="B718" s="130"/>
      <c r="C718" s="130"/>
      <c r="D718" s="127"/>
      <c r="E718" s="123" t="str">
        <f>IFERROR(__xludf.DUMMYFUNCTION("Query('(Fuente) 2. Campos'!$1:$994,""SELECT E WHERE A = '""&amp;D718&amp;""' LIMIT 1"",FALSE)"),"")</f>
        <v/>
      </c>
      <c r="F718" s="125"/>
    </row>
    <row r="719" hidden="1">
      <c r="A719" s="130"/>
      <c r="B719" s="130"/>
      <c r="C719" s="130"/>
      <c r="D719" s="127"/>
      <c r="E719" s="123" t="str">
        <f>IFERROR(__xludf.DUMMYFUNCTION("Query('(Fuente) 2. Campos'!$1:$994,""SELECT E WHERE A = '""&amp;D719&amp;""' LIMIT 1"",FALSE)"),"")</f>
        <v/>
      </c>
      <c r="F719" s="125"/>
    </row>
    <row r="720" hidden="1">
      <c r="A720" s="130"/>
      <c r="B720" s="130"/>
      <c r="C720" s="130"/>
      <c r="D720" s="127"/>
      <c r="E720" s="123" t="str">
        <f>IFERROR(__xludf.DUMMYFUNCTION("Query('(Fuente) 2. Campos'!$1:$994,""SELECT E WHERE A = '""&amp;D720&amp;""' LIMIT 1"",FALSE)"),"")</f>
        <v/>
      </c>
      <c r="F720" s="125"/>
    </row>
    <row r="721" hidden="1">
      <c r="A721" s="130"/>
      <c r="B721" s="130"/>
      <c r="C721" s="130"/>
      <c r="D721" s="127"/>
      <c r="E721" s="123" t="str">
        <f>IFERROR(__xludf.DUMMYFUNCTION("Query('(Fuente) 2. Campos'!$1:$994,""SELECT E WHERE A = '""&amp;D721&amp;""' LIMIT 1"",FALSE)"),"")</f>
        <v/>
      </c>
      <c r="F721" s="125"/>
    </row>
    <row r="722" hidden="1">
      <c r="A722" s="130"/>
      <c r="B722" s="130"/>
      <c r="C722" s="130"/>
      <c r="D722" s="127"/>
      <c r="E722" s="123" t="str">
        <f>IFERROR(__xludf.DUMMYFUNCTION("Query('(Fuente) 2. Campos'!$1:$994,""SELECT E WHERE A = '""&amp;D722&amp;""' LIMIT 1"",FALSE)"),"")</f>
        <v/>
      </c>
      <c r="F722" s="125"/>
    </row>
    <row r="723" hidden="1">
      <c r="A723" s="130"/>
      <c r="B723" s="130"/>
      <c r="C723" s="130"/>
      <c r="D723" s="127"/>
      <c r="E723" s="123" t="str">
        <f>IFERROR(__xludf.DUMMYFUNCTION("Query('(Fuente) 2. Campos'!$1:$994,""SELECT E WHERE A = '""&amp;D723&amp;""' LIMIT 1"",FALSE)"),"")</f>
        <v/>
      </c>
      <c r="F723" s="125"/>
    </row>
    <row r="724" hidden="1">
      <c r="A724" s="130"/>
      <c r="B724" s="130"/>
      <c r="C724" s="130"/>
      <c r="D724" s="127"/>
      <c r="E724" s="123" t="str">
        <f>IFERROR(__xludf.DUMMYFUNCTION("Query('(Fuente) 2. Campos'!$1:$994,""SELECT E WHERE A = '""&amp;D724&amp;""' LIMIT 1"",FALSE)"),"")</f>
        <v/>
      </c>
      <c r="F724" s="125"/>
    </row>
    <row r="725" hidden="1">
      <c r="A725" s="130"/>
      <c r="B725" s="130"/>
      <c r="C725" s="130"/>
      <c r="D725" s="127"/>
      <c r="E725" s="123" t="str">
        <f>IFERROR(__xludf.DUMMYFUNCTION("Query('(Fuente) 2. Campos'!$1:$994,""SELECT E WHERE A = '""&amp;D725&amp;""' LIMIT 1"",FALSE)"),"")</f>
        <v/>
      </c>
      <c r="F725" s="125"/>
    </row>
    <row r="726" hidden="1">
      <c r="A726" s="130"/>
      <c r="B726" s="130"/>
      <c r="C726" s="130"/>
      <c r="D726" s="127"/>
      <c r="E726" s="123" t="str">
        <f>IFERROR(__xludf.DUMMYFUNCTION("Query('(Fuente) 2. Campos'!$1:$994,""SELECT E WHERE A = '""&amp;D726&amp;""' LIMIT 1"",FALSE)"),"")</f>
        <v/>
      </c>
      <c r="F726" s="125"/>
    </row>
    <row r="727" hidden="1">
      <c r="A727" s="130"/>
      <c r="B727" s="130"/>
      <c r="C727" s="130"/>
      <c r="D727" s="127"/>
      <c r="E727" s="123" t="str">
        <f>IFERROR(__xludf.DUMMYFUNCTION("Query('(Fuente) 2. Campos'!$1:$994,""SELECT E WHERE A = '""&amp;D727&amp;""' LIMIT 1"",FALSE)"),"")</f>
        <v/>
      </c>
      <c r="F727" s="125"/>
    </row>
    <row r="728" hidden="1">
      <c r="A728" s="130"/>
      <c r="B728" s="130"/>
      <c r="C728" s="130"/>
      <c r="D728" s="127"/>
      <c r="E728" s="123" t="str">
        <f>IFERROR(__xludf.DUMMYFUNCTION("Query('(Fuente) 2. Campos'!$1:$994,""SELECT E WHERE A = '""&amp;D728&amp;""' LIMIT 1"",FALSE)"),"")</f>
        <v/>
      </c>
      <c r="F728" s="125"/>
    </row>
    <row r="729" hidden="1">
      <c r="A729" s="130"/>
      <c r="B729" s="130"/>
      <c r="C729" s="130"/>
      <c r="D729" s="127"/>
      <c r="E729" s="123" t="str">
        <f>IFERROR(__xludf.DUMMYFUNCTION("Query('(Fuente) 2. Campos'!$1:$994,""SELECT E WHERE A = '""&amp;D729&amp;""' LIMIT 1"",FALSE)"),"")</f>
        <v/>
      </c>
      <c r="F729" s="125"/>
    </row>
    <row r="730" hidden="1">
      <c r="A730" s="130"/>
      <c r="B730" s="130"/>
      <c r="C730" s="130"/>
      <c r="D730" s="127"/>
      <c r="E730" s="123" t="str">
        <f>IFERROR(__xludf.DUMMYFUNCTION("Query('(Fuente) 2. Campos'!$1:$994,""SELECT E WHERE A = '""&amp;D730&amp;""' LIMIT 1"",FALSE)"),"")</f>
        <v/>
      </c>
      <c r="F730" s="125"/>
    </row>
    <row r="731" hidden="1">
      <c r="A731" s="130"/>
      <c r="B731" s="130"/>
      <c r="C731" s="130"/>
      <c r="D731" s="127"/>
      <c r="E731" s="123" t="str">
        <f>IFERROR(__xludf.DUMMYFUNCTION("Query('(Fuente) 2. Campos'!$1:$994,""SELECT E WHERE A = '""&amp;D731&amp;""' LIMIT 1"",FALSE)"),"")</f>
        <v/>
      </c>
      <c r="F731" s="125"/>
    </row>
    <row r="732" hidden="1">
      <c r="A732" s="130"/>
      <c r="B732" s="130"/>
      <c r="C732" s="130"/>
      <c r="D732" s="127"/>
      <c r="E732" s="123" t="str">
        <f>IFERROR(__xludf.DUMMYFUNCTION("Query('(Fuente) 2. Campos'!$1:$994,""SELECT E WHERE A = '""&amp;D732&amp;""' LIMIT 1"",FALSE)"),"")</f>
        <v/>
      </c>
      <c r="F732" s="125"/>
    </row>
    <row r="733" hidden="1">
      <c r="A733" s="130"/>
      <c r="B733" s="130"/>
      <c r="C733" s="130"/>
      <c r="D733" s="127"/>
      <c r="E733" s="123" t="str">
        <f>IFERROR(__xludf.DUMMYFUNCTION("Query('(Fuente) 2. Campos'!$1:$994,""SELECT E WHERE A = '""&amp;D733&amp;""' LIMIT 1"",FALSE)"),"")</f>
        <v/>
      </c>
      <c r="F733" s="125"/>
    </row>
    <row r="734" hidden="1">
      <c r="A734" s="130"/>
      <c r="B734" s="130"/>
      <c r="C734" s="130"/>
      <c r="D734" s="127"/>
      <c r="E734" s="123" t="str">
        <f>IFERROR(__xludf.DUMMYFUNCTION("Query('(Fuente) 2. Campos'!$1:$994,""SELECT E WHERE A = '""&amp;D734&amp;""' LIMIT 1"",FALSE)"),"")</f>
        <v/>
      </c>
      <c r="F734" s="125"/>
    </row>
    <row r="735" hidden="1">
      <c r="A735" s="130"/>
      <c r="B735" s="130"/>
      <c r="C735" s="130"/>
      <c r="D735" s="127"/>
      <c r="E735" s="123" t="str">
        <f>IFERROR(__xludf.DUMMYFUNCTION("Query('(Fuente) 2. Campos'!$1:$994,""SELECT E WHERE A = '""&amp;D735&amp;""' LIMIT 1"",FALSE)"),"")</f>
        <v/>
      </c>
      <c r="F735" s="125"/>
    </row>
    <row r="736" hidden="1">
      <c r="A736" s="130"/>
      <c r="B736" s="130"/>
      <c r="C736" s="130"/>
      <c r="D736" s="127"/>
      <c r="E736" s="123" t="str">
        <f>IFERROR(__xludf.DUMMYFUNCTION("Query('(Fuente) 2. Campos'!$1:$994,""SELECT E WHERE A = '""&amp;D736&amp;""' LIMIT 1"",FALSE)"),"")</f>
        <v/>
      </c>
      <c r="F736" s="125"/>
    </row>
    <row r="737" hidden="1">
      <c r="A737" s="130"/>
      <c r="B737" s="130"/>
      <c r="C737" s="130"/>
      <c r="D737" s="127"/>
      <c r="E737" s="123" t="str">
        <f>IFERROR(__xludf.DUMMYFUNCTION("Query('(Fuente) 2. Campos'!$1:$994,""SELECT E WHERE A = '""&amp;D737&amp;""' LIMIT 1"",FALSE)"),"")</f>
        <v/>
      </c>
      <c r="F737" s="125"/>
    </row>
    <row r="738" hidden="1">
      <c r="A738" s="130"/>
      <c r="B738" s="130"/>
      <c r="C738" s="130"/>
      <c r="D738" s="127"/>
      <c r="E738" s="123" t="str">
        <f>IFERROR(__xludf.DUMMYFUNCTION("Query('(Fuente) 2. Campos'!$1:$994,""SELECT E WHERE A = '""&amp;D738&amp;""' LIMIT 1"",FALSE)"),"")</f>
        <v/>
      </c>
      <c r="F738" s="125"/>
    </row>
    <row r="739" hidden="1">
      <c r="A739" s="130"/>
      <c r="B739" s="130"/>
      <c r="C739" s="130"/>
      <c r="D739" s="127"/>
      <c r="E739" s="123" t="str">
        <f>IFERROR(__xludf.DUMMYFUNCTION("Query('(Fuente) 2. Campos'!$1:$994,""SELECT E WHERE A = '""&amp;D739&amp;""' LIMIT 1"",FALSE)"),"")</f>
        <v/>
      </c>
      <c r="F739" s="125"/>
    </row>
    <row r="740" hidden="1">
      <c r="A740" s="130"/>
      <c r="B740" s="130"/>
      <c r="C740" s="130"/>
      <c r="D740" s="127"/>
      <c r="E740" s="123" t="str">
        <f>IFERROR(__xludf.DUMMYFUNCTION("Query('(Fuente) 2. Campos'!$1:$994,""SELECT E WHERE A = '""&amp;D740&amp;""' LIMIT 1"",FALSE)"),"")</f>
        <v/>
      </c>
      <c r="F740" s="125"/>
    </row>
    <row r="741" hidden="1">
      <c r="A741" s="130"/>
      <c r="B741" s="130"/>
      <c r="C741" s="130"/>
      <c r="D741" s="127"/>
      <c r="E741" s="123" t="str">
        <f>IFERROR(__xludf.DUMMYFUNCTION("Query('(Fuente) 2. Campos'!$1:$994,""SELECT E WHERE A = '""&amp;D741&amp;""' LIMIT 1"",FALSE)"),"")</f>
        <v/>
      </c>
      <c r="F741" s="125"/>
    </row>
    <row r="742" hidden="1">
      <c r="A742" s="130"/>
      <c r="B742" s="130"/>
      <c r="C742" s="130"/>
      <c r="D742" s="127"/>
      <c r="E742" s="123" t="str">
        <f>IFERROR(__xludf.DUMMYFUNCTION("Query('(Fuente) 2. Campos'!$1:$994,""SELECT E WHERE A = '""&amp;D742&amp;""' LIMIT 1"",FALSE)"),"")</f>
        <v/>
      </c>
      <c r="F742" s="125"/>
    </row>
    <row r="743" hidden="1">
      <c r="A743" s="130"/>
      <c r="B743" s="130"/>
      <c r="C743" s="130"/>
      <c r="D743" s="127"/>
      <c r="E743" s="123" t="str">
        <f>IFERROR(__xludf.DUMMYFUNCTION("Query('(Fuente) 2. Campos'!$1:$994,""SELECT E WHERE A = '""&amp;D743&amp;""' LIMIT 1"",FALSE)"),"")</f>
        <v/>
      </c>
      <c r="F743" s="125"/>
    </row>
    <row r="744" hidden="1">
      <c r="A744" s="130"/>
      <c r="B744" s="130"/>
      <c r="C744" s="130"/>
      <c r="D744" s="127"/>
      <c r="E744" s="123" t="str">
        <f>IFERROR(__xludf.DUMMYFUNCTION("Query('(Fuente) 2. Campos'!$1:$994,""SELECT E WHERE A = '""&amp;D744&amp;""' LIMIT 1"",FALSE)"),"")</f>
        <v/>
      </c>
      <c r="F744" s="125"/>
    </row>
    <row r="745" hidden="1">
      <c r="A745" s="130"/>
      <c r="B745" s="130"/>
      <c r="C745" s="130"/>
      <c r="D745" s="127"/>
      <c r="E745" s="123" t="str">
        <f>IFERROR(__xludf.DUMMYFUNCTION("Query('(Fuente) 2. Campos'!$1:$994,""SELECT E WHERE A = '""&amp;D745&amp;""' LIMIT 1"",FALSE)"),"")</f>
        <v/>
      </c>
      <c r="F745" s="125"/>
    </row>
    <row r="746" hidden="1">
      <c r="A746" s="130"/>
      <c r="B746" s="130"/>
      <c r="C746" s="130"/>
      <c r="D746" s="127"/>
      <c r="E746" s="123" t="str">
        <f>IFERROR(__xludf.DUMMYFUNCTION("Query('(Fuente) 2. Campos'!$1:$994,""SELECT E WHERE A = '""&amp;D746&amp;""' LIMIT 1"",FALSE)"),"")</f>
        <v/>
      </c>
      <c r="F746" s="125"/>
    </row>
    <row r="747" hidden="1">
      <c r="A747" s="130"/>
      <c r="B747" s="130"/>
      <c r="C747" s="130"/>
      <c r="D747" s="127"/>
      <c r="E747" s="123" t="str">
        <f>IFERROR(__xludf.DUMMYFUNCTION("Query('(Fuente) 2. Campos'!$1:$994,""SELECT E WHERE A = '""&amp;D747&amp;""' LIMIT 1"",FALSE)"),"")</f>
        <v/>
      </c>
      <c r="F747" s="125"/>
    </row>
    <row r="748" hidden="1">
      <c r="A748" s="130"/>
      <c r="B748" s="130"/>
      <c r="C748" s="130"/>
      <c r="D748" s="127"/>
      <c r="E748" s="123" t="str">
        <f>IFERROR(__xludf.DUMMYFUNCTION("Query('(Fuente) 2. Campos'!$1:$994,""SELECT E WHERE A = '""&amp;D748&amp;""' LIMIT 1"",FALSE)"),"")</f>
        <v/>
      </c>
      <c r="F748" s="125"/>
    </row>
    <row r="749" hidden="1">
      <c r="A749" s="130"/>
      <c r="B749" s="130"/>
      <c r="C749" s="130"/>
      <c r="D749" s="127"/>
      <c r="E749" s="123" t="str">
        <f>IFERROR(__xludf.DUMMYFUNCTION("Query('(Fuente) 2. Campos'!$1:$994,""SELECT E WHERE A = '""&amp;D749&amp;""' LIMIT 1"",FALSE)"),"")</f>
        <v/>
      </c>
      <c r="F749" s="125"/>
    </row>
    <row r="750" hidden="1">
      <c r="A750" s="130"/>
      <c r="B750" s="130"/>
      <c r="C750" s="130"/>
      <c r="D750" s="127"/>
      <c r="E750" s="123" t="str">
        <f>IFERROR(__xludf.DUMMYFUNCTION("Query('(Fuente) 2. Campos'!$1:$994,""SELECT E WHERE A = '""&amp;D750&amp;""' LIMIT 1"",FALSE)"),"")</f>
        <v/>
      </c>
      <c r="F750" s="125"/>
    </row>
    <row r="751" hidden="1">
      <c r="A751" s="130"/>
      <c r="B751" s="130"/>
      <c r="C751" s="130"/>
      <c r="D751" s="127"/>
      <c r="E751" s="123" t="str">
        <f>IFERROR(__xludf.DUMMYFUNCTION("Query('(Fuente) 2. Campos'!$1:$994,""SELECT E WHERE A = '""&amp;D751&amp;""' LIMIT 1"",FALSE)"),"")</f>
        <v/>
      </c>
      <c r="F751" s="125"/>
    </row>
    <row r="752" hidden="1">
      <c r="A752" s="130"/>
      <c r="B752" s="130"/>
      <c r="C752" s="130"/>
      <c r="D752" s="127"/>
      <c r="E752" s="123" t="str">
        <f>IFERROR(__xludf.DUMMYFUNCTION("Query('(Fuente) 2. Campos'!$1:$994,""SELECT E WHERE A = '""&amp;D752&amp;""' LIMIT 1"",FALSE)"),"")</f>
        <v/>
      </c>
      <c r="F752" s="125"/>
    </row>
    <row r="753" hidden="1">
      <c r="A753" s="130"/>
      <c r="B753" s="130"/>
      <c r="C753" s="130"/>
      <c r="D753" s="127"/>
      <c r="E753" s="123" t="str">
        <f>IFERROR(__xludf.DUMMYFUNCTION("Query('(Fuente) 2. Campos'!$1:$994,""SELECT E WHERE A = '""&amp;D753&amp;""' LIMIT 1"",FALSE)"),"")</f>
        <v/>
      </c>
      <c r="F753" s="125"/>
    </row>
    <row r="754" hidden="1">
      <c r="A754" s="130"/>
      <c r="B754" s="130"/>
      <c r="C754" s="130"/>
      <c r="D754" s="127"/>
      <c r="E754" s="123" t="str">
        <f>IFERROR(__xludf.DUMMYFUNCTION("Query('(Fuente) 2. Campos'!$1:$994,""SELECT E WHERE A = '""&amp;D754&amp;""' LIMIT 1"",FALSE)"),"")</f>
        <v/>
      </c>
      <c r="F754" s="125"/>
    </row>
    <row r="755" hidden="1">
      <c r="A755" s="130"/>
      <c r="B755" s="130"/>
      <c r="C755" s="130"/>
      <c r="D755" s="127"/>
      <c r="E755" s="123" t="str">
        <f>IFERROR(__xludf.DUMMYFUNCTION("Query('(Fuente) 2. Campos'!$1:$994,""SELECT E WHERE A = '""&amp;D755&amp;""' LIMIT 1"",FALSE)"),"")</f>
        <v/>
      </c>
      <c r="F755" s="125"/>
    </row>
    <row r="756" hidden="1">
      <c r="A756" s="130"/>
      <c r="B756" s="130"/>
      <c r="C756" s="130"/>
      <c r="D756" s="127"/>
      <c r="E756" s="123" t="str">
        <f>IFERROR(__xludf.DUMMYFUNCTION("Query('(Fuente) 2. Campos'!$1:$994,""SELECT E WHERE A = '""&amp;D756&amp;""' LIMIT 1"",FALSE)"),"")</f>
        <v/>
      </c>
      <c r="F756" s="125"/>
    </row>
    <row r="757" hidden="1">
      <c r="A757" s="130"/>
      <c r="B757" s="130"/>
      <c r="C757" s="130"/>
      <c r="D757" s="127"/>
      <c r="E757" s="123" t="str">
        <f>IFERROR(__xludf.DUMMYFUNCTION("Query('(Fuente) 2. Campos'!$1:$994,""SELECT E WHERE A = '""&amp;D757&amp;""' LIMIT 1"",FALSE)"),"")</f>
        <v/>
      </c>
      <c r="F757" s="125"/>
    </row>
    <row r="758" hidden="1">
      <c r="A758" s="130"/>
      <c r="B758" s="130"/>
      <c r="C758" s="130"/>
      <c r="D758" s="127"/>
      <c r="E758" s="123" t="str">
        <f>IFERROR(__xludf.DUMMYFUNCTION("Query('(Fuente) 2. Campos'!$1:$994,""SELECT E WHERE A = '""&amp;D758&amp;""' LIMIT 1"",FALSE)"),"")</f>
        <v/>
      </c>
      <c r="F758" s="125"/>
    </row>
    <row r="759" hidden="1">
      <c r="A759" s="130"/>
      <c r="B759" s="130"/>
      <c r="C759" s="130"/>
      <c r="D759" s="127"/>
      <c r="E759" s="123" t="str">
        <f>IFERROR(__xludf.DUMMYFUNCTION("Query('(Fuente) 2. Campos'!$1:$994,""SELECT E WHERE A = '""&amp;D759&amp;""' LIMIT 1"",FALSE)"),"")</f>
        <v/>
      </c>
      <c r="F759" s="125"/>
    </row>
    <row r="760" hidden="1">
      <c r="A760" s="130"/>
      <c r="B760" s="130"/>
      <c r="C760" s="130"/>
      <c r="D760" s="127"/>
      <c r="E760" s="123" t="str">
        <f>IFERROR(__xludf.DUMMYFUNCTION("Query('(Fuente) 2. Campos'!$1:$994,""SELECT E WHERE A = '""&amp;D760&amp;""' LIMIT 1"",FALSE)"),"")</f>
        <v/>
      </c>
      <c r="F760" s="125"/>
    </row>
    <row r="761" hidden="1">
      <c r="A761" s="130"/>
      <c r="B761" s="130"/>
      <c r="C761" s="130"/>
      <c r="D761" s="127"/>
      <c r="E761" s="123" t="str">
        <f>IFERROR(__xludf.DUMMYFUNCTION("Query('(Fuente) 2. Campos'!$1:$994,""SELECT E WHERE A = '""&amp;D761&amp;""' LIMIT 1"",FALSE)"),"")</f>
        <v/>
      </c>
      <c r="F761" s="125"/>
    </row>
    <row r="762" hidden="1">
      <c r="A762" s="130"/>
      <c r="B762" s="130"/>
      <c r="C762" s="130"/>
      <c r="D762" s="127"/>
      <c r="E762" s="123" t="str">
        <f>IFERROR(__xludf.DUMMYFUNCTION("Query('(Fuente) 2. Campos'!$1:$994,""SELECT E WHERE A = '""&amp;D762&amp;""' LIMIT 1"",FALSE)"),"")</f>
        <v/>
      </c>
      <c r="F762" s="125"/>
    </row>
    <row r="763" hidden="1">
      <c r="A763" s="130"/>
      <c r="B763" s="130"/>
      <c r="C763" s="130"/>
      <c r="D763" s="127"/>
      <c r="E763" s="123" t="str">
        <f>IFERROR(__xludf.DUMMYFUNCTION("Query('(Fuente) 2. Campos'!$1:$994,""SELECT E WHERE A = '""&amp;D763&amp;""' LIMIT 1"",FALSE)"),"")</f>
        <v/>
      </c>
      <c r="F763" s="125"/>
    </row>
    <row r="764" hidden="1">
      <c r="A764" s="130"/>
      <c r="B764" s="130"/>
      <c r="C764" s="130"/>
      <c r="D764" s="127"/>
      <c r="E764" s="123" t="str">
        <f>IFERROR(__xludf.DUMMYFUNCTION("Query('(Fuente) 2. Campos'!$1:$994,""SELECT E WHERE A = '""&amp;D764&amp;""' LIMIT 1"",FALSE)"),"")</f>
        <v/>
      </c>
      <c r="F764" s="125"/>
    </row>
    <row r="765" hidden="1">
      <c r="A765" s="130"/>
      <c r="B765" s="130"/>
      <c r="C765" s="130"/>
      <c r="D765" s="127"/>
      <c r="E765" s="123" t="str">
        <f>IFERROR(__xludf.DUMMYFUNCTION("Query('(Fuente) 2. Campos'!$1:$994,""SELECT E WHERE A = '""&amp;D765&amp;""' LIMIT 1"",FALSE)"),"")</f>
        <v/>
      </c>
      <c r="F765" s="125"/>
    </row>
    <row r="766" hidden="1">
      <c r="A766" s="130"/>
      <c r="B766" s="130"/>
      <c r="C766" s="130"/>
      <c r="D766" s="127"/>
      <c r="E766" s="123" t="str">
        <f>IFERROR(__xludf.DUMMYFUNCTION("Query('(Fuente) 2. Campos'!$1:$994,""SELECT E WHERE A = '""&amp;D766&amp;""' LIMIT 1"",FALSE)"),"")</f>
        <v/>
      </c>
      <c r="F766" s="125"/>
    </row>
    <row r="767" hidden="1">
      <c r="A767" s="130"/>
      <c r="B767" s="130"/>
      <c r="C767" s="130"/>
      <c r="D767" s="127"/>
      <c r="E767" s="123" t="str">
        <f>IFERROR(__xludf.DUMMYFUNCTION("Query('(Fuente) 2. Campos'!$1:$994,""SELECT E WHERE A = '""&amp;D767&amp;""' LIMIT 1"",FALSE)"),"")</f>
        <v/>
      </c>
      <c r="F767" s="125"/>
    </row>
    <row r="768" hidden="1">
      <c r="A768" s="130"/>
      <c r="B768" s="130"/>
      <c r="C768" s="130"/>
      <c r="D768" s="127"/>
      <c r="E768" s="123" t="str">
        <f>IFERROR(__xludf.DUMMYFUNCTION("Query('(Fuente) 2. Campos'!$1:$994,""SELECT E WHERE A = '""&amp;D768&amp;""' LIMIT 1"",FALSE)"),"")</f>
        <v/>
      </c>
      <c r="F768" s="125"/>
    </row>
    <row r="769" hidden="1">
      <c r="A769" s="130"/>
      <c r="B769" s="130"/>
      <c r="C769" s="130"/>
      <c r="D769" s="127"/>
      <c r="E769" s="123" t="str">
        <f>IFERROR(__xludf.DUMMYFUNCTION("Query('(Fuente) 2. Campos'!$1:$994,""SELECT E WHERE A = '""&amp;D769&amp;""' LIMIT 1"",FALSE)"),"")</f>
        <v/>
      </c>
      <c r="F769" s="125"/>
    </row>
    <row r="770" hidden="1">
      <c r="A770" s="130"/>
      <c r="B770" s="130"/>
      <c r="C770" s="130"/>
      <c r="D770" s="127"/>
      <c r="E770" s="123" t="str">
        <f>IFERROR(__xludf.DUMMYFUNCTION("Query('(Fuente) 2. Campos'!$1:$994,""SELECT E WHERE A = '""&amp;D770&amp;""' LIMIT 1"",FALSE)"),"")</f>
        <v/>
      </c>
      <c r="F770" s="125"/>
    </row>
    <row r="771" hidden="1">
      <c r="A771" s="130"/>
      <c r="B771" s="130"/>
      <c r="C771" s="130"/>
      <c r="D771" s="127"/>
      <c r="E771" s="123" t="str">
        <f>IFERROR(__xludf.DUMMYFUNCTION("Query('(Fuente) 2. Campos'!$1:$994,""SELECT E WHERE A = '""&amp;D771&amp;""' LIMIT 1"",FALSE)"),"")</f>
        <v/>
      </c>
      <c r="F771" s="125"/>
    </row>
    <row r="772" hidden="1">
      <c r="A772" s="130"/>
      <c r="B772" s="130"/>
      <c r="C772" s="130"/>
      <c r="D772" s="127"/>
      <c r="E772" s="123" t="str">
        <f>IFERROR(__xludf.DUMMYFUNCTION("Query('(Fuente) 2. Campos'!$1:$994,""SELECT E WHERE A = '""&amp;D772&amp;""' LIMIT 1"",FALSE)"),"")</f>
        <v/>
      </c>
      <c r="F772" s="125"/>
    </row>
    <row r="773" hidden="1">
      <c r="A773" s="130"/>
      <c r="B773" s="130"/>
      <c r="C773" s="130"/>
      <c r="D773" s="127"/>
      <c r="E773" s="123" t="str">
        <f>IFERROR(__xludf.DUMMYFUNCTION("Query('(Fuente) 2. Campos'!$1:$994,""SELECT E WHERE A = '""&amp;D773&amp;""' LIMIT 1"",FALSE)"),"")</f>
        <v/>
      </c>
      <c r="F773" s="125"/>
    </row>
    <row r="774" hidden="1">
      <c r="A774" s="130"/>
      <c r="B774" s="130"/>
      <c r="C774" s="130"/>
      <c r="D774" s="127"/>
      <c r="E774" s="123" t="str">
        <f>IFERROR(__xludf.DUMMYFUNCTION("Query('(Fuente) 2. Campos'!$1:$994,""SELECT E WHERE A = '""&amp;D774&amp;""' LIMIT 1"",FALSE)"),"")</f>
        <v/>
      </c>
      <c r="F774" s="125"/>
    </row>
    <row r="775" hidden="1">
      <c r="A775" s="130"/>
      <c r="B775" s="130"/>
      <c r="C775" s="130"/>
      <c r="D775" s="127"/>
      <c r="E775" s="123" t="str">
        <f>IFERROR(__xludf.DUMMYFUNCTION("Query('(Fuente) 2. Campos'!$1:$994,""SELECT E WHERE A = '""&amp;D775&amp;""' LIMIT 1"",FALSE)"),"")</f>
        <v/>
      </c>
      <c r="F775" s="125"/>
    </row>
    <row r="776" hidden="1">
      <c r="A776" s="130"/>
      <c r="B776" s="130"/>
      <c r="C776" s="130"/>
      <c r="D776" s="127"/>
      <c r="E776" s="123" t="str">
        <f>IFERROR(__xludf.DUMMYFUNCTION("Query('(Fuente) 2. Campos'!$1:$994,""SELECT E WHERE A = '""&amp;D776&amp;""' LIMIT 1"",FALSE)"),"")</f>
        <v/>
      </c>
      <c r="F776" s="125"/>
    </row>
    <row r="777" hidden="1">
      <c r="A777" s="130"/>
      <c r="B777" s="130"/>
      <c r="C777" s="130"/>
      <c r="D777" s="127"/>
      <c r="E777" s="123" t="str">
        <f>IFERROR(__xludf.DUMMYFUNCTION("Query('(Fuente) 2. Campos'!$1:$994,""SELECT E WHERE A = '""&amp;D777&amp;""' LIMIT 1"",FALSE)"),"")</f>
        <v/>
      </c>
      <c r="F777" s="125"/>
    </row>
    <row r="778" hidden="1">
      <c r="A778" s="130"/>
      <c r="B778" s="130"/>
      <c r="C778" s="130"/>
      <c r="D778" s="127"/>
      <c r="E778" s="123" t="str">
        <f>IFERROR(__xludf.DUMMYFUNCTION("Query('(Fuente) 2. Campos'!$1:$994,""SELECT E WHERE A = '""&amp;D778&amp;""' LIMIT 1"",FALSE)"),"")</f>
        <v/>
      </c>
      <c r="F778" s="125"/>
    </row>
    <row r="779" hidden="1">
      <c r="A779" s="130"/>
      <c r="B779" s="130"/>
      <c r="C779" s="130"/>
      <c r="D779" s="127"/>
      <c r="E779" s="123" t="str">
        <f>IFERROR(__xludf.DUMMYFUNCTION("Query('(Fuente) 2. Campos'!$1:$994,""SELECT E WHERE A = '""&amp;D779&amp;""' LIMIT 1"",FALSE)"),"")</f>
        <v/>
      </c>
      <c r="F779" s="125"/>
    </row>
    <row r="780" hidden="1">
      <c r="A780" s="130"/>
      <c r="B780" s="130"/>
      <c r="C780" s="130"/>
      <c r="D780" s="127"/>
      <c r="E780" s="123" t="str">
        <f>IFERROR(__xludf.DUMMYFUNCTION("Query('(Fuente) 2. Campos'!$1:$994,""SELECT E WHERE A = '""&amp;D780&amp;""' LIMIT 1"",FALSE)"),"")</f>
        <v/>
      </c>
      <c r="F780" s="125"/>
    </row>
    <row r="781" hidden="1">
      <c r="A781" s="130"/>
      <c r="B781" s="130"/>
      <c r="C781" s="130"/>
      <c r="D781" s="127"/>
      <c r="E781" s="123" t="str">
        <f>IFERROR(__xludf.DUMMYFUNCTION("Query('(Fuente) 2. Campos'!$1:$994,""SELECT E WHERE A = '""&amp;D781&amp;""' LIMIT 1"",FALSE)"),"")</f>
        <v/>
      </c>
      <c r="F781" s="125"/>
    </row>
    <row r="782" hidden="1">
      <c r="A782" s="130"/>
      <c r="B782" s="130"/>
      <c r="C782" s="130"/>
      <c r="D782" s="127"/>
      <c r="E782" s="123" t="str">
        <f>IFERROR(__xludf.DUMMYFUNCTION("Query('(Fuente) 2. Campos'!$1:$994,""SELECT E WHERE A = '""&amp;D782&amp;""' LIMIT 1"",FALSE)"),"")</f>
        <v/>
      </c>
      <c r="F782" s="125"/>
    </row>
    <row r="783" hidden="1">
      <c r="A783" s="130"/>
      <c r="B783" s="130"/>
      <c r="C783" s="130"/>
      <c r="D783" s="127"/>
      <c r="E783" s="123" t="str">
        <f>IFERROR(__xludf.DUMMYFUNCTION("Query('(Fuente) 2. Campos'!$1:$994,""SELECT E WHERE A = '""&amp;D783&amp;""' LIMIT 1"",FALSE)"),"")</f>
        <v/>
      </c>
      <c r="F783" s="125"/>
    </row>
    <row r="784" hidden="1">
      <c r="A784" s="130"/>
      <c r="B784" s="130"/>
      <c r="C784" s="130"/>
      <c r="D784" s="127"/>
      <c r="E784" s="123" t="str">
        <f>IFERROR(__xludf.DUMMYFUNCTION("Query('(Fuente) 2. Campos'!$1:$994,""SELECT E WHERE A = '""&amp;D784&amp;""' LIMIT 1"",FALSE)"),"")</f>
        <v/>
      </c>
      <c r="F784" s="125"/>
    </row>
    <row r="785" hidden="1">
      <c r="A785" s="130"/>
      <c r="B785" s="130"/>
      <c r="C785" s="130"/>
      <c r="D785" s="127"/>
      <c r="E785" s="123" t="str">
        <f>IFERROR(__xludf.DUMMYFUNCTION("Query('(Fuente) 2. Campos'!$1:$994,""SELECT E WHERE A = '""&amp;D785&amp;""' LIMIT 1"",FALSE)"),"")</f>
        <v/>
      </c>
      <c r="F785" s="125"/>
    </row>
    <row r="786" hidden="1">
      <c r="A786" s="130"/>
      <c r="B786" s="130"/>
      <c r="C786" s="130"/>
      <c r="D786" s="127"/>
      <c r="E786" s="123" t="str">
        <f>IFERROR(__xludf.DUMMYFUNCTION("Query('(Fuente) 2. Campos'!$1:$994,""SELECT E WHERE A = '""&amp;D786&amp;""' LIMIT 1"",FALSE)"),"")</f>
        <v/>
      </c>
      <c r="F786" s="125"/>
    </row>
    <row r="787" hidden="1">
      <c r="A787" s="130"/>
      <c r="B787" s="130"/>
      <c r="C787" s="130"/>
      <c r="D787" s="127"/>
      <c r="E787" s="123" t="str">
        <f>IFERROR(__xludf.DUMMYFUNCTION("Query('(Fuente) 2. Campos'!$1:$994,""SELECT E WHERE A = '""&amp;D787&amp;""' LIMIT 1"",FALSE)"),"")</f>
        <v/>
      </c>
      <c r="F787" s="125"/>
    </row>
    <row r="788" hidden="1">
      <c r="A788" s="130"/>
      <c r="B788" s="130"/>
      <c r="C788" s="130"/>
      <c r="D788" s="127"/>
      <c r="E788" s="123" t="str">
        <f>IFERROR(__xludf.DUMMYFUNCTION("Query('(Fuente) 2. Campos'!$1:$994,""SELECT E WHERE A = '""&amp;D788&amp;""' LIMIT 1"",FALSE)"),"")</f>
        <v/>
      </c>
      <c r="F788" s="125"/>
    </row>
    <row r="789" hidden="1">
      <c r="A789" s="130"/>
      <c r="B789" s="130"/>
      <c r="C789" s="130"/>
      <c r="D789" s="127"/>
      <c r="E789" s="123" t="str">
        <f>IFERROR(__xludf.DUMMYFUNCTION("Query('(Fuente) 2. Campos'!$1:$994,""SELECT E WHERE A = '""&amp;D789&amp;""' LIMIT 1"",FALSE)"),"")</f>
        <v/>
      </c>
      <c r="F789" s="125"/>
    </row>
    <row r="790" hidden="1">
      <c r="A790" s="130"/>
      <c r="B790" s="130"/>
      <c r="C790" s="130"/>
      <c r="D790" s="127"/>
      <c r="E790" s="123" t="str">
        <f>IFERROR(__xludf.DUMMYFUNCTION("Query('(Fuente) 2. Campos'!$1:$994,""SELECT E WHERE A = '""&amp;D790&amp;""' LIMIT 1"",FALSE)"),"")</f>
        <v/>
      </c>
      <c r="F790" s="125"/>
    </row>
    <row r="791" hidden="1">
      <c r="A791" s="130"/>
      <c r="B791" s="130"/>
      <c r="C791" s="130"/>
      <c r="D791" s="127"/>
      <c r="E791" s="123" t="str">
        <f>IFERROR(__xludf.DUMMYFUNCTION("Query('(Fuente) 2. Campos'!$1:$994,""SELECT E WHERE A = '""&amp;D791&amp;""' LIMIT 1"",FALSE)"),"")</f>
        <v/>
      </c>
      <c r="F791" s="125"/>
    </row>
    <row r="792" hidden="1">
      <c r="A792" s="130"/>
      <c r="B792" s="130"/>
      <c r="C792" s="130"/>
      <c r="D792" s="127"/>
      <c r="E792" s="123" t="str">
        <f>IFERROR(__xludf.DUMMYFUNCTION("Query('(Fuente) 2. Campos'!$1:$994,""SELECT E WHERE A = '""&amp;D792&amp;""' LIMIT 1"",FALSE)"),"")</f>
        <v/>
      </c>
      <c r="F792" s="125"/>
    </row>
    <row r="793" hidden="1">
      <c r="A793" s="130"/>
      <c r="B793" s="130"/>
      <c r="C793" s="130"/>
      <c r="D793" s="127"/>
      <c r="E793" s="123" t="str">
        <f>IFERROR(__xludf.DUMMYFUNCTION("Query('(Fuente) 2. Campos'!$1:$994,""SELECT E WHERE A = '""&amp;D793&amp;""' LIMIT 1"",FALSE)"),"")</f>
        <v/>
      </c>
      <c r="F793" s="125"/>
    </row>
    <row r="794" hidden="1">
      <c r="A794" s="130"/>
      <c r="B794" s="130"/>
      <c r="C794" s="130"/>
      <c r="D794" s="127"/>
      <c r="E794" s="123" t="str">
        <f>IFERROR(__xludf.DUMMYFUNCTION("Query('(Fuente) 2. Campos'!$1:$994,""SELECT E WHERE A = '""&amp;D794&amp;""' LIMIT 1"",FALSE)"),"")</f>
        <v/>
      </c>
      <c r="F794" s="125"/>
    </row>
    <row r="795" hidden="1">
      <c r="A795" s="130"/>
      <c r="B795" s="130"/>
      <c r="C795" s="130"/>
      <c r="D795" s="127"/>
      <c r="E795" s="123" t="str">
        <f>IFERROR(__xludf.DUMMYFUNCTION("Query('(Fuente) 2. Campos'!$1:$994,""SELECT E WHERE A = '""&amp;D795&amp;""' LIMIT 1"",FALSE)"),"")</f>
        <v/>
      </c>
      <c r="F795" s="125"/>
    </row>
    <row r="796" hidden="1">
      <c r="A796" s="130"/>
      <c r="B796" s="130"/>
      <c r="C796" s="130"/>
      <c r="D796" s="127"/>
      <c r="E796" s="123" t="str">
        <f>IFERROR(__xludf.DUMMYFUNCTION("Query('(Fuente) 2. Campos'!$1:$994,""SELECT E WHERE A = '""&amp;D796&amp;""' LIMIT 1"",FALSE)"),"")</f>
        <v/>
      </c>
      <c r="F796" s="125"/>
    </row>
    <row r="797" hidden="1">
      <c r="A797" s="130"/>
      <c r="B797" s="130"/>
      <c r="C797" s="130"/>
      <c r="D797" s="127"/>
      <c r="E797" s="123" t="str">
        <f>IFERROR(__xludf.DUMMYFUNCTION("Query('(Fuente) 2. Campos'!$1:$994,""SELECT E WHERE A = '""&amp;D797&amp;""' LIMIT 1"",FALSE)"),"")</f>
        <v/>
      </c>
      <c r="F797" s="125"/>
    </row>
    <row r="798" hidden="1">
      <c r="A798" s="130"/>
      <c r="B798" s="130"/>
      <c r="C798" s="130"/>
      <c r="D798" s="127"/>
      <c r="E798" s="123" t="str">
        <f>IFERROR(__xludf.DUMMYFUNCTION("Query('(Fuente) 2. Campos'!$1:$994,""SELECT E WHERE A = '""&amp;D798&amp;""' LIMIT 1"",FALSE)"),"")</f>
        <v/>
      </c>
      <c r="F798" s="125"/>
    </row>
    <row r="799" hidden="1">
      <c r="A799" s="130"/>
      <c r="B799" s="130"/>
      <c r="C799" s="130"/>
      <c r="D799" s="127"/>
      <c r="E799" s="123" t="str">
        <f>IFERROR(__xludf.DUMMYFUNCTION("Query('(Fuente) 2. Campos'!$1:$994,""SELECT E WHERE A = '""&amp;D799&amp;""' LIMIT 1"",FALSE)"),"")</f>
        <v/>
      </c>
      <c r="F799" s="125"/>
    </row>
    <row r="800" hidden="1">
      <c r="A800" s="130"/>
      <c r="B800" s="130"/>
      <c r="C800" s="130"/>
      <c r="D800" s="127"/>
      <c r="E800" s="123" t="str">
        <f>IFERROR(__xludf.DUMMYFUNCTION("Query('(Fuente) 2. Campos'!$1:$994,""SELECT E WHERE A = '""&amp;D800&amp;""' LIMIT 1"",FALSE)"),"")</f>
        <v/>
      </c>
      <c r="F800" s="125"/>
    </row>
    <row r="801" hidden="1">
      <c r="A801" s="130"/>
      <c r="B801" s="130"/>
      <c r="C801" s="130"/>
      <c r="D801" s="127"/>
      <c r="E801" s="123" t="str">
        <f>IFERROR(__xludf.DUMMYFUNCTION("Query('(Fuente) 2. Campos'!$1:$994,""SELECT E WHERE A = '""&amp;D801&amp;""' LIMIT 1"",FALSE)"),"")</f>
        <v/>
      </c>
      <c r="F801" s="125"/>
    </row>
    <row r="802" hidden="1">
      <c r="A802" s="130"/>
      <c r="B802" s="130"/>
      <c r="C802" s="130"/>
      <c r="D802" s="127"/>
      <c r="E802" s="123" t="str">
        <f>IFERROR(__xludf.DUMMYFUNCTION("Query('(Fuente) 2. Campos'!$1:$994,""SELECT E WHERE A = '""&amp;D802&amp;""' LIMIT 1"",FALSE)"),"")</f>
        <v/>
      </c>
      <c r="F802" s="125"/>
    </row>
    <row r="803" hidden="1">
      <c r="A803" s="130"/>
      <c r="B803" s="130"/>
      <c r="C803" s="130"/>
      <c r="D803" s="127"/>
      <c r="E803" s="123" t="str">
        <f>IFERROR(__xludf.DUMMYFUNCTION("Query('(Fuente) 2. Campos'!$1:$994,""SELECT E WHERE A = '""&amp;D803&amp;""' LIMIT 1"",FALSE)"),"")</f>
        <v/>
      </c>
      <c r="F803" s="125"/>
    </row>
    <row r="804" hidden="1">
      <c r="A804" s="130"/>
      <c r="B804" s="130"/>
      <c r="C804" s="130"/>
      <c r="D804" s="127"/>
      <c r="E804" s="123" t="str">
        <f>IFERROR(__xludf.DUMMYFUNCTION("Query('(Fuente) 2. Campos'!$1:$994,""SELECT E WHERE A = '""&amp;D804&amp;""' LIMIT 1"",FALSE)"),"")</f>
        <v/>
      </c>
      <c r="F804" s="125"/>
    </row>
    <row r="805" hidden="1">
      <c r="A805" s="130"/>
      <c r="B805" s="130"/>
      <c r="C805" s="130"/>
      <c r="D805" s="127"/>
      <c r="E805" s="123" t="str">
        <f>IFERROR(__xludf.DUMMYFUNCTION("Query('(Fuente) 2. Campos'!$1:$994,""SELECT E WHERE A = '""&amp;D805&amp;""' LIMIT 1"",FALSE)"),"")</f>
        <v/>
      </c>
      <c r="F805" s="125"/>
    </row>
    <row r="806" hidden="1">
      <c r="A806" s="130"/>
      <c r="B806" s="130"/>
      <c r="C806" s="130"/>
      <c r="D806" s="127"/>
      <c r="E806" s="123" t="str">
        <f>IFERROR(__xludf.DUMMYFUNCTION("Query('(Fuente) 2. Campos'!$1:$994,""SELECT E WHERE A = '""&amp;D806&amp;""' LIMIT 1"",FALSE)"),"")</f>
        <v/>
      </c>
      <c r="F806" s="125"/>
    </row>
    <row r="807" hidden="1">
      <c r="A807" s="130"/>
      <c r="B807" s="130"/>
      <c r="C807" s="130"/>
      <c r="D807" s="127"/>
      <c r="E807" s="123" t="str">
        <f>IFERROR(__xludf.DUMMYFUNCTION("Query('(Fuente) 2. Campos'!$1:$994,""SELECT E WHERE A = '""&amp;D807&amp;""' LIMIT 1"",FALSE)"),"")</f>
        <v/>
      </c>
      <c r="F807" s="125"/>
    </row>
    <row r="808" hidden="1">
      <c r="A808" s="130"/>
      <c r="B808" s="130"/>
      <c r="C808" s="130"/>
      <c r="D808" s="127"/>
      <c r="E808" s="123" t="str">
        <f>IFERROR(__xludf.DUMMYFUNCTION("Query('(Fuente) 2. Campos'!$1:$994,""SELECT E WHERE A = '""&amp;D808&amp;""' LIMIT 1"",FALSE)"),"")</f>
        <v/>
      </c>
      <c r="F808" s="125"/>
    </row>
    <row r="809" hidden="1">
      <c r="A809" s="130"/>
      <c r="B809" s="130"/>
      <c r="C809" s="130"/>
      <c r="D809" s="127"/>
      <c r="E809" s="123" t="str">
        <f>IFERROR(__xludf.DUMMYFUNCTION("Query('(Fuente) 2. Campos'!$1:$994,""SELECT E WHERE A = '""&amp;D809&amp;""' LIMIT 1"",FALSE)"),"")</f>
        <v/>
      </c>
      <c r="F809" s="125"/>
    </row>
    <row r="810" hidden="1">
      <c r="A810" s="130"/>
      <c r="B810" s="130"/>
      <c r="C810" s="130"/>
      <c r="D810" s="127"/>
      <c r="E810" s="123" t="str">
        <f>IFERROR(__xludf.DUMMYFUNCTION("Query('(Fuente) 2. Campos'!$1:$994,""SELECT E WHERE A = '""&amp;D810&amp;""' LIMIT 1"",FALSE)"),"")</f>
        <v/>
      </c>
      <c r="F810" s="125"/>
    </row>
    <row r="811" hidden="1">
      <c r="A811" s="130"/>
      <c r="B811" s="130"/>
      <c r="C811" s="130"/>
      <c r="D811" s="127"/>
      <c r="E811" s="123" t="str">
        <f>IFERROR(__xludf.DUMMYFUNCTION("Query('(Fuente) 2. Campos'!$1:$994,""SELECT E WHERE A = '""&amp;D811&amp;""' LIMIT 1"",FALSE)"),"")</f>
        <v/>
      </c>
      <c r="F811" s="125"/>
    </row>
    <row r="812" hidden="1">
      <c r="A812" s="130"/>
      <c r="B812" s="130"/>
      <c r="C812" s="130"/>
      <c r="D812" s="127"/>
      <c r="E812" s="123" t="str">
        <f>IFERROR(__xludf.DUMMYFUNCTION("Query('(Fuente) 2. Campos'!$1:$994,""SELECT E WHERE A = '""&amp;D812&amp;""' LIMIT 1"",FALSE)"),"")</f>
        <v/>
      </c>
      <c r="F812" s="125"/>
    </row>
    <row r="813" hidden="1">
      <c r="A813" s="130"/>
      <c r="B813" s="130"/>
      <c r="C813" s="130"/>
      <c r="D813" s="127"/>
      <c r="E813" s="123" t="str">
        <f>IFERROR(__xludf.DUMMYFUNCTION("Query('(Fuente) 2. Campos'!$1:$994,""SELECT E WHERE A = '""&amp;D813&amp;""' LIMIT 1"",FALSE)"),"")</f>
        <v/>
      </c>
      <c r="F813" s="125"/>
    </row>
    <row r="814" hidden="1">
      <c r="A814" s="130"/>
      <c r="B814" s="130"/>
      <c r="C814" s="130"/>
      <c r="D814" s="127"/>
      <c r="E814" s="123" t="str">
        <f>IFERROR(__xludf.DUMMYFUNCTION("Query('(Fuente) 2. Campos'!$1:$994,""SELECT E WHERE A = '""&amp;D814&amp;""' LIMIT 1"",FALSE)"),"")</f>
        <v/>
      </c>
      <c r="F814" s="125"/>
    </row>
    <row r="815" hidden="1">
      <c r="A815" s="130"/>
      <c r="B815" s="130"/>
      <c r="C815" s="130"/>
      <c r="D815" s="127"/>
      <c r="E815" s="123" t="str">
        <f>IFERROR(__xludf.DUMMYFUNCTION("Query('(Fuente) 2. Campos'!$1:$994,""SELECT E WHERE A = '""&amp;D815&amp;""' LIMIT 1"",FALSE)"),"")</f>
        <v/>
      </c>
      <c r="F815" s="125"/>
    </row>
    <row r="816" hidden="1">
      <c r="A816" s="130"/>
      <c r="B816" s="130"/>
      <c r="C816" s="130"/>
      <c r="D816" s="127"/>
      <c r="E816" s="123" t="str">
        <f>IFERROR(__xludf.DUMMYFUNCTION("Query('(Fuente) 2. Campos'!$1:$994,""SELECT E WHERE A = '""&amp;D816&amp;""' LIMIT 1"",FALSE)"),"")</f>
        <v/>
      </c>
      <c r="F816" s="125"/>
    </row>
    <row r="817" hidden="1">
      <c r="A817" s="130"/>
      <c r="B817" s="130"/>
      <c r="C817" s="130"/>
      <c r="D817" s="127"/>
      <c r="E817" s="123" t="str">
        <f>IFERROR(__xludf.DUMMYFUNCTION("Query('(Fuente) 2. Campos'!$1:$994,""SELECT E WHERE A = '""&amp;D817&amp;""' LIMIT 1"",FALSE)"),"")</f>
        <v/>
      </c>
      <c r="F817" s="125"/>
    </row>
    <row r="818" hidden="1">
      <c r="A818" s="130"/>
      <c r="B818" s="130"/>
      <c r="C818" s="130"/>
      <c r="D818" s="127"/>
      <c r="E818" s="123" t="str">
        <f>IFERROR(__xludf.DUMMYFUNCTION("Query('(Fuente) 2. Campos'!$1:$994,""SELECT E WHERE A = '""&amp;D818&amp;""' LIMIT 1"",FALSE)"),"")</f>
        <v/>
      </c>
      <c r="F818" s="125"/>
    </row>
    <row r="819" hidden="1">
      <c r="A819" s="130"/>
      <c r="B819" s="130"/>
      <c r="C819" s="130"/>
      <c r="D819" s="127"/>
      <c r="E819" s="123" t="str">
        <f>IFERROR(__xludf.DUMMYFUNCTION("Query('(Fuente) 2. Campos'!$1:$994,""SELECT E WHERE A = '""&amp;D819&amp;""' LIMIT 1"",FALSE)"),"")</f>
        <v/>
      </c>
      <c r="F819" s="125"/>
    </row>
    <row r="820" hidden="1">
      <c r="A820" s="130"/>
      <c r="B820" s="130"/>
      <c r="C820" s="130"/>
      <c r="D820" s="127"/>
      <c r="E820" s="123" t="str">
        <f>IFERROR(__xludf.DUMMYFUNCTION("Query('(Fuente) 2. Campos'!$1:$994,""SELECT E WHERE A = '""&amp;D820&amp;""' LIMIT 1"",FALSE)"),"")</f>
        <v/>
      </c>
      <c r="F820" s="125"/>
    </row>
    <row r="821" hidden="1">
      <c r="A821" s="130"/>
      <c r="B821" s="130"/>
      <c r="C821" s="130"/>
      <c r="D821" s="127"/>
      <c r="E821" s="123" t="str">
        <f>IFERROR(__xludf.DUMMYFUNCTION("Query('(Fuente) 2. Campos'!$1:$994,""SELECT E WHERE A = '""&amp;D821&amp;""' LIMIT 1"",FALSE)"),"")</f>
        <v/>
      </c>
      <c r="F821" s="125"/>
    </row>
    <row r="822" hidden="1">
      <c r="A822" s="130"/>
      <c r="B822" s="130"/>
      <c r="C822" s="130"/>
      <c r="D822" s="127"/>
      <c r="E822" s="123" t="str">
        <f>IFERROR(__xludf.DUMMYFUNCTION("Query('(Fuente) 2. Campos'!$1:$994,""SELECT E WHERE A = '""&amp;D822&amp;""' LIMIT 1"",FALSE)"),"")</f>
        <v/>
      </c>
      <c r="F822" s="125"/>
    </row>
    <row r="823" hidden="1">
      <c r="A823" s="130"/>
      <c r="B823" s="130"/>
      <c r="C823" s="130"/>
      <c r="D823" s="127"/>
      <c r="E823" s="123" t="str">
        <f>IFERROR(__xludf.DUMMYFUNCTION("Query('(Fuente) 2. Campos'!$1:$994,""SELECT E WHERE A = '""&amp;D823&amp;""' LIMIT 1"",FALSE)"),"")</f>
        <v/>
      </c>
      <c r="F823" s="125"/>
    </row>
    <row r="824" hidden="1">
      <c r="A824" s="130"/>
      <c r="B824" s="130"/>
      <c r="C824" s="130"/>
      <c r="D824" s="127"/>
      <c r="E824" s="123" t="str">
        <f>IFERROR(__xludf.DUMMYFUNCTION("Query('(Fuente) 2. Campos'!$1:$994,""SELECT E WHERE A = '""&amp;D824&amp;""' LIMIT 1"",FALSE)"),"")</f>
        <v/>
      </c>
      <c r="F824" s="125"/>
    </row>
    <row r="825" hidden="1">
      <c r="A825" s="130"/>
      <c r="B825" s="130"/>
      <c r="C825" s="130"/>
      <c r="D825" s="127"/>
      <c r="E825" s="123" t="str">
        <f>IFERROR(__xludf.DUMMYFUNCTION("Query('(Fuente) 2. Campos'!$1:$994,""SELECT E WHERE A = '""&amp;D825&amp;""' LIMIT 1"",FALSE)"),"")</f>
        <v/>
      </c>
      <c r="F825" s="125"/>
    </row>
    <row r="826" hidden="1">
      <c r="A826" s="130"/>
      <c r="B826" s="130"/>
      <c r="C826" s="130"/>
      <c r="D826" s="127"/>
      <c r="E826" s="123" t="str">
        <f>IFERROR(__xludf.DUMMYFUNCTION("Query('(Fuente) 2. Campos'!$1:$994,""SELECT E WHERE A = '""&amp;D826&amp;""' LIMIT 1"",FALSE)"),"")</f>
        <v/>
      </c>
      <c r="F826" s="125"/>
    </row>
    <row r="827" hidden="1">
      <c r="A827" s="130"/>
      <c r="B827" s="130"/>
      <c r="C827" s="130"/>
      <c r="D827" s="127"/>
      <c r="E827" s="123" t="str">
        <f>IFERROR(__xludf.DUMMYFUNCTION("Query('(Fuente) 2. Campos'!$1:$994,""SELECT E WHERE A = '""&amp;D827&amp;""' LIMIT 1"",FALSE)"),"")</f>
        <v/>
      </c>
      <c r="F827" s="125"/>
    </row>
    <row r="828" hidden="1">
      <c r="A828" s="130"/>
      <c r="B828" s="130"/>
      <c r="C828" s="130"/>
      <c r="D828" s="127"/>
      <c r="E828" s="123" t="str">
        <f>IFERROR(__xludf.DUMMYFUNCTION("Query('(Fuente) 2. Campos'!$1:$994,""SELECT E WHERE A = '""&amp;D828&amp;""' LIMIT 1"",FALSE)"),"")</f>
        <v/>
      </c>
      <c r="F828" s="125"/>
    </row>
    <row r="829" hidden="1">
      <c r="A829" s="130"/>
      <c r="B829" s="130"/>
      <c r="C829" s="130"/>
      <c r="D829" s="127"/>
      <c r="E829" s="123" t="str">
        <f>IFERROR(__xludf.DUMMYFUNCTION("Query('(Fuente) 2. Campos'!$1:$994,""SELECT E WHERE A = '""&amp;D829&amp;""' LIMIT 1"",FALSE)"),"")</f>
        <v/>
      </c>
      <c r="F829" s="125"/>
    </row>
    <row r="830" hidden="1">
      <c r="A830" s="130"/>
      <c r="B830" s="130"/>
      <c r="C830" s="130"/>
      <c r="D830" s="127"/>
      <c r="E830" s="123" t="str">
        <f>IFERROR(__xludf.DUMMYFUNCTION("Query('(Fuente) 2. Campos'!$1:$994,""SELECT E WHERE A = '""&amp;D830&amp;""' LIMIT 1"",FALSE)"),"")</f>
        <v/>
      </c>
      <c r="F830" s="125"/>
    </row>
    <row r="831" hidden="1">
      <c r="A831" s="130"/>
      <c r="B831" s="130"/>
      <c r="C831" s="130"/>
      <c r="D831" s="127"/>
      <c r="E831" s="123" t="str">
        <f>IFERROR(__xludf.DUMMYFUNCTION("Query('(Fuente) 2. Campos'!$1:$994,""SELECT E WHERE A = '""&amp;D831&amp;""' LIMIT 1"",FALSE)"),"")</f>
        <v/>
      </c>
      <c r="F831" s="125"/>
    </row>
    <row r="832" hidden="1">
      <c r="A832" s="130"/>
      <c r="B832" s="130"/>
      <c r="C832" s="130"/>
      <c r="D832" s="127"/>
      <c r="E832" s="123" t="str">
        <f>IFERROR(__xludf.DUMMYFUNCTION("Query('(Fuente) 2. Campos'!$1:$994,""SELECT E WHERE A = '""&amp;D832&amp;""' LIMIT 1"",FALSE)"),"")</f>
        <v/>
      </c>
      <c r="F832" s="125"/>
    </row>
    <row r="833" hidden="1">
      <c r="A833" s="130"/>
      <c r="B833" s="130"/>
      <c r="C833" s="130"/>
      <c r="D833" s="127"/>
      <c r="E833" s="123" t="str">
        <f>IFERROR(__xludf.DUMMYFUNCTION("Query('(Fuente) 2. Campos'!$1:$994,""SELECT E WHERE A = '""&amp;D833&amp;""' LIMIT 1"",FALSE)"),"")</f>
        <v/>
      </c>
      <c r="F833" s="125"/>
    </row>
    <row r="834" hidden="1">
      <c r="A834" s="130"/>
      <c r="B834" s="130"/>
      <c r="C834" s="130"/>
      <c r="D834" s="127"/>
      <c r="E834" s="123" t="str">
        <f>IFERROR(__xludf.DUMMYFUNCTION("Query('(Fuente) 2. Campos'!$1:$994,""SELECT E WHERE A = '""&amp;D834&amp;""' LIMIT 1"",FALSE)"),"")</f>
        <v/>
      </c>
      <c r="F834" s="125"/>
    </row>
    <row r="835" hidden="1">
      <c r="A835" s="130"/>
      <c r="B835" s="130"/>
      <c r="C835" s="130"/>
      <c r="D835" s="127"/>
      <c r="E835" s="123" t="str">
        <f>IFERROR(__xludf.DUMMYFUNCTION("Query('(Fuente) 2. Campos'!$1:$994,""SELECT E WHERE A = '""&amp;D835&amp;""' LIMIT 1"",FALSE)"),"")</f>
        <v/>
      </c>
      <c r="F835" s="125"/>
    </row>
    <row r="836" hidden="1">
      <c r="A836" s="130"/>
      <c r="B836" s="130"/>
      <c r="C836" s="130"/>
      <c r="D836" s="127"/>
      <c r="E836" s="123" t="str">
        <f>IFERROR(__xludf.DUMMYFUNCTION("Query('(Fuente) 2. Campos'!$1:$994,""SELECT E WHERE A = '""&amp;D836&amp;""' LIMIT 1"",FALSE)"),"")</f>
        <v/>
      </c>
      <c r="F836" s="125"/>
    </row>
    <row r="837" hidden="1">
      <c r="A837" s="130"/>
      <c r="B837" s="130"/>
      <c r="C837" s="130"/>
      <c r="D837" s="127"/>
      <c r="E837" s="123" t="str">
        <f>IFERROR(__xludf.DUMMYFUNCTION("Query('(Fuente) 2. Campos'!$1:$994,""SELECT E WHERE A = '""&amp;D837&amp;""' LIMIT 1"",FALSE)"),"")</f>
        <v/>
      </c>
      <c r="F837" s="125"/>
    </row>
    <row r="838" hidden="1">
      <c r="A838" s="130"/>
      <c r="B838" s="130"/>
      <c r="C838" s="130"/>
      <c r="D838" s="127"/>
      <c r="E838" s="123" t="str">
        <f>IFERROR(__xludf.DUMMYFUNCTION("Query('(Fuente) 2. Campos'!$1:$994,""SELECT E WHERE A = '""&amp;D838&amp;""' LIMIT 1"",FALSE)"),"")</f>
        <v/>
      </c>
      <c r="F838" s="125"/>
    </row>
    <row r="839" hidden="1">
      <c r="A839" s="130"/>
      <c r="B839" s="130"/>
      <c r="C839" s="130"/>
      <c r="D839" s="127"/>
      <c r="E839" s="123" t="str">
        <f>IFERROR(__xludf.DUMMYFUNCTION("Query('(Fuente) 2. Campos'!$1:$994,""SELECT E WHERE A = '""&amp;D839&amp;""' LIMIT 1"",FALSE)"),"")</f>
        <v/>
      </c>
      <c r="F839" s="125"/>
    </row>
    <row r="840" hidden="1">
      <c r="A840" s="130"/>
      <c r="B840" s="130"/>
      <c r="C840" s="130"/>
      <c r="D840" s="127"/>
      <c r="E840" s="123" t="str">
        <f>IFERROR(__xludf.DUMMYFUNCTION("Query('(Fuente) 2. Campos'!$1:$994,""SELECT E WHERE A = '""&amp;D840&amp;""' LIMIT 1"",FALSE)"),"")</f>
        <v/>
      </c>
      <c r="F840" s="125"/>
    </row>
    <row r="841" hidden="1">
      <c r="A841" s="130"/>
      <c r="B841" s="130"/>
      <c r="C841" s="130"/>
      <c r="D841" s="127"/>
      <c r="E841" s="123" t="str">
        <f>IFERROR(__xludf.DUMMYFUNCTION("Query('(Fuente) 2. Campos'!$1:$994,""SELECT E WHERE A = '""&amp;D841&amp;""' LIMIT 1"",FALSE)"),"")</f>
        <v/>
      </c>
      <c r="F841" s="125"/>
    </row>
    <row r="842" hidden="1">
      <c r="A842" s="130"/>
      <c r="B842" s="130"/>
      <c r="C842" s="130"/>
      <c r="D842" s="127"/>
      <c r="E842" s="123" t="str">
        <f>IFERROR(__xludf.DUMMYFUNCTION("Query('(Fuente) 2. Campos'!$1:$994,""SELECT E WHERE A = '""&amp;D842&amp;""' LIMIT 1"",FALSE)"),"")</f>
        <v/>
      </c>
      <c r="F842" s="125"/>
    </row>
    <row r="843" hidden="1">
      <c r="A843" s="130"/>
      <c r="B843" s="130"/>
      <c r="C843" s="130"/>
      <c r="D843" s="127"/>
      <c r="E843" s="123" t="str">
        <f>IFERROR(__xludf.DUMMYFUNCTION("Query('(Fuente) 2. Campos'!$1:$994,""SELECT E WHERE A = '""&amp;D843&amp;""' LIMIT 1"",FALSE)"),"")</f>
        <v/>
      </c>
      <c r="F843" s="125"/>
    </row>
    <row r="844" hidden="1">
      <c r="A844" s="130"/>
      <c r="B844" s="130"/>
      <c r="C844" s="130"/>
      <c r="D844" s="127"/>
      <c r="E844" s="123" t="str">
        <f>IFERROR(__xludf.DUMMYFUNCTION("Query('(Fuente) 2. Campos'!$1:$994,""SELECT E WHERE A = '""&amp;D844&amp;""' LIMIT 1"",FALSE)"),"")</f>
        <v/>
      </c>
      <c r="F844" s="125"/>
    </row>
    <row r="845" hidden="1">
      <c r="A845" s="130"/>
      <c r="B845" s="130"/>
      <c r="C845" s="130"/>
      <c r="D845" s="127"/>
      <c r="E845" s="123" t="str">
        <f>IFERROR(__xludf.DUMMYFUNCTION("Query('(Fuente) 2. Campos'!$1:$994,""SELECT E WHERE A = '""&amp;D845&amp;""' LIMIT 1"",FALSE)"),"")</f>
        <v/>
      </c>
      <c r="F845" s="125"/>
    </row>
    <row r="846" hidden="1">
      <c r="A846" s="130"/>
      <c r="B846" s="130"/>
      <c r="C846" s="130"/>
      <c r="D846" s="127"/>
      <c r="E846" s="123" t="str">
        <f>IFERROR(__xludf.DUMMYFUNCTION("Query('(Fuente) 2. Campos'!$1:$994,""SELECT E WHERE A = '""&amp;D846&amp;""' LIMIT 1"",FALSE)"),"")</f>
        <v/>
      </c>
      <c r="F846" s="125"/>
    </row>
    <row r="847" hidden="1">
      <c r="A847" s="130"/>
      <c r="B847" s="130"/>
      <c r="C847" s="130"/>
      <c r="D847" s="127"/>
      <c r="E847" s="123" t="str">
        <f>IFERROR(__xludf.DUMMYFUNCTION("Query('(Fuente) 2. Campos'!$1:$994,""SELECT E WHERE A = '""&amp;D847&amp;""' LIMIT 1"",FALSE)"),"")</f>
        <v/>
      </c>
      <c r="F847" s="125"/>
    </row>
    <row r="848" hidden="1">
      <c r="A848" s="130"/>
      <c r="B848" s="130"/>
      <c r="C848" s="130"/>
      <c r="D848" s="127"/>
      <c r="E848" s="123" t="str">
        <f>IFERROR(__xludf.DUMMYFUNCTION("Query('(Fuente) 2. Campos'!$1:$994,""SELECT E WHERE A = '""&amp;D848&amp;""' LIMIT 1"",FALSE)"),"")</f>
        <v/>
      </c>
      <c r="F848" s="125"/>
    </row>
    <row r="849" hidden="1">
      <c r="A849" s="130"/>
      <c r="B849" s="130"/>
      <c r="C849" s="130"/>
      <c r="D849" s="127"/>
      <c r="E849" s="123" t="str">
        <f>IFERROR(__xludf.DUMMYFUNCTION("Query('(Fuente) 2. Campos'!$1:$994,""SELECT E WHERE A = '""&amp;D849&amp;""' LIMIT 1"",FALSE)"),"")</f>
        <v/>
      </c>
      <c r="F849" s="125"/>
    </row>
    <row r="850" hidden="1">
      <c r="A850" s="130"/>
      <c r="B850" s="130"/>
      <c r="C850" s="130"/>
      <c r="D850" s="127"/>
      <c r="E850" s="123" t="str">
        <f>IFERROR(__xludf.DUMMYFUNCTION("Query('(Fuente) 2. Campos'!$1:$994,""SELECT E WHERE A = '""&amp;D850&amp;""' LIMIT 1"",FALSE)"),"")</f>
        <v/>
      </c>
      <c r="F850" s="125"/>
    </row>
    <row r="851" hidden="1">
      <c r="A851" s="130"/>
      <c r="B851" s="130"/>
      <c r="C851" s="130"/>
      <c r="D851" s="127"/>
      <c r="E851" s="123" t="str">
        <f>IFERROR(__xludf.DUMMYFUNCTION("Query('(Fuente) 2. Campos'!$1:$994,""SELECT E WHERE A = '""&amp;D851&amp;""' LIMIT 1"",FALSE)"),"")</f>
        <v/>
      </c>
      <c r="F851" s="125"/>
    </row>
    <row r="852" hidden="1">
      <c r="A852" s="130"/>
      <c r="B852" s="130"/>
      <c r="C852" s="130"/>
      <c r="D852" s="127"/>
      <c r="E852" s="123" t="str">
        <f>IFERROR(__xludf.DUMMYFUNCTION("Query('(Fuente) 2. Campos'!$1:$994,""SELECT E WHERE A = '""&amp;D852&amp;""' LIMIT 1"",FALSE)"),"")</f>
        <v/>
      </c>
      <c r="F852" s="125"/>
    </row>
    <row r="853" hidden="1">
      <c r="A853" s="130"/>
      <c r="B853" s="130"/>
      <c r="C853" s="130"/>
      <c r="D853" s="127"/>
      <c r="E853" s="123" t="str">
        <f>IFERROR(__xludf.DUMMYFUNCTION("Query('(Fuente) 2. Campos'!$1:$994,""SELECT E WHERE A = '""&amp;D853&amp;""' LIMIT 1"",FALSE)"),"")</f>
        <v/>
      </c>
      <c r="F853" s="125"/>
    </row>
    <row r="854" hidden="1">
      <c r="A854" s="130"/>
      <c r="B854" s="130"/>
      <c r="C854" s="130"/>
      <c r="D854" s="127"/>
      <c r="E854" s="123" t="str">
        <f>IFERROR(__xludf.DUMMYFUNCTION("Query('(Fuente) 2. Campos'!$1:$994,""SELECT E WHERE A = '""&amp;D854&amp;""' LIMIT 1"",FALSE)"),"")</f>
        <v/>
      </c>
      <c r="F854" s="125"/>
    </row>
    <row r="855" hidden="1">
      <c r="A855" s="130"/>
      <c r="B855" s="130"/>
      <c r="C855" s="130"/>
      <c r="D855" s="127"/>
      <c r="E855" s="123" t="str">
        <f>IFERROR(__xludf.DUMMYFUNCTION("Query('(Fuente) 2. Campos'!$1:$994,""SELECT E WHERE A = '""&amp;D855&amp;""' LIMIT 1"",FALSE)"),"")</f>
        <v/>
      </c>
      <c r="F855" s="125"/>
    </row>
    <row r="856" hidden="1">
      <c r="A856" s="130"/>
      <c r="B856" s="130"/>
      <c r="C856" s="130"/>
      <c r="D856" s="127"/>
      <c r="E856" s="123" t="str">
        <f>IFERROR(__xludf.DUMMYFUNCTION("Query('(Fuente) 2. Campos'!$1:$994,""SELECT E WHERE A = '""&amp;D856&amp;""' LIMIT 1"",FALSE)"),"")</f>
        <v/>
      </c>
      <c r="F856" s="125"/>
    </row>
    <row r="857" hidden="1">
      <c r="A857" s="130"/>
      <c r="B857" s="130"/>
      <c r="C857" s="130"/>
      <c r="D857" s="127"/>
      <c r="E857" s="123" t="str">
        <f>IFERROR(__xludf.DUMMYFUNCTION("Query('(Fuente) 2. Campos'!$1:$994,""SELECT E WHERE A = '""&amp;D857&amp;""' LIMIT 1"",FALSE)"),"")</f>
        <v/>
      </c>
      <c r="F857" s="125"/>
    </row>
    <row r="858" hidden="1">
      <c r="A858" s="130"/>
      <c r="B858" s="130"/>
      <c r="C858" s="130"/>
      <c r="D858" s="127"/>
      <c r="E858" s="123" t="str">
        <f>IFERROR(__xludf.DUMMYFUNCTION("Query('(Fuente) 2. Campos'!$1:$994,""SELECT E WHERE A = '""&amp;D858&amp;""' LIMIT 1"",FALSE)"),"")</f>
        <v/>
      </c>
      <c r="F858" s="125"/>
    </row>
    <row r="859" hidden="1">
      <c r="A859" s="130"/>
      <c r="B859" s="130"/>
      <c r="C859" s="130"/>
      <c r="D859" s="127"/>
      <c r="E859" s="123" t="str">
        <f>IFERROR(__xludf.DUMMYFUNCTION("Query('(Fuente) 2. Campos'!$1:$994,""SELECT E WHERE A = '""&amp;D859&amp;""' LIMIT 1"",FALSE)"),"")</f>
        <v/>
      </c>
      <c r="F859" s="125"/>
    </row>
    <row r="860" hidden="1">
      <c r="A860" s="130"/>
      <c r="B860" s="130"/>
      <c r="C860" s="130"/>
      <c r="D860" s="127"/>
      <c r="E860" s="123" t="str">
        <f>IFERROR(__xludf.DUMMYFUNCTION("Query('(Fuente) 2. Campos'!$1:$994,""SELECT E WHERE A = '""&amp;D860&amp;""' LIMIT 1"",FALSE)"),"")</f>
        <v/>
      </c>
      <c r="F860" s="125"/>
    </row>
    <row r="861" hidden="1">
      <c r="A861" s="130"/>
      <c r="B861" s="130"/>
      <c r="C861" s="130"/>
      <c r="D861" s="127"/>
      <c r="E861" s="123" t="str">
        <f>IFERROR(__xludf.DUMMYFUNCTION("Query('(Fuente) 2. Campos'!$1:$994,""SELECT E WHERE A = '""&amp;D861&amp;""' LIMIT 1"",FALSE)"),"")</f>
        <v/>
      </c>
      <c r="F861" s="125"/>
    </row>
    <row r="862" hidden="1">
      <c r="A862" s="130"/>
      <c r="B862" s="130"/>
      <c r="C862" s="130"/>
      <c r="D862" s="127"/>
      <c r="E862" s="123" t="str">
        <f>IFERROR(__xludf.DUMMYFUNCTION("Query('(Fuente) 2. Campos'!$1:$994,""SELECT E WHERE A = '""&amp;D862&amp;""' LIMIT 1"",FALSE)"),"")</f>
        <v/>
      </c>
      <c r="F862" s="125"/>
    </row>
    <row r="863" hidden="1">
      <c r="A863" s="130"/>
      <c r="B863" s="130"/>
      <c r="C863" s="130"/>
      <c r="D863" s="127"/>
      <c r="E863" s="123" t="str">
        <f>IFERROR(__xludf.DUMMYFUNCTION("Query('(Fuente) 2. Campos'!$1:$994,""SELECT E WHERE A = '""&amp;D863&amp;""' LIMIT 1"",FALSE)"),"")</f>
        <v/>
      </c>
      <c r="F863" s="125"/>
    </row>
    <row r="864" hidden="1">
      <c r="A864" s="130"/>
      <c r="B864" s="130"/>
      <c r="C864" s="130"/>
      <c r="D864" s="127"/>
      <c r="E864" s="123" t="str">
        <f>IFERROR(__xludf.DUMMYFUNCTION("Query('(Fuente) 2. Campos'!$1:$994,""SELECT E WHERE A = '""&amp;D864&amp;""' LIMIT 1"",FALSE)"),"")</f>
        <v/>
      </c>
      <c r="F864" s="125"/>
    </row>
    <row r="865" hidden="1">
      <c r="A865" s="130"/>
      <c r="B865" s="130"/>
      <c r="C865" s="130"/>
      <c r="D865" s="127"/>
      <c r="E865" s="123" t="str">
        <f>IFERROR(__xludf.DUMMYFUNCTION("Query('(Fuente) 2. Campos'!$1:$994,""SELECT E WHERE A = '""&amp;D865&amp;""' LIMIT 1"",FALSE)"),"")</f>
        <v/>
      </c>
      <c r="F865" s="125"/>
    </row>
    <row r="866" hidden="1">
      <c r="A866" s="130"/>
      <c r="B866" s="130"/>
      <c r="C866" s="130"/>
      <c r="D866" s="127"/>
      <c r="E866" s="123" t="str">
        <f>IFERROR(__xludf.DUMMYFUNCTION("Query('(Fuente) 2. Campos'!$1:$994,""SELECT E WHERE A = '""&amp;D866&amp;""' LIMIT 1"",FALSE)"),"")</f>
        <v/>
      </c>
      <c r="F866" s="125"/>
    </row>
    <row r="867" hidden="1">
      <c r="A867" s="130"/>
      <c r="B867" s="130"/>
      <c r="C867" s="130"/>
      <c r="D867" s="127"/>
      <c r="E867" s="123" t="str">
        <f>IFERROR(__xludf.DUMMYFUNCTION("Query('(Fuente) 2. Campos'!$1:$994,""SELECT E WHERE A = '""&amp;D867&amp;""' LIMIT 1"",FALSE)"),"")</f>
        <v/>
      </c>
      <c r="F867" s="125"/>
    </row>
    <row r="868" hidden="1">
      <c r="A868" s="130"/>
      <c r="B868" s="130"/>
      <c r="C868" s="130"/>
      <c r="D868" s="127"/>
      <c r="E868" s="123" t="str">
        <f>IFERROR(__xludf.DUMMYFUNCTION("Query('(Fuente) 2. Campos'!$1:$994,""SELECT E WHERE A = '""&amp;D868&amp;""' LIMIT 1"",FALSE)"),"")</f>
        <v/>
      </c>
      <c r="F868" s="125"/>
    </row>
    <row r="869" hidden="1">
      <c r="A869" s="130"/>
      <c r="B869" s="130"/>
      <c r="C869" s="130"/>
      <c r="D869" s="127"/>
      <c r="E869" s="123" t="str">
        <f>IFERROR(__xludf.DUMMYFUNCTION("Query('(Fuente) 2. Campos'!$1:$994,""SELECT E WHERE A = '""&amp;D869&amp;""' LIMIT 1"",FALSE)"),"")</f>
        <v/>
      </c>
      <c r="F869" s="125"/>
    </row>
    <row r="870" hidden="1">
      <c r="A870" s="130"/>
      <c r="B870" s="130"/>
      <c r="C870" s="130"/>
      <c r="D870" s="127"/>
      <c r="E870" s="123" t="str">
        <f>IFERROR(__xludf.DUMMYFUNCTION("Query('(Fuente) 2. Campos'!$1:$994,""SELECT E WHERE A = '""&amp;D870&amp;""' LIMIT 1"",FALSE)"),"")</f>
        <v/>
      </c>
      <c r="F870" s="125"/>
    </row>
    <row r="871" hidden="1">
      <c r="A871" s="130"/>
      <c r="B871" s="130"/>
      <c r="C871" s="130"/>
      <c r="D871" s="127"/>
      <c r="E871" s="123" t="str">
        <f>IFERROR(__xludf.DUMMYFUNCTION("Query('(Fuente) 2. Campos'!$1:$994,""SELECT E WHERE A = '""&amp;D871&amp;""' LIMIT 1"",FALSE)"),"")</f>
        <v/>
      </c>
      <c r="F871" s="125"/>
    </row>
    <row r="872" hidden="1">
      <c r="A872" s="130"/>
      <c r="B872" s="130"/>
      <c r="C872" s="130"/>
      <c r="D872" s="127"/>
      <c r="E872" s="123" t="str">
        <f>IFERROR(__xludf.DUMMYFUNCTION("Query('(Fuente) 2. Campos'!$1:$994,""SELECT E WHERE A = '""&amp;D872&amp;""' LIMIT 1"",FALSE)"),"")</f>
        <v/>
      </c>
      <c r="F872" s="125"/>
    </row>
    <row r="873" hidden="1">
      <c r="A873" s="130"/>
      <c r="B873" s="130"/>
      <c r="C873" s="130"/>
      <c r="D873" s="127"/>
      <c r="E873" s="123" t="str">
        <f>IFERROR(__xludf.DUMMYFUNCTION("Query('(Fuente) 2. Campos'!$1:$994,""SELECT E WHERE A = '""&amp;D873&amp;""' LIMIT 1"",FALSE)"),"")</f>
        <v/>
      </c>
      <c r="F873" s="125"/>
    </row>
    <row r="874" hidden="1">
      <c r="A874" s="130"/>
      <c r="B874" s="130"/>
      <c r="C874" s="130"/>
      <c r="D874" s="127"/>
      <c r="E874" s="123" t="str">
        <f>IFERROR(__xludf.DUMMYFUNCTION("Query('(Fuente) 2. Campos'!$1:$994,""SELECT E WHERE A = '""&amp;D874&amp;""' LIMIT 1"",FALSE)"),"")</f>
        <v/>
      </c>
      <c r="F874" s="125"/>
    </row>
    <row r="875" hidden="1">
      <c r="A875" s="130"/>
      <c r="B875" s="130"/>
      <c r="C875" s="130"/>
      <c r="D875" s="127"/>
      <c r="E875" s="123" t="str">
        <f>IFERROR(__xludf.DUMMYFUNCTION("Query('(Fuente) 2. Campos'!$1:$994,""SELECT E WHERE A = '""&amp;D875&amp;""' LIMIT 1"",FALSE)"),"")</f>
        <v/>
      </c>
      <c r="F875" s="125"/>
    </row>
    <row r="876" hidden="1">
      <c r="A876" s="130"/>
      <c r="B876" s="130"/>
      <c r="C876" s="130"/>
      <c r="D876" s="127"/>
      <c r="E876" s="123" t="str">
        <f>IFERROR(__xludf.DUMMYFUNCTION("Query('(Fuente) 2. Campos'!$1:$994,""SELECT E WHERE A = '""&amp;D876&amp;""' LIMIT 1"",FALSE)"),"")</f>
        <v/>
      </c>
      <c r="F876" s="125"/>
    </row>
    <row r="877" hidden="1">
      <c r="A877" s="130"/>
      <c r="B877" s="130"/>
      <c r="C877" s="130"/>
      <c r="D877" s="127"/>
      <c r="E877" s="123" t="str">
        <f>IFERROR(__xludf.DUMMYFUNCTION("Query('(Fuente) 2. Campos'!$1:$994,""SELECT E WHERE A = '""&amp;D877&amp;""' LIMIT 1"",FALSE)"),"")</f>
        <v/>
      </c>
      <c r="F877" s="125"/>
    </row>
    <row r="878" hidden="1">
      <c r="A878" s="130"/>
      <c r="B878" s="130"/>
      <c r="C878" s="130"/>
      <c r="D878" s="127"/>
      <c r="E878" s="123" t="str">
        <f>IFERROR(__xludf.DUMMYFUNCTION("Query('(Fuente) 2. Campos'!$1:$994,""SELECT E WHERE A = '""&amp;D878&amp;""' LIMIT 1"",FALSE)"),"")</f>
        <v/>
      </c>
      <c r="F878" s="125"/>
    </row>
    <row r="879" hidden="1">
      <c r="A879" s="130"/>
      <c r="B879" s="130"/>
      <c r="C879" s="130"/>
      <c r="D879" s="127"/>
      <c r="E879" s="123" t="str">
        <f>IFERROR(__xludf.DUMMYFUNCTION("Query('(Fuente) 2. Campos'!$1:$994,""SELECT E WHERE A = '""&amp;D879&amp;""' LIMIT 1"",FALSE)"),"")</f>
        <v/>
      </c>
      <c r="F879" s="125"/>
    </row>
    <row r="880" hidden="1">
      <c r="A880" s="130"/>
      <c r="B880" s="130"/>
      <c r="C880" s="130"/>
      <c r="D880" s="127"/>
      <c r="E880" s="123" t="str">
        <f>IFERROR(__xludf.DUMMYFUNCTION("Query('(Fuente) 2. Campos'!$1:$994,""SELECT E WHERE A = '""&amp;D880&amp;""' LIMIT 1"",FALSE)"),"")</f>
        <v/>
      </c>
      <c r="F880" s="125"/>
    </row>
    <row r="881" hidden="1">
      <c r="A881" s="130"/>
      <c r="B881" s="130"/>
      <c r="C881" s="130"/>
      <c r="D881" s="127"/>
      <c r="E881" s="123" t="str">
        <f>IFERROR(__xludf.DUMMYFUNCTION("Query('(Fuente) 2. Campos'!$1:$994,""SELECT E WHERE A = '""&amp;D881&amp;""' LIMIT 1"",FALSE)"),"")</f>
        <v/>
      </c>
      <c r="F881" s="125"/>
    </row>
    <row r="882" hidden="1">
      <c r="A882" s="130"/>
      <c r="B882" s="130"/>
      <c r="C882" s="130"/>
      <c r="D882" s="127"/>
      <c r="E882" s="123" t="str">
        <f>IFERROR(__xludf.DUMMYFUNCTION("Query('(Fuente) 2. Campos'!$1:$994,""SELECT E WHERE A = '""&amp;D882&amp;""' LIMIT 1"",FALSE)"),"")</f>
        <v/>
      </c>
      <c r="F882" s="125"/>
    </row>
    <row r="883" hidden="1">
      <c r="A883" s="130"/>
      <c r="B883" s="130"/>
      <c r="C883" s="130"/>
      <c r="D883" s="127"/>
      <c r="E883" s="123" t="str">
        <f>IFERROR(__xludf.DUMMYFUNCTION("Query('(Fuente) 2. Campos'!$1:$994,""SELECT E WHERE A = '""&amp;D883&amp;""' LIMIT 1"",FALSE)"),"")</f>
        <v/>
      </c>
      <c r="F883" s="125"/>
    </row>
    <row r="884" hidden="1">
      <c r="A884" s="130"/>
      <c r="B884" s="130"/>
      <c r="C884" s="130"/>
      <c r="D884" s="127"/>
      <c r="E884" s="123" t="str">
        <f>IFERROR(__xludf.DUMMYFUNCTION("Query('(Fuente) 2. Campos'!$1:$994,""SELECT E WHERE A = '""&amp;D884&amp;""' LIMIT 1"",FALSE)"),"")</f>
        <v/>
      </c>
      <c r="F884" s="125"/>
    </row>
    <row r="885" hidden="1">
      <c r="A885" s="130"/>
      <c r="B885" s="130"/>
      <c r="C885" s="130"/>
      <c r="D885" s="127"/>
      <c r="E885" s="123" t="str">
        <f>IFERROR(__xludf.DUMMYFUNCTION("Query('(Fuente) 2. Campos'!$1:$994,""SELECT E WHERE A = '""&amp;D885&amp;""' LIMIT 1"",FALSE)"),"")</f>
        <v/>
      </c>
      <c r="F885" s="125"/>
    </row>
    <row r="886" hidden="1">
      <c r="A886" s="130"/>
      <c r="B886" s="130"/>
      <c r="C886" s="130"/>
      <c r="D886" s="127"/>
      <c r="E886" s="123" t="str">
        <f>IFERROR(__xludf.DUMMYFUNCTION("Query('(Fuente) 2. Campos'!$1:$994,""SELECT E WHERE A = '""&amp;D886&amp;""' LIMIT 1"",FALSE)"),"")</f>
        <v/>
      </c>
      <c r="F886" s="125"/>
    </row>
    <row r="887" hidden="1">
      <c r="A887" s="130"/>
      <c r="B887" s="130"/>
      <c r="C887" s="130"/>
      <c r="D887" s="127"/>
      <c r="E887" s="123" t="str">
        <f>IFERROR(__xludf.DUMMYFUNCTION("Query('(Fuente) 2. Campos'!$1:$994,""SELECT E WHERE A = '""&amp;D887&amp;""' LIMIT 1"",FALSE)"),"")</f>
        <v/>
      </c>
      <c r="F887" s="125"/>
    </row>
    <row r="888" hidden="1">
      <c r="A888" s="130"/>
      <c r="B888" s="130"/>
      <c r="C888" s="130"/>
      <c r="D888" s="127"/>
      <c r="E888" s="123" t="str">
        <f>IFERROR(__xludf.DUMMYFUNCTION("Query('(Fuente) 2. Campos'!$1:$994,""SELECT E WHERE A = '""&amp;D888&amp;""' LIMIT 1"",FALSE)"),"")</f>
        <v/>
      </c>
      <c r="F888" s="125"/>
    </row>
    <row r="889" hidden="1">
      <c r="A889" s="130"/>
      <c r="B889" s="130"/>
      <c r="C889" s="130"/>
      <c r="D889" s="127"/>
      <c r="E889" s="123" t="str">
        <f>IFERROR(__xludf.DUMMYFUNCTION("Query('(Fuente) 2. Campos'!$1:$994,""SELECT E WHERE A = '""&amp;D889&amp;""' LIMIT 1"",FALSE)"),"")</f>
        <v/>
      </c>
      <c r="F889" s="125"/>
    </row>
    <row r="890" hidden="1">
      <c r="A890" s="130"/>
      <c r="B890" s="130"/>
      <c r="C890" s="130"/>
      <c r="D890" s="127"/>
      <c r="E890" s="123" t="str">
        <f>IFERROR(__xludf.DUMMYFUNCTION("Query('(Fuente) 2. Campos'!$1:$994,""SELECT E WHERE A = '""&amp;D890&amp;""' LIMIT 1"",FALSE)"),"")</f>
        <v/>
      </c>
      <c r="F890" s="125"/>
    </row>
    <row r="891" hidden="1">
      <c r="A891" s="130"/>
      <c r="B891" s="130"/>
      <c r="C891" s="130"/>
      <c r="D891" s="127"/>
      <c r="E891" s="123" t="str">
        <f>IFERROR(__xludf.DUMMYFUNCTION("Query('(Fuente) 2. Campos'!$1:$994,""SELECT E WHERE A = '""&amp;D891&amp;""' LIMIT 1"",FALSE)"),"")</f>
        <v/>
      </c>
      <c r="F891" s="125"/>
    </row>
    <row r="892" hidden="1">
      <c r="A892" s="130"/>
      <c r="B892" s="130"/>
      <c r="C892" s="130"/>
      <c r="D892" s="127"/>
      <c r="E892" s="123" t="str">
        <f>IFERROR(__xludf.DUMMYFUNCTION("Query('(Fuente) 2. Campos'!$1:$994,""SELECT E WHERE A = '""&amp;D892&amp;""' LIMIT 1"",FALSE)"),"")</f>
        <v/>
      </c>
      <c r="F892" s="125"/>
    </row>
    <row r="893" hidden="1">
      <c r="A893" s="130"/>
      <c r="B893" s="130"/>
      <c r="C893" s="130"/>
      <c r="D893" s="127"/>
      <c r="E893" s="123" t="str">
        <f>IFERROR(__xludf.DUMMYFUNCTION("Query('(Fuente) 2. Campos'!$1:$994,""SELECT E WHERE A = '""&amp;D893&amp;""' LIMIT 1"",FALSE)"),"")</f>
        <v/>
      </c>
      <c r="F893" s="125"/>
    </row>
    <row r="894" hidden="1">
      <c r="A894" s="130"/>
      <c r="B894" s="130"/>
      <c r="C894" s="130"/>
      <c r="D894" s="127"/>
      <c r="E894" s="123" t="str">
        <f>IFERROR(__xludf.DUMMYFUNCTION("Query('(Fuente) 2. Campos'!$1:$994,""SELECT E WHERE A = '""&amp;D894&amp;""' LIMIT 1"",FALSE)"),"")</f>
        <v/>
      </c>
      <c r="F894" s="125"/>
    </row>
    <row r="895" hidden="1">
      <c r="A895" s="130"/>
      <c r="B895" s="130"/>
      <c r="C895" s="130"/>
      <c r="D895" s="127"/>
      <c r="E895" s="123" t="str">
        <f>IFERROR(__xludf.DUMMYFUNCTION("Query('(Fuente) 2. Campos'!$1:$994,""SELECT E WHERE A = '""&amp;D895&amp;""' LIMIT 1"",FALSE)"),"")</f>
        <v/>
      </c>
      <c r="F895" s="125"/>
    </row>
    <row r="896" hidden="1">
      <c r="A896" s="130"/>
      <c r="B896" s="130"/>
      <c r="C896" s="130"/>
      <c r="D896" s="127"/>
      <c r="E896" s="123" t="str">
        <f>IFERROR(__xludf.DUMMYFUNCTION("Query('(Fuente) 2. Campos'!$1:$994,""SELECT E WHERE A = '""&amp;D896&amp;""' LIMIT 1"",FALSE)"),"")</f>
        <v/>
      </c>
      <c r="F896" s="125"/>
    </row>
    <row r="897" hidden="1">
      <c r="A897" s="130"/>
      <c r="B897" s="130"/>
      <c r="C897" s="130"/>
      <c r="D897" s="127"/>
      <c r="E897" s="123" t="str">
        <f>IFERROR(__xludf.DUMMYFUNCTION("Query('(Fuente) 2. Campos'!$1:$994,""SELECT E WHERE A = '""&amp;D897&amp;""' LIMIT 1"",FALSE)"),"")</f>
        <v/>
      </c>
      <c r="F897" s="125"/>
    </row>
    <row r="898" hidden="1">
      <c r="A898" s="130"/>
      <c r="B898" s="130"/>
      <c r="C898" s="130"/>
      <c r="D898" s="127"/>
      <c r="E898" s="123" t="str">
        <f>IFERROR(__xludf.DUMMYFUNCTION("Query('(Fuente) 2. Campos'!$1:$994,""SELECT E WHERE A = '""&amp;D898&amp;""' LIMIT 1"",FALSE)"),"")</f>
        <v/>
      </c>
      <c r="F898" s="125"/>
    </row>
    <row r="899" hidden="1">
      <c r="A899" s="130"/>
      <c r="B899" s="130"/>
      <c r="C899" s="130"/>
      <c r="D899" s="127"/>
      <c r="E899" s="123" t="str">
        <f>IFERROR(__xludf.DUMMYFUNCTION("Query('(Fuente) 2. Campos'!$1:$994,""SELECT E WHERE A = '""&amp;D899&amp;""' LIMIT 1"",FALSE)"),"")</f>
        <v/>
      </c>
      <c r="F899" s="125"/>
    </row>
    <row r="900" hidden="1">
      <c r="A900" s="130"/>
      <c r="B900" s="130"/>
      <c r="C900" s="130"/>
      <c r="D900" s="127"/>
      <c r="E900" s="123" t="str">
        <f>IFERROR(__xludf.DUMMYFUNCTION("Query('(Fuente) 2. Campos'!$1:$994,""SELECT E WHERE A = '""&amp;D900&amp;""' LIMIT 1"",FALSE)"),"")</f>
        <v/>
      </c>
      <c r="F900" s="125"/>
    </row>
    <row r="901" hidden="1">
      <c r="A901" s="130"/>
      <c r="B901" s="130"/>
      <c r="C901" s="130"/>
      <c r="D901" s="127"/>
      <c r="E901" s="123" t="str">
        <f>IFERROR(__xludf.DUMMYFUNCTION("Query('(Fuente) 2. Campos'!$1:$994,""SELECT E WHERE A = '""&amp;D901&amp;""' LIMIT 1"",FALSE)"),"")</f>
        <v/>
      </c>
      <c r="F901" s="125"/>
    </row>
    <row r="902" hidden="1">
      <c r="A902" s="130"/>
      <c r="B902" s="130"/>
      <c r="C902" s="130"/>
      <c r="D902" s="127"/>
      <c r="E902" s="123" t="str">
        <f>IFERROR(__xludf.DUMMYFUNCTION("Query('(Fuente) 2. Campos'!$1:$994,""SELECT E WHERE A = '""&amp;D902&amp;""' LIMIT 1"",FALSE)"),"")</f>
        <v/>
      </c>
      <c r="F902" s="125"/>
    </row>
    <row r="903" hidden="1">
      <c r="A903" s="130"/>
      <c r="B903" s="130"/>
      <c r="C903" s="130"/>
      <c r="D903" s="127"/>
      <c r="E903" s="123" t="str">
        <f>IFERROR(__xludf.DUMMYFUNCTION("Query('(Fuente) 2. Campos'!$1:$994,""SELECT E WHERE A = '""&amp;D903&amp;""' LIMIT 1"",FALSE)"),"")</f>
        <v/>
      </c>
      <c r="F903" s="125"/>
    </row>
    <row r="904" hidden="1">
      <c r="A904" s="130"/>
      <c r="B904" s="130"/>
      <c r="C904" s="130"/>
      <c r="D904" s="127"/>
      <c r="E904" s="123" t="str">
        <f>IFERROR(__xludf.DUMMYFUNCTION("Query('(Fuente) 2. Campos'!$1:$994,""SELECT E WHERE A = '""&amp;D904&amp;""' LIMIT 1"",FALSE)"),"")</f>
        <v/>
      </c>
      <c r="F904" s="125"/>
    </row>
    <row r="905" hidden="1">
      <c r="A905" s="130"/>
      <c r="B905" s="130"/>
      <c r="C905" s="130"/>
      <c r="D905" s="127"/>
      <c r="E905" s="123" t="str">
        <f>IFERROR(__xludf.DUMMYFUNCTION("Query('(Fuente) 2. Campos'!$1:$994,""SELECT E WHERE A = '""&amp;D905&amp;""' LIMIT 1"",FALSE)"),"")</f>
        <v/>
      </c>
      <c r="F905" s="125"/>
    </row>
    <row r="906" hidden="1">
      <c r="A906" s="130"/>
      <c r="B906" s="130"/>
      <c r="C906" s="130"/>
      <c r="D906" s="127"/>
      <c r="E906" s="123" t="str">
        <f>IFERROR(__xludf.DUMMYFUNCTION("Query('(Fuente) 2. Campos'!$1:$994,""SELECT E WHERE A = '""&amp;D906&amp;""' LIMIT 1"",FALSE)"),"")</f>
        <v/>
      </c>
      <c r="F906" s="125"/>
    </row>
    <row r="907" hidden="1">
      <c r="A907" s="130"/>
      <c r="B907" s="130"/>
      <c r="C907" s="130"/>
      <c r="D907" s="127"/>
      <c r="E907" s="123" t="str">
        <f>IFERROR(__xludf.DUMMYFUNCTION("Query('(Fuente) 2. Campos'!$1:$994,""SELECT E WHERE A = '""&amp;D907&amp;""' LIMIT 1"",FALSE)"),"")</f>
        <v/>
      </c>
      <c r="F907" s="125"/>
    </row>
    <row r="908" hidden="1">
      <c r="A908" s="130"/>
      <c r="B908" s="130"/>
      <c r="C908" s="130"/>
      <c r="D908" s="127"/>
      <c r="E908" s="123" t="str">
        <f>IFERROR(__xludf.DUMMYFUNCTION("Query('(Fuente) 2. Campos'!$1:$994,""SELECT E WHERE A = '""&amp;D908&amp;""' LIMIT 1"",FALSE)"),"")</f>
        <v/>
      </c>
      <c r="F908" s="125"/>
    </row>
    <row r="909" hidden="1">
      <c r="A909" s="130"/>
      <c r="B909" s="130"/>
      <c r="C909" s="130"/>
      <c r="D909" s="127"/>
      <c r="E909" s="123" t="str">
        <f>IFERROR(__xludf.DUMMYFUNCTION("Query('(Fuente) 2. Campos'!$1:$994,""SELECT E WHERE A = '""&amp;D909&amp;""' LIMIT 1"",FALSE)"),"")</f>
        <v/>
      </c>
      <c r="F909" s="125"/>
    </row>
    <row r="910" hidden="1">
      <c r="A910" s="130"/>
      <c r="B910" s="130"/>
      <c r="C910" s="130"/>
      <c r="D910" s="127"/>
      <c r="E910" s="123" t="str">
        <f>IFERROR(__xludf.DUMMYFUNCTION("Query('(Fuente) 2. Campos'!$1:$994,""SELECT E WHERE A = '""&amp;D910&amp;""' LIMIT 1"",FALSE)"),"")</f>
        <v/>
      </c>
      <c r="F910" s="125"/>
    </row>
    <row r="911" hidden="1">
      <c r="A911" s="130"/>
      <c r="B911" s="130"/>
      <c r="C911" s="130"/>
      <c r="D911" s="127"/>
      <c r="E911" s="123" t="str">
        <f>IFERROR(__xludf.DUMMYFUNCTION("Query('(Fuente) 2. Campos'!$1:$994,""SELECT E WHERE A = '""&amp;D911&amp;""' LIMIT 1"",FALSE)"),"")</f>
        <v/>
      </c>
      <c r="F911" s="125"/>
    </row>
    <row r="912" hidden="1">
      <c r="A912" s="130"/>
      <c r="B912" s="130"/>
      <c r="C912" s="130"/>
      <c r="D912" s="127"/>
      <c r="E912" s="123" t="str">
        <f>IFERROR(__xludf.DUMMYFUNCTION("Query('(Fuente) 2. Campos'!$1:$994,""SELECT E WHERE A = '""&amp;D912&amp;""' LIMIT 1"",FALSE)"),"")</f>
        <v/>
      </c>
      <c r="F912" s="125"/>
    </row>
    <row r="913" hidden="1">
      <c r="A913" s="130"/>
      <c r="B913" s="130"/>
      <c r="C913" s="130"/>
      <c r="D913" s="127"/>
      <c r="E913" s="123" t="str">
        <f>IFERROR(__xludf.DUMMYFUNCTION("Query('(Fuente) 2. Campos'!$1:$994,""SELECT E WHERE A = '""&amp;D913&amp;""' LIMIT 1"",FALSE)"),"")</f>
        <v/>
      </c>
      <c r="F913" s="125"/>
    </row>
    <row r="914" hidden="1">
      <c r="A914" s="130"/>
      <c r="B914" s="130"/>
      <c r="C914" s="130"/>
      <c r="D914" s="127"/>
      <c r="E914" s="123" t="str">
        <f>IFERROR(__xludf.DUMMYFUNCTION("Query('(Fuente) 2. Campos'!$1:$994,""SELECT E WHERE A = '""&amp;D914&amp;""' LIMIT 1"",FALSE)"),"")</f>
        <v/>
      </c>
      <c r="F914" s="125"/>
    </row>
    <row r="915" hidden="1">
      <c r="A915" s="130"/>
      <c r="B915" s="130"/>
      <c r="C915" s="130"/>
      <c r="D915" s="127"/>
      <c r="E915" s="123" t="str">
        <f>IFERROR(__xludf.DUMMYFUNCTION("Query('(Fuente) 2. Campos'!$1:$994,""SELECT E WHERE A = '""&amp;D915&amp;""' LIMIT 1"",FALSE)"),"")</f>
        <v/>
      </c>
      <c r="F915" s="125"/>
    </row>
    <row r="916" hidden="1">
      <c r="A916" s="130"/>
      <c r="B916" s="130"/>
      <c r="C916" s="130"/>
      <c r="D916" s="127"/>
      <c r="E916" s="123" t="str">
        <f>IFERROR(__xludf.DUMMYFUNCTION("Query('(Fuente) 2. Campos'!$1:$994,""SELECT E WHERE A = '""&amp;D916&amp;""' LIMIT 1"",FALSE)"),"")</f>
        <v/>
      </c>
      <c r="F916" s="125"/>
    </row>
    <row r="917" hidden="1">
      <c r="A917" s="130"/>
      <c r="B917" s="130"/>
      <c r="C917" s="130"/>
      <c r="D917" s="127"/>
      <c r="E917" s="123" t="str">
        <f>IFERROR(__xludf.DUMMYFUNCTION("Query('(Fuente) 2. Campos'!$1:$994,""SELECT E WHERE A = '""&amp;D917&amp;""' LIMIT 1"",FALSE)"),"")</f>
        <v/>
      </c>
      <c r="F917" s="125"/>
    </row>
    <row r="918" hidden="1">
      <c r="A918" s="130"/>
      <c r="B918" s="130"/>
      <c r="C918" s="130"/>
      <c r="D918" s="127"/>
      <c r="E918" s="123" t="str">
        <f>IFERROR(__xludf.DUMMYFUNCTION("Query('(Fuente) 2. Campos'!$1:$994,""SELECT E WHERE A = '""&amp;D918&amp;""' LIMIT 1"",FALSE)"),"")</f>
        <v/>
      </c>
      <c r="F918" s="125"/>
    </row>
    <row r="919" hidden="1">
      <c r="A919" s="130"/>
      <c r="B919" s="130"/>
      <c r="C919" s="130"/>
      <c r="D919" s="127"/>
      <c r="E919" s="123" t="str">
        <f>IFERROR(__xludf.DUMMYFUNCTION("Query('(Fuente) 2. Campos'!$1:$994,""SELECT E WHERE A = '""&amp;D919&amp;""' LIMIT 1"",FALSE)"),"")</f>
        <v/>
      </c>
      <c r="F919" s="125"/>
    </row>
    <row r="920" hidden="1">
      <c r="A920" s="130"/>
      <c r="B920" s="130"/>
      <c r="C920" s="130"/>
      <c r="D920" s="127"/>
      <c r="E920" s="123" t="str">
        <f>IFERROR(__xludf.DUMMYFUNCTION("Query('(Fuente) 2. Campos'!$1:$994,""SELECT E WHERE A = '""&amp;D920&amp;""' LIMIT 1"",FALSE)"),"")</f>
        <v/>
      </c>
      <c r="F920" s="125"/>
    </row>
    <row r="921" hidden="1">
      <c r="A921" s="130"/>
      <c r="B921" s="130"/>
      <c r="C921" s="130"/>
      <c r="D921" s="127"/>
      <c r="E921" s="123" t="str">
        <f>IFERROR(__xludf.DUMMYFUNCTION("Query('(Fuente) 2. Campos'!$1:$994,""SELECT E WHERE A = '""&amp;D921&amp;""' LIMIT 1"",FALSE)"),"")</f>
        <v/>
      </c>
      <c r="F921" s="125"/>
    </row>
    <row r="922" hidden="1">
      <c r="A922" s="130"/>
      <c r="B922" s="130"/>
      <c r="C922" s="130"/>
      <c r="D922" s="127"/>
      <c r="E922" s="123" t="str">
        <f>IFERROR(__xludf.DUMMYFUNCTION("Query('(Fuente) 2. Campos'!$1:$994,""SELECT E WHERE A = '""&amp;D922&amp;""' LIMIT 1"",FALSE)"),"")</f>
        <v/>
      </c>
      <c r="F922" s="125"/>
    </row>
    <row r="923" hidden="1">
      <c r="A923" s="130"/>
      <c r="B923" s="130"/>
      <c r="C923" s="130"/>
      <c r="D923" s="127"/>
      <c r="E923" s="123" t="str">
        <f>IFERROR(__xludf.DUMMYFUNCTION("Query('(Fuente) 2. Campos'!$1:$994,""SELECT E WHERE A = '""&amp;D923&amp;""' LIMIT 1"",FALSE)"),"")</f>
        <v/>
      </c>
      <c r="F923" s="125"/>
    </row>
    <row r="924" hidden="1">
      <c r="A924" s="130"/>
      <c r="B924" s="130"/>
      <c r="C924" s="130"/>
      <c r="D924" s="127"/>
      <c r="E924" s="123" t="str">
        <f>IFERROR(__xludf.DUMMYFUNCTION("Query('(Fuente) 2. Campos'!$1:$994,""SELECT E WHERE A = '""&amp;D924&amp;""' LIMIT 1"",FALSE)"),"")</f>
        <v/>
      </c>
      <c r="F924" s="125"/>
    </row>
    <row r="925" hidden="1">
      <c r="A925" s="130"/>
      <c r="B925" s="130"/>
      <c r="C925" s="130"/>
      <c r="D925" s="127"/>
      <c r="E925" s="123" t="str">
        <f>IFERROR(__xludf.DUMMYFUNCTION("Query('(Fuente) 2. Campos'!$1:$994,""SELECT E WHERE A = '""&amp;D925&amp;""' LIMIT 1"",FALSE)"),"")</f>
        <v/>
      </c>
      <c r="F925" s="125"/>
    </row>
    <row r="926" hidden="1">
      <c r="A926" s="130"/>
      <c r="B926" s="130"/>
      <c r="C926" s="130"/>
      <c r="D926" s="127"/>
      <c r="E926" s="123" t="str">
        <f>IFERROR(__xludf.DUMMYFUNCTION("Query('(Fuente) 2. Campos'!$1:$994,""SELECT E WHERE A = '""&amp;D926&amp;""' LIMIT 1"",FALSE)"),"")</f>
        <v/>
      </c>
      <c r="F926" s="125"/>
    </row>
    <row r="927" hidden="1">
      <c r="A927" s="130"/>
      <c r="B927" s="130"/>
      <c r="C927" s="130"/>
      <c r="D927" s="127"/>
      <c r="E927" s="123" t="str">
        <f>IFERROR(__xludf.DUMMYFUNCTION("Query('(Fuente) 2. Campos'!$1:$994,""SELECT E WHERE A = '""&amp;D927&amp;""' LIMIT 1"",FALSE)"),"")</f>
        <v/>
      </c>
      <c r="F927" s="125"/>
    </row>
    <row r="928" hidden="1">
      <c r="A928" s="130"/>
      <c r="B928" s="130"/>
      <c r="C928" s="130"/>
      <c r="D928" s="127"/>
      <c r="E928" s="123" t="str">
        <f>IFERROR(__xludf.DUMMYFUNCTION("Query('(Fuente) 2. Campos'!$1:$994,""SELECT E WHERE A = '""&amp;D928&amp;""' LIMIT 1"",FALSE)"),"")</f>
        <v/>
      </c>
      <c r="F928" s="125"/>
    </row>
    <row r="929" hidden="1">
      <c r="A929" s="130"/>
      <c r="B929" s="130"/>
      <c r="C929" s="130"/>
      <c r="D929" s="127"/>
      <c r="E929" s="123" t="str">
        <f>IFERROR(__xludf.DUMMYFUNCTION("Query('(Fuente) 2. Campos'!$1:$994,""SELECT E WHERE A = '""&amp;D929&amp;""' LIMIT 1"",FALSE)"),"")</f>
        <v/>
      </c>
      <c r="F929" s="125"/>
    </row>
    <row r="930" hidden="1">
      <c r="A930" s="130"/>
      <c r="B930" s="130"/>
      <c r="C930" s="130"/>
      <c r="D930" s="127"/>
      <c r="E930" s="123" t="str">
        <f>IFERROR(__xludf.DUMMYFUNCTION("Query('(Fuente) 2. Campos'!$1:$994,""SELECT E WHERE A = '""&amp;D930&amp;""' LIMIT 1"",FALSE)"),"")</f>
        <v/>
      </c>
      <c r="F930" s="125"/>
    </row>
    <row r="931" hidden="1">
      <c r="A931" s="130"/>
      <c r="B931" s="130"/>
      <c r="C931" s="130"/>
      <c r="D931" s="127"/>
      <c r="E931" s="123" t="str">
        <f>IFERROR(__xludf.DUMMYFUNCTION("Query('(Fuente) 2. Campos'!$1:$994,""SELECT E WHERE A = '""&amp;D931&amp;""' LIMIT 1"",FALSE)"),"")</f>
        <v/>
      </c>
      <c r="F931" s="125"/>
    </row>
    <row r="932" hidden="1">
      <c r="A932" s="130"/>
      <c r="B932" s="130"/>
      <c r="C932" s="130"/>
      <c r="D932" s="127"/>
      <c r="E932" s="123" t="str">
        <f>IFERROR(__xludf.DUMMYFUNCTION("Query('(Fuente) 2. Campos'!$1:$994,""SELECT E WHERE A = '""&amp;D932&amp;""' LIMIT 1"",FALSE)"),"")</f>
        <v/>
      </c>
      <c r="F932" s="125"/>
    </row>
    <row r="933" hidden="1">
      <c r="A933" s="130"/>
      <c r="B933" s="130"/>
      <c r="C933" s="130"/>
      <c r="D933" s="127"/>
      <c r="E933" s="123" t="str">
        <f>IFERROR(__xludf.DUMMYFUNCTION("Query('(Fuente) 2. Campos'!$1:$994,""SELECT E WHERE A = '""&amp;D933&amp;""' LIMIT 1"",FALSE)"),"")</f>
        <v/>
      </c>
      <c r="F933" s="125"/>
    </row>
    <row r="934" hidden="1">
      <c r="A934" s="130"/>
      <c r="B934" s="130"/>
      <c r="C934" s="130"/>
      <c r="D934" s="127"/>
      <c r="E934" s="123" t="str">
        <f>IFERROR(__xludf.DUMMYFUNCTION("Query('(Fuente) 2. Campos'!$1:$994,""SELECT E WHERE A = '""&amp;D934&amp;""' LIMIT 1"",FALSE)"),"")</f>
        <v/>
      </c>
      <c r="F934" s="125"/>
    </row>
    <row r="935" hidden="1">
      <c r="A935" s="130"/>
      <c r="B935" s="130"/>
      <c r="C935" s="130"/>
      <c r="D935" s="127"/>
      <c r="E935" s="123" t="str">
        <f>IFERROR(__xludf.DUMMYFUNCTION("Query('(Fuente) 2. Campos'!$1:$994,""SELECT E WHERE A = '""&amp;D935&amp;""' LIMIT 1"",FALSE)"),"")</f>
        <v/>
      </c>
      <c r="F935" s="125"/>
    </row>
    <row r="936" hidden="1">
      <c r="A936" s="130"/>
      <c r="B936" s="130"/>
      <c r="C936" s="130"/>
      <c r="D936" s="127"/>
      <c r="E936" s="123" t="str">
        <f>IFERROR(__xludf.DUMMYFUNCTION("Query('(Fuente) 2. Campos'!$1:$994,""SELECT E WHERE A = '""&amp;D936&amp;""' LIMIT 1"",FALSE)"),"")</f>
        <v/>
      </c>
      <c r="F936" s="125"/>
    </row>
    <row r="937" hidden="1">
      <c r="A937" s="130"/>
      <c r="B937" s="130"/>
      <c r="C937" s="130"/>
      <c r="D937" s="127"/>
      <c r="E937" s="123" t="str">
        <f>IFERROR(__xludf.DUMMYFUNCTION("Query('(Fuente) 2. Campos'!$1:$994,""SELECT E WHERE A = '""&amp;D937&amp;""' LIMIT 1"",FALSE)"),"")</f>
        <v/>
      </c>
      <c r="F937" s="125"/>
    </row>
    <row r="938" hidden="1">
      <c r="A938" s="130"/>
      <c r="B938" s="130"/>
      <c r="C938" s="130"/>
      <c r="D938" s="127"/>
      <c r="E938" s="123" t="str">
        <f>IFERROR(__xludf.DUMMYFUNCTION("Query('(Fuente) 2. Campos'!$1:$994,""SELECT E WHERE A = '""&amp;D938&amp;""' LIMIT 1"",FALSE)"),"")</f>
        <v/>
      </c>
      <c r="F938" s="125"/>
    </row>
    <row r="939" hidden="1">
      <c r="A939" s="130"/>
      <c r="B939" s="130"/>
      <c r="C939" s="130"/>
      <c r="D939" s="127"/>
      <c r="E939" s="123" t="str">
        <f>IFERROR(__xludf.DUMMYFUNCTION("Query('(Fuente) 2. Campos'!$1:$994,""SELECT E WHERE A = '""&amp;D939&amp;""' LIMIT 1"",FALSE)"),"")</f>
        <v/>
      </c>
      <c r="F939" s="125"/>
    </row>
    <row r="940" hidden="1">
      <c r="A940" s="130"/>
      <c r="B940" s="130"/>
      <c r="C940" s="130"/>
      <c r="D940" s="127"/>
      <c r="E940" s="123" t="str">
        <f>IFERROR(__xludf.DUMMYFUNCTION("Query('(Fuente) 2. Campos'!$1:$994,""SELECT E WHERE A = '""&amp;D940&amp;""' LIMIT 1"",FALSE)"),"")</f>
        <v/>
      </c>
      <c r="F940" s="125"/>
    </row>
    <row r="941" hidden="1">
      <c r="A941" s="130"/>
      <c r="B941" s="130"/>
      <c r="C941" s="130"/>
      <c r="D941" s="127"/>
      <c r="E941" s="123" t="str">
        <f>IFERROR(__xludf.DUMMYFUNCTION("Query('(Fuente) 2. Campos'!$1:$994,""SELECT E WHERE A = '""&amp;D941&amp;""' LIMIT 1"",FALSE)"),"")</f>
        <v/>
      </c>
      <c r="F941" s="125"/>
    </row>
    <row r="942" hidden="1">
      <c r="A942" s="130"/>
      <c r="B942" s="130"/>
      <c r="C942" s="130"/>
      <c r="D942" s="127"/>
      <c r="E942" s="123" t="str">
        <f>IFERROR(__xludf.DUMMYFUNCTION("Query('(Fuente) 2. Campos'!$1:$994,""SELECT E WHERE A = '""&amp;D942&amp;""' LIMIT 1"",FALSE)"),"")</f>
        <v/>
      </c>
      <c r="F942" s="125"/>
    </row>
    <row r="943" hidden="1">
      <c r="A943" s="130"/>
      <c r="B943" s="130"/>
      <c r="C943" s="130"/>
      <c r="D943" s="127"/>
      <c r="E943" s="123" t="str">
        <f>IFERROR(__xludf.DUMMYFUNCTION("Query('(Fuente) 2. Campos'!$1:$994,""SELECT E WHERE A = '""&amp;D943&amp;""' LIMIT 1"",FALSE)"),"")</f>
        <v/>
      </c>
      <c r="F943" s="125"/>
    </row>
    <row r="944" hidden="1">
      <c r="A944" s="130"/>
      <c r="B944" s="130"/>
      <c r="C944" s="130"/>
      <c r="D944" s="127"/>
      <c r="E944" s="123" t="str">
        <f>IFERROR(__xludf.DUMMYFUNCTION("Query('(Fuente) 2. Campos'!$1:$994,""SELECT E WHERE A = '""&amp;D944&amp;""' LIMIT 1"",FALSE)"),"")</f>
        <v/>
      </c>
      <c r="F944" s="125"/>
    </row>
    <row r="945" hidden="1">
      <c r="A945" s="130"/>
      <c r="B945" s="130"/>
      <c r="C945" s="130"/>
      <c r="D945" s="127"/>
      <c r="E945" s="123" t="str">
        <f>IFERROR(__xludf.DUMMYFUNCTION("Query('(Fuente) 2. Campos'!$1:$994,""SELECT E WHERE A = '""&amp;D945&amp;""' LIMIT 1"",FALSE)"),"")</f>
        <v/>
      </c>
      <c r="F945" s="125"/>
    </row>
    <row r="946" hidden="1">
      <c r="A946" s="130"/>
      <c r="B946" s="130"/>
      <c r="C946" s="130"/>
      <c r="D946" s="127"/>
      <c r="E946" s="123" t="str">
        <f>IFERROR(__xludf.DUMMYFUNCTION("Query('(Fuente) 2. Campos'!$1:$994,""SELECT E WHERE A = '""&amp;D946&amp;""' LIMIT 1"",FALSE)"),"")</f>
        <v/>
      </c>
      <c r="F946" s="125"/>
    </row>
    <row r="947" hidden="1">
      <c r="A947" s="130"/>
      <c r="B947" s="130"/>
      <c r="C947" s="130"/>
      <c r="D947" s="127"/>
      <c r="E947" s="123" t="str">
        <f>IFERROR(__xludf.DUMMYFUNCTION("Query('(Fuente) 2. Campos'!$1:$994,""SELECT E WHERE A = '""&amp;D947&amp;""' LIMIT 1"",FALSE)"),"")</f>
        <v/>
      </c>
      <c r="F947" s="125"/>
    </row>
    <row r="948" hidden="1">
      <c r="A948" s="130"/>
      <c r="B948" s="130"/>
      <c r="C948" s="130"/>
      <c r="D948" s="127"/>
      <c r="E948" s="123" t="str">
        <f>IFERROR(__xludf.DUMMYFUNCTION("Query('(Fuente) 2. Campos'!$1:$994,""SELECT E WHERE A = '""&amp;D948&amp;""' LIMIT 1"",FALSE)"),"")</f>
        <v/>
      </c>
      <c r="F948" s="125"/>
    </row>
    <row r="949" hidden="1">
      <c r="A949" s="130"/>
      <c r="B949" s="130"/>
      <c r="C949" s="130"/>
      <c r="D949" s="127"/>
      <c r="E949" s="123" t="str">
        <f>IFERROR(__xludf.DUMMYFUNCTION("Query('(Fuente) 2. Campos'!$1:$994,""SELECT E WHERE A = '""&amp;D949&amp;""' LIMIT 1"",FALSE)"),"")</f>
        <v/>
      </c>
      <c r="F949" s="125"/>
    </row>
    <row r="950" hidden="1">
      <c r="A950" s="130"/>
      <c r="B950" s="130"/>
      <c r="C950" s="130"/>
      <c r="D950" s="127"/>
      <c r="E950" s="123" t="str">
        <f>IFERROR(__xludf.DUMMYFUNCTION("Query('(Fuente) 2. Campos'!$1:$994,""SELECT E WHERE A = '""&amp;D950&amp;""' LIMIT 1"",FALSE)"),"")</f>
        <v/>
      </c>
      <c r="F950" s="125"/>
    </row>
    <row r="951" hidden="1">
      <c r="A951" s="130"/>
      <c r="B951" s="130"/>
      <c r="C951" s="130"/>
      <c r="D951" s="127"/>
      <c r="E951" s="123" t="str">
        <f>IFERROR(__xludf.DUMMYFUNCTION("Query('(Fuente) 2. Campos'!$1:$994,""SELECT E WHERE A = '""&amp;D951&amp;""' LIMIT 1"",FALSE)"),"")</f>
        <v/>
      </c>
      <c r="F951" s="125"/>
    </row>
    <row r="952" hidden="1">
      <c r="A952" s="130"/>
      <c r="B952" s="130"/>
      <c r="C952" s="130"/>
      <c r="D952" s="127"/>
      <c r="E952" s="123" t="str">
        <f>IFERROR(__xludf.DUMMYFUNCTION("Query('(Fuente) 2. Campos'!$1:$994,""SELECT E WHERE A = '""&amp;D952&amp;""' LIMIT 1"",FALSE)"),"")</f>
        <v/>
      </c>
      <c r="F952" s="125"/>
    </row>
    <row r="953" hidden="1">
      <c r="A953" s="130"/>
      <c r="B953" s="130"/>
      <c r="C953" s="130"/>
      <c r="D953" s="127"/>
      <c r="E953" s="123" t="str">
        <f>IFERROR(__xludf.DUMMYFUNCTION("Query('(Fuente) 2. Campos'!$1:$994,""SELECT E WHERE A = '""&amp;D953&amp;""' LIMIT 1"",FALSE)"),"")</f>
        <v/>
      </c>
      <c r="F953" s="125"/>
    </row>
    <row r="954" hidden="1">
      <c r="A954" s="130"/>
      <c r="B954" s="130"/>
      <c r="C954" s="130"/>
      <c r="D954" s="127"/>
      <c r="E954" s="123" t="str">
        <f>IFERROR(__xludf.DUMMYFUNCTION("Query('(Fuente) 2. Campos'!$1:$994,""SELECT E WHERE A = '""&amp;D954&amp;""' LIMIT 1"",FALSE)"),"")</f>
        <v/>
      </c>
      <c r="F954" s="125"/>
    </row>
    <row r="955" hidden="1">
      <c r="A955" s="130"/>
      <c r="B955" s="130"/>
      <c r="C955" s="130"/>
      <c r="D955" s="127"/>
      <c r="E955" s="123" t="str">
        <f>IFERROR(__xludf.DUMMYFUNCTION("Query('(Fuente) 2. Campos'!$1:$994,""SELECT E WHERE A = '""&amp;D955&amp;""' LIMIT 1"",FALSE)"),"")</f>
        <v/>
      </c>
      <c r="F955" s="125"/>
    </row>
    <row r="956" hidden="1">
      <c r="A956" s="130"/>
      <c r="B956" s="130"/>
      <c r="C956" s="130"/>
      <c r="D956" s="127"/>
      <c r="E956" s="123" t="str">
        <f>IFERROR(__xludf.DUMMYFUNCTION("Query('(Fuente) 2. Campos'!$1:$994,""SELECT E WHERE A = '""&amp;D956&amp;""' LIMIT 1"",FALSE)"),"")</f>
        <v/>
      </c>
      <c r="F956" s="125"/>
    </row>
    <row r="957" hidden="1">
      <c r="A957" s="130"/>
      <c r="B957" s="130"/>
      <c r="C957" s="130"/>
      <c r="D957" s="127"/>
      <c r="E957" s="123" t="str">
        <f>IFERROR(__xludf.DUMMYFUNCTION("Query('(Fuente) 2. Campos'!$1:$994,""SELECT E WHERE A = '""&amp;D957&amp;""' LIMIT 1"",FALSE)"),"")</f>
        <v/>
      </c>
      <c r="F957" s="125"/>
    </row>
    <row r="958" hidden="1">
      <c r="A958" s="130"/>
      <c r="B958" s="130"/>
      <c r="C958" s="130"/>
      <c r="D958" s="127"/>
      <c r="E958" s="123" t="str">
        <f>IFERROR(__xludf.DUMMYFUNCTION("Query('(Fuente) 2. Campos'!$1:$994,""SELECT E WHERE A = '""&amp;D958&amp;""' LIMIT 1"",FALSE)"),"")</f>
        <v/>
      </c>
      <c r="F958" s="125"/>
    </row>
    <row r="959" hidden="1">
      <c r="A959" s="130"/>
      <c r="B959" s="130"/>
      <c r="C959" s="130"/>
      <c r="D959" s="127"/>
      <c r="E959" s="123" t="str">
        <f>IFERROR(__xludf.DUMMYFUNCTION("Query('(Fuente) 2. Campos'!$1:$994,""SELECT E WHERE A = '""&amp;D959&amp;""' LIMIT 1"",FALSE)"),"")</f>
        <v/>
      </c>
      <c r="F959" s="125"/>
    </row>
    <row r="960" hidden="1">
      <c r="A960" s="130"/>
      <c r="B960" s="130"/>
      <c r="C960" s="130"/>
      <c r="D960" s="127"/>
      <c r="E960" s="123" t="str">
        <f>IFERROR(__xludf.DUMMYFUNCTION("Query('(Fuente) 2. Campos'!$1:$994,""SELECT E WHERE A = '""&amp;D960&amp;""' LIMIT 1"",FALSE)"),"")</f>
        <v/>
      </c>
      <c r="F960" s="125"/>
    </row>
    <row r="961" hidden="1">
      <c r="A961" s="130"/>
      <c r="B961" s="130"/>
      <c r="C961" s="130"/>
      <c r="D961" s="127"/>
      <c r="E961" s="123" t="str">
        <f>IFERROR(__xludf.DUMMYFUNCTION("Query('(Fuente) 2. Campos'!$1:$994,""SELECT E WHERE A = '""&amp;D961&amp;""' LIMIT 1"",FALSE)"),"")</f>
        <v/>
      </c>
      <c r="F961" s="125"/>
    </row>
    <row r="962" hidden="1">
      <c r="A962" s="130"/>
      <c r="B962" s="130"/>
      <c r="C962" s="130"/>
      <c r="D962" s="127"/>
      <c r="E962" s="123" t="str">
        <f>IFERROR(__xludf.DUMMYFUNCTION("Query('(Fuente) 2. Campos'!$1:$994,""SELECT E WHERE A = '""&amp;D962&amp;""' LIMIT 1"",FALSE)"),"")</f>
        <v/>
      </c>
      <c r="F962" s="125"/>
    </row>
    <row r="963" hidden="1">
      <c r="A963" s="130"/>
      <c r="B963" s="130"/>
      <c r="C963" s="130"/>
      <c r="D963" s="127"/>
      <c r="E963" s="123" t="str">
        <f>IFERROR(__xludf.DUMMYFUNCTION("Query('(Fuente) 2. Campos'!$1:$994,""SELECT E WHERE A = '""&amp;D963&amp;""' LIMIT 1"",FALSE)"),"")</f>
        <v/>
      </c>
      <c r="F963" s="125"/>
    </row>
    <row r="964" hidden="1">
      <c r="A964" s="130"/>
      <c r="B964" s="130"/>
      <c r="C964" s="130"/>
      <c r="D964" s="127"/>
      <c r="E964" s="123" t="str">
        <f>IFERROR(__xludf.DUMMYFUNCTION("Query('(Fuente) 2. Campos'!$1:$994,""SELECT E WHERE A = '""&amp;D964&amp;""' LIMIT 1"",FALSE)"),"")</f>
        <v/>
      </c>
      <c r="F964" s="125"/>
    </row>
    <row r="965" hidden="1">
      <c r="A965" s="130"/>
      <c r="B965" s="130"/>
      <c r="C965" s="130"/>
      <c r="D965" s="127"/>
      <c r="E965" s="123" t="str">
        <f>IFERROR(__xludf.DUMMYFUNCTION("Query('(Fuente) 2. Campos'!$1:$994,""SELECT E WHERE A = '""&amp;D965&amp;""' LIMIT 1"",FALSE)"),"")</f>
        <v/>
      </c>
      <c r="F965" s="125"/>
    </row>
    <row r="966" hidden="1">
      <c r="A966" s="130"/>
      <c r="B966" s="130"/>
      <c r="C966" s="130"/>
      <c r="D966" s="127"/>
      <c r="E966" s="123" t="str">
        <f>IFERROR(__xludf.DUMMYFUNCTION("Query('(Fuente) 2. Campos'!$1:$994,""SELECT E WHERE A = '""&amp;D966&amp;""' LIMIT 1"",FALSE)"),"")</f>
        <v/>
      </c>
      <c r="F966" s="125"/>
    </row>
    <row r="967" hidden="1">
      <c r="A967" s="130"/>
      <c r="B967" s="130"/>
      <c r="C967" s="130"/>
      <c r="D967" s="127"/>
      <c r="E967" s="123" t="str">
        <f>IFERROR(__xludf.DUMMYFUNCTION("Query('(Fuente) 2. Campos'!$1:$994,""SELECT E WHERE A = '""&amp;D967&amp;""' LIMIT 1"",FALSE)"),"")</f>
        <v/>
      </c>
      <c r="F967" s="125"/>
    </row>
    <row r="968" hidden="1">
      <c r="A968" s="130"/>
      <c r="B968" s="130"/>
      <c r="C968" s="130"/>
      <c r="D968" s="127"/>
      <c r="E968" s="123" t="str">
        <f>IFERROR(__xludf.DUMMYFUNCTION("Query('(Fuente) 2. Campos'!$1:$994,""SELECT E WHERE A = '""&amp;D968&amp;""' LIMIT 1"",FALSE)"),"")</f>
        <v/>
      </c>
      <c r="F968" s="125"/>
    </row>
    <row r="969" hidden="1">
      <c r="A969" s="130"/>
      <c r="B969" s="130"/>
      <c r="C969" s="130"/>
      <c r="D969" s="127"/>
      <c r="E969" s="123" t="str">
        <f>IFERROR(__xludf.DUMMYFUNCTION("Query('(Fuente) 2. Campos'!$1:$994,""SELECT E WHERE A = '""&amp;D969&amp;""' LIMIT 1"",FALSE)"),"")</f>
        <v/>
      </c>
      <c r="F969" s="125"/>
    </row>
    <row r="970" hidden="1">
      <c r="A970" s="130"/>
      <c r="B970" s="130"/>
      <c r="C970" s="130"/>
      <c r="D970" s="127"/>
      <c r="E970" s="123" t="str">
        <f>IFERROR(__xludf.DUMMYFUNCTION("Query('(Fuente) 2. Campos'!$1:$994,""SELECT E WHERE A = '""&amp;D970&amp;""' LIMIT 1"",FALSE)"),"")</f>
        <v/>
      </c>
      <c r="F970" s="125"/>
    </row>
    <row r="971" hidden="1">
      <c r="A971" s="130"/>
      <c r="B971" s="130"/>
      <c r="C971" s="130"/>
      <c r="D971" s="127"/>
      <c r="E971" s="123" t="str">
        <f>IFERROR(__xludf.DUMMYFUNCTION("Query('(Fuente) 2. Campos'!$1:$994,""SELECT E WHERE A = '""&amp;D971&amp;""' LIMIT 1"",FALSE)"),"")</f>
        <v/>
      </c>
      <c r="F971" s="125"/>
    </row>
    <row r="972" hidden="1">
      <c r="A972" s="130"/>
      <c r="B972" s="130"/>
      <c r="C972" s="130"/>
      <c r="D972" s="127"/>
      <c r="E972" s="123" t="str">
        <f>IFERROR(__xludf.DUMMYFUNCTION("Query('(Fuente) 2. Campos'!$1:$994,""SELECT E WHERE A = '""&amp;D972&amp;""' LIMIT 1"",FALSE)"),"")</f>
        <v/>
      </c>
      <c r="F972" s="125"/>
    </row>
    <row r="973" hidden="1">
      <c r="A973" s="130"/>
      <c r="B973" s="130"/>
      <c r="C973" s="130"/>
      <c r="D973" s="127"/>
      <c r="E973" s="123" t="str">
        <f>IFERROR(__xludf.DUMMYFUNCTION("Query('(Fuente) 2. Campos'!$1:$994,""SELECT E WHERE A = '""&amp;D973&amp;""' LIMIT 1"",FALSE)"),"")</f>
        <v/>
      </c>
      <c r="F973" s="125"/>
    </row>
    <row r="974" hidden="1">
      <c r="A974" s="130"/>
      <c r="B974" s="130"/>
      <c r="C974" s="130"/>
      <c r="D974" s="127"/>
      <c r="E974" s="123" t="str">
        <f>IFERROR(__xludf.DUMMYFUNCTION("Query('(Fuente) 2. Campos'!$1:$994,""SELECT E WHERE A = '""&amp;D974&amp;""' LIMIT 1"",FALSE)"),"")</f>
        <v/>
      </c>
      <c r="F974" s="125"/>
    </row>
    <row r="975" hidden="1">
      <c r="A975" s="130"/>
      <c r="B975" s="130"/>
      <c r="C975" s="130"/>
      <c r="D975" s="127"/>
      <c r="E975" s="123" t="str">
        <f>IFERROR(__xludf.DUMMYFUNCTION("Query('(Fuente) 2. Campos'!$1:$994,""SELECT E WHERE A = '""&amp;D975&amp;""' LIMIT 1"",FALSE)"),"")</f>
        <v/>
      </c>
      <c r="F975" s="125"/>
    </row>
    <row r="976" hidden="1">
      <c r="A976" s="130"/>
      <c r="B976" s="130"/>
      <c r="C976" s="130"/>
      <c r="D976" s="127"/>
      <c r="E976" s="123" t="str">
        <f>IFERROR(__xludf.DUMMYFUNCTION("Query('(Fuente) 2. Campos'!$1:$994,""SELECT E WHERE A = '""&amp;D976&amp;""' LIMIT 1"",FALSE)"),"")</f>
        <v/>
      </c>
      <c r="F976" s="125"/>
    </row>
    <row r="977" hidden="1">
      <c r="A977" s="130"/>
      <c r="B977" s="130"/>
      <c r="C977" s="130"/>
      <c r="D977" s="127"/>
      <c r="E977" s="123" t="str">
        <f>IFERROR(__xludf.DUMMYFUNCTION("Query('(Fuente) 2. Campos'!$1:$994,""SELECT E WHERE A = '""&amp;D977&amp;""' LIMIT 1"",FALSE)"),"")</f>
        <v/>
      </c>
      <c r="F977" s="125"/>
    </row>
    <row r="978" hidden="1">
      <c r="A978" s="130"/>
      <c r="B978" s="130"/>
      <c r="C978" s="130"/>
      <c r="D978" s="127"/>
      <c r="E978" s="123" t="str">
        <f>IFERROR(__xludf.DUMMYFUNCTION("Query('(Fuente) 2. Campos'!$1:$994,""SELECT E WHERE A = '""&amp;D978&amp;""' LIMIT 1"",FALSE)"),"")</f>
        <v/>
      </c>
      <c r="F978" s="125"/>
    </row>
    <row r="979" hidden="1">
      <c r="A979" s="130"/>
      <c r="B979" s="130"/>
      <c r="C979" s="130"/>
      <c r="D979" s="127"/>
      <c r="E979" s="123" t="str">
        <f>IFERROR(__xludf.DUMMYFUNCTION("Query('(Fuente) 2. Campos'!$1:$994,""SELECT E WHERE A = '""&amp;D979&amp;""' LIMIT 1"",FALSE)"),"")</f>
        <v/>
      </c>
      <c r="F979" s="125"/>
    </row>
    <row r="980" hidden="1">
      <c r="A980" s="130"/>
      <c r="B980" s="130"/>
      <c r="C980" s="130"/>
      <c r="D980" s="127"/>
      <c r="E980" s="123" t="str">
        <f>IFERROR(__xludf.DUMMYFUNCTION("Query('(Fuente) 2. Campos'!$1:$994,""SELECT E WHERE A = '""&amp;D980&amp;""' LIMIT 1"",FALSE)"),"")</f>
        <v/>
      </c>
      <c r="F980" s="125"/>
    </row>
    <row r="981" hidden="1">
      <c r="A981" s="130"/>
      <c r="B981" s="130"/>
      <c r="C981" s="130"/>
      <c r="D981" s="127"/>
      <c r="E981" s="123" t="str">
        <f>IFERROR(__xludf.DUMMYFUNCTION("Query('(Fuente) 2. Campos'!$1:$994,""SELECT E WHERE A = '""&amp;D981&amp;""' LIMIT 1"",FALSE)"),"")</f>
        <v/>
      </c>
      <c r="F981" s="125"/>
    </row>
    <row r="982" hidden="1">
      <c r="A982" s="130"/>
      <c r="B982" s="130"/>
      <c r="C982" s="130"/>
      <c r="D982" s="127"/>
      <c r="E982" s="123" t="str">
        <f>IFERROR(__xludf.DUMMYFUNCTION("Query('(Fuente) 2. Campos'!$1:$994,""SELECT E WHERE A = '""&amp;D982&amp;""' LIMIT 1"",FALSE)"),"")</f>
        <v/>
      </c>
      <c r="F982" s="125"/>
    </row>
    <row r="983" hidden="1">
      <c r="A983" s="130"/>
      <c r="B983" s="130"/>
      <c r="C983" s="130"/>
      <c r="D983" s="127"/>
      <c r="E983" s="123" t="str">
        <f>IFERROR(__xludf.DUMMYFUNCTION("Query('(Fuente) 2. Campos'!$1:$994,""SELECT E WHERE A = '""&amp;D983&amp;""' LIMIT 1"",FALSE)"),"")</f>
        <v/>
      </c>
      <c r="F983" s="125"/>
    </row>
    <row r="984" hidden="1">
      <c r="A984" s="130"/>
      <c r="B984" s="130"/>
      <c r="C984" s="130"/>
      <c r="D984" s="127"/>
      <c r="E984" s="123" t="str">
        <f>IFERROR(__xludf.DUMMYFUNCTION("Query('(Fuente) 2. Campos'!$1:$994,""SELECT E WHERE A = '""&amp;D984&amp;""' LIMIT 1"",FALSE)"),"")</f>
        <v/>
      </c>
      <c r="F984" s="125"/>
    </row>
    <row r="985" hidden="1">
      <c r="A985" s="130"/>
      <c r="B985" s="130"/>
      <c r="C985" s="130"/>
      <c r="D985" s="127"/>
      <c r="E985" s="123" t="str">
        <f>IFERROR(__xludf.DUMMYFUNCTION("Query('(Fuente) 2. Campos'!$1:$994,""SELECT E WHERE A = '""&amp;D985&amp;""' LIMIT 1"",FALSE)"),"")</f>
        <v/>
      </c>
      <c r="F985" s="125"/>
    </row>
    <row r="986" hidden="1">
      <c r="A986" s="130"/>
      <c r="B986" s="130"/>
      <c r="C986" s="130"/>
      <c r="D986" s="127"/>
      <c r="E986" s="123" t="str">
        <f>IFERROR(__xludf.DUMMYFUNCTION("Query('(Fuente) 2. Campos'!$1:$994,""SELECT E WHERE A = '""&amp;D986&amp;""' LIMIT 1"",FALSE)"),"")</f>
        <v/>
      </c>
      <c r="F986" s="125"/>
    </row>
    <row r="987" hidden="1">
      <c r="A987" s="130"/>
      <c r="B987" s="130"/>
      <c r="C987" s="130"/>
      <c r="D987" s="127"/>
      <c r="E987" s="123" t="str">
        <f>IFERROR(__xludf.DUMMYFUNCTION("Query('(Fuente) 2. Campos'!$1:$994,""SELECT E WHERE A = '""&amp;D987&amp;""' LIMIT 1"",FALSE)"),"")</f>
        <v/>
      </c>
      <c r="F987" s="125"/>
    </row>
    <row r="988" hidden="1">
      <c r="A988" s="130"/>
      <c r="B988" s="130"/>
      <c r="C988" s="130"/>
      <c r="D988" s="127"/>
      <c r="E988" s="123" t="str">
        <f>IFERROR(__xludf.DUMMYFUNCTION("Query('(Fuente) 2. Campos'!$1:$994,""SELECT E WHERE A = '""&amp;D988&amp;""' LIMIT 1"",FALSE)"),"")</f>
        <v/>
      </c>
      <c r="F988" s="125"/>
    </row>
    <row r="989" hidden="1">
      <c r="A989" s="130"/>
      <c r="B989" s="130"/>
      <c r="C989" s="130"/>
      <c r="D989" s="127"/>
      <c r="E989" s="123" t="str">
        <f>IFERROR(__xludf.DUMMYFUNCTION("Query('(Fuente) 2. Campos'!$1:$994,""SELECT E WHERE A = '""&amp;D989&amp;""' LIMIT 1"",FALSE)"),"")</f>
        <v/>
      </c>
      <c r="F989" s="125"/>
    </row>
    <row r="990" hidden="1">
      <c r="A990" s="130"/>
      <c r="B990" s="130"/>
      <c r="C990" s="130"/>
      <c r="D990" s="127"/>
      <c r="E990" s="123" t="str">
        <f>IFERROR(__xludf.DUMMYFUNCTION("Query('(Fuente) 2. Campos'!$1:$994,""SELECT E WHERE A = '""&amp;D990&amp;""' LIMIT 1"",FALSE)"),"")</f>
        <v/>
      </c>
      <c r="F990" s="125"/>
    </row>
    <row r="991" hidden="1">
      <c r="A991" s="130"/>
      <c r="B991" s="130"/>
      <c r="C991" s="130"/>
      <c r="D991" s="127"/>
      <c r="E991" s="123" t="str">
        <f>IFERROR(__xludf.DUMMYFUNCTION("Query('(Fuente) 2. Campos'!$1:$994,""SELECT E WHERE A = '""&amp;D991&amp;""' LIMIT 1"",FALSE)"),"")</f>
        <v/>
      </c>
      <c r="F991" s="125"/>
    </row>
    <row r="992" hidden="1">
      <c r="A992" s="130"/>
      <c r="B992" s="130"/>
      <c r="C992" s="130"/>
      <c r="D992" s="127"/>
      <c r="E992" s="123" t="str">
        <f>IFERROR(__xludf.DUMMYFUNCTION("Query('(Fuente) 2. Campos'!$1:$994,""SELECT E WHERE A = '""&amp;D992&amp;""' LIMIT 1"",FALSE)"),"")</f>
        <v/>
      </c>
      <c r="F992" s="125"/>
    </row>
    <row r="993" hidden="1">
      <c r="A993" s="130"/>
      <c r="B993" s="130"/>
      <c r="C993" s="130"/>
      <c r="D993" s="127"/>
      <c r="E993" s="123" t="str">
        <f>IFERROR(__xludf.DUMMYFUNCTION("Query('(Fuente) 2. Campos'!$1:$994,""SELECT E WHERE A = '""&amp;D993&amp;""' LIMIT 1"",FALSE)"),"")</f>
        <v/>
      </c>
      <c r="F993" s="125"/>
    </row>
    <row r="994" hidden="1">
      <c r="A994" s="130"/>
      <c r="B994" s="130"/>
      <c r="C994" s="130"/>
      <c r="D994" s="127"/>
      <c r="E994" s="123" t="str">
        <f>IFERROR(__xludf.DUMMYFUNCTION("Query('(Fuente) 2. Campos'!$1:$994,""SELECT E WHERE A = '""&amp;D994&amp;""' LIMIT 1"",FALSE)"),"")</f>
        <v/>
      </c>
      <c r="F994" s="125"/>
    </row>
    <row r="995" hidden="1">
      <c r="A995" s="130"/>
      <c r="B995" s="130"/>
      <c r="C995" s="130"/>
      <c r="D995" s="127"/>
      <c r="E995" s="123" t="str">
        <f>IFERROR(__xludf.DUMMYFUNCTION("Query('(Fuente) 2. Campos'!$1:$994,""SELECT E WHERE A = '""&amp;D995&amp;""' LIMIT 1"",FALSE)"),"")</f>
        <v/>
      </c>
      <c r="F995" s="125"/>
    </row>
    <row r="996" hidden="1">
      <c r="A996" s="130"/>
      <c r="B996" s="130"/>
      <c r="C996" s="130"/>
      <c r="D996" s="127"/>
      <c r="E996" s="123" t="str">
        <f>IFERROR(__xludf.DUMMYFUNCTION("Query('(Fuente) 2. Campos'!$1:$994,""SELECT E WHERE A = '""&amp;D996&amp;""' LIMIT 1"",FALSE)"),"")</f>
        <v/>
      </c>
      <c r="F996" s="125"/>
    </row>
    <row r="997" hidden="1">
      <c r="A997" s="130"/>
      <c r="B997" s="130"/>
      <c r="C997" s="130"/>
      <c r="D997" s="127"/>
      <c r="E997" s="123" t="str">
        <f>IFERROR(__xludf.DUMMYFUNCTION("Query('(Fuente) 2. Campos'!$1:$994,""SELECT E WHERE A = '""&amp;D997&amp;""' LIMIT 1"",FALSE)"),"")</f>
        <v/>
      </c>
      <c r="F997" s="125"/>
    </row>
    <row r="998" hidden="1">
      <c r="A998" s="130"/>
      <c r="B998" s="130"/>
      <c r="C998" s="130"/>
      <c r="D998" s="127"/>
      <c r="E998" s="123" t="str">
        <f>IFERROR(__xludf.DUMMYFUNCTION("Query('(Fuente) 2. Campos'!$1:$994,""SELECT E WHERE A = '""&amp;D998&amp;""' LIMIT 1"",FALSE)"),"")</f>
        <v/>
      </c>
      <c r="F998" s="125"/>
    </row>
    <row r="999" hidden="1">
      <c r="A999" s="130"/>
      <c r="B999" s="130"/>
      <c r="C999" s="130"/>
      <c r="D999" s="127"/>
      <c r="E999" s="123" t="str">
        <f>IFERROR(__xludf.DUMMYFUNCTION("Query('(Fuente) 2. Campos'!$1:$994,""SELECT E WHERE A = '""&amp;D999&amp;""' LIMIT 1"",FALSE)"),"")</f>
        <v/>
      </c>
      <c r="F999" s="125"/>
    </row>
    <row r="1000" hidden="1">
      <c r="A1000" s="130"/>
      <c r="B1000" s="130"/>
      <c r="C1000" s="130"/>
      <c r="D1000" s="127"/>
      <c r="E1000" s="123" t="str">
        <f>IFERROR(__xludf.DUMMYFUNCTION("Query('(Fuente) 2. Campos'!$1:$994,""SELECT E WHERE A = '""&amp;D1000&amp;""' LIMIT 1"",FALSE)"),"")</f>
        <v/>
      </c>
      <c r="F1000" s="125"/>
    </row>
    <row r="1001" hidden="1">
      <c r="A1001" s="130"/>
      <c r="B1001" s="130"/>
      <c r="C1001" s="130"/>
      <c r="D1001" s="127"/>
      <c r="E1001" s="123" t="str">
        <f>IFERROR(__xludf.DUMMYFUNCTION("Query('(Fuente) 2. Campos'!$1:$994,""SELECT E WHERE A = '""&amp;D1001&amp;""' LIMIT 1"",FALSE)"),"")</f>
        <v/>
      </c>
      <c r="F1001" s="125"/>
    </row>
    <row r="1002" hidden="1">
      <c r="A1002" s="130"/>
      <c r="B1002" s="130"/>
      <c r="C1002" s="130"/>
      <c r="D1002" s="127"/>
      <c r="E1002" s="123" t="str">
        <f>IFERROR(__xludf.DUMMYFUNCTION("Query('(Fuente) 2. Campos'!$1:$994,""SELECT E WHERE A = '""&amp;D1002&amp;""' LIMIT 1"",FALSE)"),"")</f>
        <v/>
      </c>
      <c r="F1002" s="125"/>
    </row>
    <row r="1003" hidden="1">
      <c r="A1003" s="130"/>
      <c r="B1003" s="130"/>
      <c r="C1003" s="130"/>
      <c r="D1003" s="127"/>
      <c r="E1003" s="123" t="str">
        <f>IFERROR(__xludf.DUMMYFUNCTION("Query('(Fuente) 2. Campos'!$1:$994,""SELECT E WHERE A = '""&amp;D1003&amp;""' LIMIT 1"",FALSE)"),"")</f>
        <v/>
      </c>
      <c r="F1003" s="125"/>
    </row>
    <row r="1004" hidden="1">
      <c r="A1004" s="130"/>
      <c r="B1004" s="130"/>
      <c r="C1004" s="130"/>
      <c r="D1004" s="127"/>
      <c r="E1004" s="123" t="str">
        <f>IFERROR(__xludf.DUMMYFUNCTION("Query('(Fuente) 2. Campos'!$1:$994,""SELECT E WHERE A = '""&amp;D1004&amp;""' LIMIT 1"",FALSE)"),"")</f>
        <v/>
      </c>
      <c r="F1004" s="125"/>
    </row>
    <row r="1005" hidden="1">
      <c r="A1005" s="130"/>
      <c r="B1005" s="130"/>
      <c r="C1005" s="130"/>
      <c r="D1005" s="127"/>
      <c r="E1005" s="123" t="str">
        <f>IFERROR(__xludf.DUMMYFUNCTION("Query('(Fuente) 2. Campos'!$1:$994,""SELECT E WHERE A = '""&amp;D1005&amp;""' LIMIT 1"",FALSE)"),"")</f>
        <v/>
      </c>
      <c r="F1005" s="125"/>
    </row>
    <row r="1006" hidden="1">
      <c r="A1006" s="130"/>
      <c r="B1006" s="130"/>
      <c r="C1006" s="130"/>
      <c r="D1006" s="127"/>
      <c r="E1006" s="123" t="str">
        <f>IFERROR(__xludf.DUMMYFUNCTION("Query('(Fuente) 2. Campos'!$1:$994,""SELECT E WHERE A = '""&amp;D1006&amp;""' LIMIT 1"",FALSE)"),"")</f>
        <v/>
      </c>
      <c r="F1006" s="125"/>
    </row>
    <row r="1007" hidden="1">
      <c r="A1007" s="130"/>
      <c r="B1007" s="130"/>
      <c r="C1007" s="130"/>
      <c r="D1007" s="127"/>
      <c r="E1007" s="123" t="str">
        <f>IFERROR(__xludf.DUMMYFUNCTION("Query('(Fuente) 2. Campos'!$1:$994,""SELECT E WHERE A = '""&amp;D1007&amp;""' LIMIT 1"",FALSE)"),"")</f>
        <v/>
      </c>
      <c r="F1007" s="125"/>
    </row>
    <row r="1008" hidden="1">
      <c r="A1008" s="130"/>
      <c r="B1008" s="130"/>
      <c r="C1008" s="130"/>
      <c r="D1008" s="127"/>
      <c r="E1008" s="123" t="str">
        <f>IFERROR(__xludf.DUMMYFUNCTION("Query('(Fuente) 2. Campos'!$1:$994,""SELECT E WHERE A = '""&amp;D1008&amp;""' LIMIT 1"",FALSE)"),"")</f>
        <v/>
      </c>
      <c r="F1008" s="125"/>
    </row>
    <row r="1009" hidden="1">
      <c r="A1009" s="130"/>
      <c r="B1009" s="130"/>
      <c r="C1009" s="130"/>
      <c r="D1009" s="127"/>
      <c r="E1009" s="123" t="str">
        <f>IFERROR(__xludf.DUMMYFUNCTION("Query('(Fuente) 2. Campos'!$1:$994,""SELECT E WHERE A = '""&amp;D1009&amp;""' LIMIT 1"",FALSE)"),"")</f>
        <v/>
      </c>
      <c r="F1009" s="125"/>
    </row>
    <row r="1010" hidden="1">
      <c r="A1010" s="130"/>
      <c r="B1010" s="130"/>
      <c r="C1010" s="130"/>
      <c r="D1010" s="127"/>
      <c r="E1010" s="123" t="str">
        <f>IFERROR(__xludf.DUMMYFUNCTION("Query('(Fuente) 2. Campos'!$1:$994,""SELECT E WHERE A = '""&amp;D1010&amp;""' LIMIT 1"",FALSE)"),"")</f>
        <v/>
      </c>
      <c r="F1010" s="125"/>
    </row>
    <row r="1011" hidden="1">
      <c r="A1011" s="130"/>
      <c r="B1011" s="130"/>
      <c r="C1011" s="130"/>
      <c r="D1011" s="127"/>
      <c r="E1011" s="123" t="str">
        <f>IFERROR(__xludf.DUMMYFUNCTION("Query('(Fuente) 2. Campos'!$1:$994,""SELECT E WHERE A = '""&amp;D1011&amp;""' LIMIT 1"",FALSE)"),"")</f>
        <v/>
      </c>
      <c r="F1011" s="125"/>
    </row>
    <row r="1012" hidden="1">
      <c r="A1012" s="130"/>
      <c r="B1012" s="130"/>
      <c r="C1012" s="130"/>
      <c r="D1012" s="127"/>
      <c r="E1012" s="123" t="str">
        <f>IFERROR(__xludf.DUMMYFUNCTION("Query('(Fuente) 2. Campos'!$1:$994,""SELECT E WHERE A = '""&amp;D1012&amp;""' LIMIT 1"",FALSE)"),"")</f>
        <v/>
      </c>
      <c r="F1012" s="125"/>
    </row>
    <row r="1013" hidden="1">
      <c r="A1013" s="130"/>
      <c r="B1013" s="130"/>
      <c r="C1013" s="130"/>
      <c r="D1013" s="127"/>
      <c r="E1013" s="123" t="str">
        <f>IFERROR(__xludf.DUMMYFUNCTION("Query('(Fuente) 2. Campos'!$1:$994,""SELECT E WHERE A = '""&amp;D1013&amp;""' LIMIT 1"",FALSE)"),"")</f>
        <v/>
      </c>
      <c r="F1013" s="125"/>
    </row>
    <row r="1014" hidden="1">
      <c r="A1014" s="130"/>
      <c r="B1014" s="130"/>
      <c r="C1014" s="130"/>
      <c r="D1014" s="127"/>
      <c r="E1014" s="123" t="str">
        <f>IFERROR(__xludf.DUMMYFUNCTION("Query('(Fuente) 2. Campos'!$1:$994,""SELECT E WHERE A = '""&amp;D1014&amp;""' LIMIT 1"",FALSE)"),"")</f>
        <v/>
      </c>
      <c r="F1014" s="125"/>
    </row>
    <row r="1015" hidden="1">
      <c r="A1015" s="130"/>
      <c r="B1015" s="130"/>
      <c r="C1015" s="130"/>
      <c r="D1015" s="127"/>
      <c r="E1015" s="123" t="str">
        <f>IFERROR(__xludf.DUMMYFUNCTION("Query('(Fuente) 2. Campos'!$1:$994,""SELECT E WHERE A = '""&amp;D1015&amp;""' LIMIT 1"",FALSE)"),"")</f>
        <v/>
      </c>
      <c r="F1015" s="125"/>
    </row>
    <row r="1016" hidden="1">
      <c r="A1016" s="130"/>
      <c r="B1016" s="130"/>
      <c r="C1016" s="130"/>
      <c r="D1016" s="127"/>
      <c r="E1016" s="123" t="str">
        <f>IFERROR(__xludf.DUMMYFUNCTION("Query('(Fuente) 2. Campos'!$1:$994,""SELECT E WHERE A = '""&amp;D1016&amp;""' LIMIT 1"",FALSE)"),"")</f>
        <v/>
      </c>
      <c r="F1016" s="125"/>
    </row>
    <row r="1017">
      <c r="A1017" s="130"/>
      <c r="B1017" s="130"/>
      <c r="C1017" s="130"/>
      <c r="D1017" s="127"/>
      <c r="E1017" s="123" t="str">
        <f>IFERROR(__xludf.DUMMYFUNCTION("Query('(Fuente) 2. Campos'!$1:$994,""SELECT E WHERE A = '""&amp;D1017&amp;""' LIMIT 1"",FALSE)"),"")</f>
        <v/>
      </c>
      <c r="F1017" s="125"/>
    </row>
  </sheetData>
  <mergeCells count="22">
    <mergeCell ref="C2:F2"/>
    <mergeCell ref="C9:F9"/>
    <mergeCell ref="C13:F13"/>
    <mergeCell ref="C18:F18"/>
    <mergeCell ref="B21:F21"/>
    <mergeCell ref="C25:F25"/>
    <mergeCell ref="C34:F34"/>
    <mergeCell ref="C87:F87"/>
    <mergeCell ref="C91:F91"/>
    <mergeCell ref="C96:F96"/>
    <mergeCell ref="C97:F97"/>
    <mergeCell ref="C100:F100"/>
    <mergeCell ref="C105:F105"/>
    <mergeCell ref="C111:F111"/>
    <mergeCell ref="C121:F121"/>
    <mergeCell ref="C40:F40"/>
    <mergeCell ref="C46:F46"/>
    <mergeCell ref="C57:F57"/>
    <mergeCell ref="C70:F70"/>
    <mergeCell ref="C73:F73"/>
    <mergeCell ref="C76:F76"/>
    <mergeCell ref="C81:F81"/>
  </mergeCells>
  <dataValidations>
    <dataValidation type="list" allowBlank="1" sqref="D3:D8 D10:D12 D14:D17 D19:D20 D22:D24 D26:D33 D35:D39 D41:D45 D47:D56 D58:D69 D71:D72 D74:D75 D77:D80 D82:D86 D88:D90 D92:D95 D98:D99 D101:D104 D106:D110 D112:D120 D122:D1017">
      <formula1>'(Fuente) 2. Campos'!$A$5:$A$994</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C78D8"/>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3" max="3" width="37.63"/>
    <col customWidth="1" min="4" max="5" width="25.13"/>
    <col customWidth="1" min="6" max="6" width="31.63"/>
  </cols>
  <sheetData>
    <row r="1">
      <c r="A1" s="135" t="s">
        <v>312</v>
      </c>
      <c r="B1" s="135" t="s">
        <v>313</v>
      </c>
      <c r="C1" s="135" t="s">
        <v>58</v>
      </c>
      <c r="D1" s="135" t="s">
        <v>1407</v>
      </c>
      <c r="E1" s="135" t="s">
        <v>272</v>
      </c>
      <c r="F1" s="135" t="s">
        <v>1408</v>
      </c>
    </row>
    <row r="2">
      <c r="A2" s="136" t="s">
        <v>1046</v>
      </c>
      <c r="B2" s="136" t="s">
        <v>206</v>
      </c>
      <c r="C2" s="136" t="s">
        <v>1049</v>
      </c>
    </row>
    <row r="3">
      <c r="A3" s="120" t="s">
        <v>1050</v>
      </c>
      <c r="B3" s="120" t="s">
        <v>1051</v>
      </c>
      <c r="C3" s="120" t="s">
        <v>1052</v>
      </c>
      <c r="D3" s="122" t="s">
        <v>1529</v>
      </c>
      <c r="E3" s="123" t="str">
        <f>IFERROR(__xludf.DUMMYFUNCTION("Query('(Fuente) 2. Campos'!$1:$994,""SELECT E WHERE A = '""&amp;D3&amp;""' LIMIT 1"",FALSE)"),"CAO-CS1000MDP-014-W-0-2020")</f>
        <v>CAO-CS1000MDP-014-W-0-2020</v>
      </c>
      <c r="F3" s="124"/>
    </row>
    <row r="4">
      <c r="A4" s="120" t="s">
        <v>1053</v>
      </c>
      <c r="B4" s="120" t="s">
        <v>972</v>
      </c>
      <c r="C4" s="120" t="s">
        <v>1054</v>
      </c>
      <c r="D4" s="122"/>
      <c r="E4" s="123" t="str">
        <f>IFERROR(__xludf.DUMMYFUNCTION("Query('(Fuente) 2. Campos'!$1:$994,""SELECT E WHERE A = '""&amp;D4&amp;""' LIMIT 1"",FALSE)"),"")</f>
        <v/>
      </c>
      <c r="F4" s="124"/>
    </row>
    <row r="5">
      <c r="A5" s="120" t="s">
        <v>1055</v>
      </c>
      <c r="B5" s="120" t="s">
        <v>1056</v>
      </c>
      <c r="C5" s="120" t="s">
        <v>1057</v>
      </c>
      <c r="D5" s="122" t="s">
        <v>1530</v>
      </c>
      <c r="E5" s="123" t="str">
        <f>IFERROR(__xludf.DUMMYFUNCTION("Query('(Fuente) 2. Campos'!$1:$994,""SELECT E WHERE A = '""&amp;D5&amp;""' LIMIT 1"",FALSE)"),"Contrato de Obras Públicas")</f>
        <v>Contrato de Obras Públicas</v>
      </c>
      <c r="F5" s="124"/>
    </row>
    <row r="6">
      <c r="A6" s="120" t="s">
        <v>1058</v>
      </c>
      <c r="B6" s="120" t="s">
        <v>1059</v>
      </c>
      <c r="C6" s="120" t="s">
        <v>1060</v>
      </c>
      <c r="D6" s="122" t="s">
        <v>1449</v>
      </c>
      <c r="E6" s="123" t="str">
        <f>IFERROR(__xludf.DUMMYFUNCTION("Query('(Fuente) 2. Campos'!$1:$994,""SELECT E WHERE A = '""&amp;D6&amp;""' LIMIT 1"",FALSE)"),"Construcción del Puente Vehicular sobre el Río Salado en la Localidad de Santa Cruz Amilpas, Municipio de Santa Cruz Amilpas.")</f>
        <v>Construcción del Puente Vehicular sobre el Río Salado en la Localidad de Santa Cruz Amilpas, Municipio de Santa Cruz Amilpas.</v>
      </c>
      <c r="F6" s="124"/>
    </row>
    <row r="7">
      <c r="A7" s="120" t="s">
        <v>1061</v>
      </c>
      <c r="B7" s="120" t="s">
        <v>1062</v>
      </c>
      <c r="C7" s="120" t="s">
        <v>1063</v>
      </c>
      <c r="D7" s="122" t="s">
        <v>1531</v>
      </c>
      <c r="E7" s="123" t="str">
        <f>IFERROR(__xludf.DUMMYFUNCTION("Query('(Fuente) 2. Campos'!$1:$994,""SELECT E WHERE A = '""&amp;D7&amp;""' LIMIT 1"",FALSE)"),"Finiquitado")</f>
        <v>Finiquitado</v>
      </c>
      <c r="F7" s="124"/>
    </row>
    <row r="8">
      <c r="A8" s="120" t="s">
        <v>1065</v>
      </c>
      <c r="B8" s="120" t="s">
        <v>665</v>
      </c>
      <c r="C8" s="126" t="s">
        <v>1532</v>
      </c>
    </row>
    <row r="9">
      <c r="A9" s="120" t="s">
        <v>1067</v>
      </c>
      <c r="B9" s="120" t="s">
        <v>506</v>
      </c>
      <c r="C9" s="120" t="s">
        <v>507</v>
      </c>
      <c r="D9" s="122" t="s">
        <v>1533</v>
      </c>
      <c r="E9" s="123" t="str">
        <f>IFERROR(__xludf.DUMMYFUNCTION("Query('(Fuente) 2. Campos'!$1:$994,""SELECT E WHERE A = '""&amp;D9&amp;""' LIMIT 1"",FALSE)"),"22/06/2020")</f>
        <v>22/06/2020</v>
      </c>
      <c r="F9" s="137"/>
    </row>
    <row r="10">
      <c r="A10" s="120" t="s">
        <v>1068</v>
      </c>
      <c r="B10" s="120" t="s">
        <v>509</v>
      </c>
      <c r="C10" s="120" t="s">
        <v>510</v>
      </c>
      <c r="D10" s="122" t="s">
        <v>1534</v>
      </c>
      <c r="E10" s="123" t="str">
        <f>IFERROR(__xludf.DUMMYFUNCTION("Query('(Fuente) 2. Campos'!$1:$994,""SELECT E WHERE A = '""&amp;D10&amp;""' LIMIT 1"",FALSE)"),"18/03/2021")</f>
        <v>18/03/2021</v>
      </c>
      <c r="F10" s="137"/>
    </row>
    <row r="11">
      <c r="A11" s="120" t="s">
        <v>1069</v>
      </c>
      <c r="B11" s="120" t="s">
        <v>512</v>
      </c>
      <c r="C11" s="138" t="s">
        <v>513</v>
      </c>
      <c r="D11" s="127"/>
      <c r="E11" s="123" t="str">
        <f>IFERROR(__xludf.DUMMYFUNCTION("Query('(Fuente) 2. Campos'!$1:$994,""SELECT E WHERE A = '""&amp;D11&amp;""' LIMIT 1"",FALSE)"),"")</f>
        <v/>
      </c>
      <c r="F11" s="137"/>
    </row>
    <row r="12">
      <c r="A12" s="120" t="s">
        <v>1070</v>
      </c>
      <c r="B12" s="120" t="s">
        <v>515</v>
      </c>
      <c r="C12" s="138" t="s">
        <v>516</v>
      </c>
      <c r="D12" s="127"/>
      <c r="E12" s="123" t="str">
        <f>IFERROR(__xludf.DUMMYFUNCTION("Query('(Fuente) 2. Campos'!$1:$994,""SELECT E WHERE A = '""&amp;D12&amp;""' LIMIT 1"",FALSE)"),"")</f>
        <v/>
      </c>
      <c r="F12" s="125"/>
    </row>
    <row r="13">
      <c r="A13" s="120" t="s">
        <v>1071</v>
      </c>
      <c r="B13" s="120" t="s">
        <v>559</v>
      </c>
      <c r="C13" s="126" t="s">
        <v>1072</v>
      </c>
    </row>
    <row r="14">
      <c r="A14" s="120" t="s">
        <v>1073</v>
      </c>
      <c r="B14" s="120" t="s">
        <v>562</v>
      </c>
      <c r="C14" s="120" t="s">
        <v>563</v>
      </c>
      <c r="D14" s="122" t="s">
        <v>1452</v>
      </c>
      <c r="E14" s="123" t="str">
        <f>IFERROR(__xludf.DUMMYFUNCTION("Query('(Fuente) 2. Campos'!$1:$994,""SELECT E WHERE A = '""&amp;D14&amp;""' LIMIT 1"",FALSE)"),"11979493.66")</f>
        <v>11979493.66</v>
      </c>
      <c r="F14" s="124"/>
    </row>
    <row r="15">
      <c r="A15" s="120" t="s">
        <v>1535</v>
      </c>
      <c r="B15" s="120" t="s">
        <v>784</v>
      </c>
      <c r="C15" s="120" t="s">
        <v>785</v>
      </c>
      <c r="D15" s="122" t="s">
        <v>1454</v>
      </c>
      <c r="E15" s="123" t="str">
        <f>IFERROR(__xludf.DUMMYFUNCTION("Query('(Fuente) 2. Campos'!$1:$994,""SELECT E WHERE A = '""&amp;D15&amp;""' LIMIT 1"",FALSE)"),"10327149.71")</f>
        <v>10327149.71</v>
      </c>
      <c r="F15" s="124"/>
    </row>
    <row r="16">
      <c r="A16" s="120" t="s">
        <v>1074</v>
      </c>
      <c r="B16" s="120" t="s">
        <v>565</v>
      </c>
      <c r="C16" s="120" t="s">
        <v>566</v>
      </c>
      <c r="D16" s="122" t="s">
        <v>1491</v>
      </c>
      <c r="E16" s="123" t="str">
        <f>IFERROR(__xludf.DUMMYFUNCTION("Query('(Fuente) 2. Campos'!$1:$994,""SELECT E WHERE A = '""&amp;D16&amp;""' LIMIT 1"",FALSE)"),"MXN")</f>
        <v>MXN</v>
      </c>
      <c r="F16" s="124"/>
    </row>
    <row r="17">
      <c r="A17" s="120" t="s">
        <v>1536</v>
      </c>
      <c r="B17" s="120" t="s">
        <v>1537</v>
      </c>
      <c r="C17" s="126" t="s">
        <v>1538</v>
      </c>
    </row>
    <row r="18">
      <c r="A18" s="120" t="s">
        <v>1539</v>
      </c>
      <c r="B18" s="120" t="s">
        <v>1540</v>
      </c>
      <c r="C18" s="120" t="s">
        <v>1541</v>
      </c>
      <c r="D18" s="127"/>
      <c r="E18" s="123" t="str">
        <f>IFERROR(__xludf.DUMMYFUNCTION("Query('(Fuente) 2. Campos'!$1:$994,""SELECT E WHERE A = '""&amp;D18&amp;""' LIMIT 1"",FALSE)"),"")</f>
        <v/>
      </c>
      <c r="F18" s="125"/>
    </row>
    <row r="19">
      <c r="A19" s="120" t="s">
        <v>1542</v>
      </c>
      <c r="B19" s="120" t="s">
        <v>565</v>
      </c>
      <c r="C19" s="120" t="s">
        <v>1543</v>
      </c>
      <c r="D19" s="127"/>
      <c r="E19" s="123" t="str">
        <f>IFERROR(__xludf.DUMMYFUNCTION("Query('(Fuente) 2. Campos'!$1:$994,""SELECT E WHERE A = '""&amp;D19&amp;""' LIMIT 1"",FALSE)"),"")</f>
        <v/>
      </c>
      <c r="F19" s="125"/>
    </row>
    <row r="20">
      <c r="A20" s="120" t="s">
        <v>1544</v>
      </c>
      <c r="B20" s="120" t="s">
        <v>1545</v>
      </c>
      <c r="C20" s="120" t="s">
        <v>1546</v>
      </c>
      <c r="D20" s="127"/>
      <c r="E20" s="123" t="str">
        <f>IFERROR(__xludf.DUMMYFUNCTION("Query('(Fuente) 2. Campos'!$1:$994,""SELECT E WHERE A = '""&amp;D20&amp;""' LIMIT 1"",FALSE)"),"")</f>
        <v/>
      </c>
      <c r="F20" s="125"/>
    </row>
    <row r="21">
      <c r="A21" s="120" t="s">
        <v>1547</v>
      </c>
      <c r="B21" s="120" t="s">
        <v>1548</v>
      </c>
      <c r="C21" s="120" t="s">
        <v>1549</v>
      </c>
      <c r="D21" s="127"/>
      <c r="E21" s="123" t="str">
        <f>IFERROR(__xludf.DUMMYFUNCTION("Query('(Fuente) 2. Campos'!$1:$994,""SELECT E WHERE A = '""&amp;D21&amp;""' LIMIT 1"",FALSE)"),"")</f>
        <v/>
      </c>
      <c r="F21" s="125"/>
    </row>
    <row r="22">
      <c r="A22" s="120" t="s">
        <v>1113</v>
      </c>
      <c r="B22" s="120" t="s">
        <v>1114</v>
      </c>
      <c r="C22" s="120" t="s">
        <v>1115</v>
      </c>
      <c r="D22" s="122" t="s">
        <v>1495</v>
      </c>
      <c r="E22" s="123" t="str">
        <f>IFERROR(__xludf.DUMMYFUNCTION("Query('(Fuente) 2. Campos'!$1:$994,""SELECT E WHERE A = '""&amp;D22&amp;""' LIMIT 1"",FALSE)"),"18/06/2020")</f>
        <v>18/06/2020</v>
      </c>
      <c r="F22" s="137"/>
    </row>
    <row r="23">
      <c r="A23" s="120" t="s">
        <v>1116</v>
      </c>
      <c r="B23" s="120" t="s">
        <v>1117</v>
      </c>
      <c r="C23" s="120" t="s">
        <v>1118</v>
      </c>
      <c r="D23" s="122"/>
      <c r="E23" s="123" t="str">
        <f>IFERROR(__xludf.DUMMYFUNCTION("Query('(Fuente) 2. Campos'!$1:$994,""SELECT E WHERE A = '""&amp;D23&amp;""' LIMIT 1"",FALSE)"),"")</f>
        <v/>
      </c>
      <c r="F23" s="125"/>
    </row>
    <row r="24">
      <c r="A24" s="120" t="s">
        <v>1075</v>
      </c>
      <c r="B24" s="120" t="s">
        <v>35</v>
      </c>
      <c r="C24" s="126" t="s">
        <v>1076</v>
      </c>
    </row>
    <row r="25">
      <c r="A25" s="120" t="s">
        <v>1077</v>
      </c>
      <c r="B25" s="120" t="s">
        <v>376</v>
      </c>
      <c r="C25" s="120" t="s">
        <v>524</v>
      </c>
      <c r="D25" s="127"/>
      <c r="E25" s="123" t="str">
        <f>IFERROR(__xludf.DUMMYFUNCTION("Query('(Fuente) 2. Campos'!$1:$994,""SELECT E WHERE A = '""&amp;D25&amp;""' LIMIT 1"",FALSE)"),"")</f>
        <v/>
      </c>
      <c r="F25" s="125"/>
    </row>
    <row r="26">
      <c r="A26" s="120" t="s">
        <v>1078</v>
      </c>
      <c r="B26" s="120" t="s">
        <v>58</v>
      </c>
      <c r="C26" s="120" t="s">
        <v>526</v>
      </c>
      <c r="D26" s="122"/>
      <c r="E26" s="123" t="str">
        <f>IFERROR(__xludf.DUMMYFUNCTION("Query('(Fuente) 2. Campos'!$1:$994,""SELECT E WHERE A = '""&amp;D26&amp;""' LIMIT 1"",FALSE)"),"")</f>
        <v/>
      </c>
      <c r="F26" s="139"/>
    </row>
    <row r="27">
      <c r="A27" s="120" t="s">
        <v>1079</v>
      </c>
      <c r="B27" s="120" t="s">
        <v>528</v>
      </c>
      <c r="C27" s="126" t="s">
        <v>529</v>
      </c>
    </row>
    <row r="28">
      <c r="A28" s="120" t="s">
        <v>1080</v>
      </c>
      <c r="B28" s="120" t="s">
        <v>372</v>
      </c>
      <c r="C28" s="120" t="s">
        <v>531</v>
      </c>
      <c r="D28" s="127"/>
      <c r="E28" s="123" t="str">
        <f>IFERROR(__xludf.DUMMYFUNCTION("Query('(Fuente) 2. Campos'!$1:$994,""SELECT E WHERE A = '""&amp;D28&amp;""' LIMIT 1"",FALSE)"),"")</f>
        <v/>
      </c>
      <c r="F28" s="125"/>
    </row>
    <row r="29">
      <c r="A29" s="120" t="s">
        <v>1081</v>
      </c>
      <c r="B29" s="120" t="s">
        <v>376</v>
      </c>
      <c r="C29" s="120" t="s">
        <v>533</v>
      </c>
      <c r="D29" s="127"/>
      <c r="E29" s="123" t="str">
        <f>IFERROR(__xludf.DUMMYFUNCTION("Query('(Fuente) 2. Campos'!$1:$994,""SELECT E WHERE A = '""&amp;D29&amp;""' LIMIT 1"",FALSE)"),"")</f>
        <v/>
      </c>
      <c r="F29" s="125"/>
    </row>
    <row r="30">
      <c r="A30" s="120" t="s">
        <v>1082</v>
      </c>
      <c r="B30" s="120" t="s">
        <v>58</v>
      </c>
      <c r="C30" s="120" t="s">
        <v>535</v>
      </c>
      <c r="D30" s="127"/>
      <c r="E30" s="123" t="str">
        <f>IFERROR(__xludf.DUMMYFUNCTION("Query('(Fuente) 2. Campos'!$1:$994,""SELECT E WHERE A = '""&amp;D30&amp;""' LIMIT 1"",FALSE)"),"")</f>
        <v/>
      </c>
      <c r="F30" s="125"/>
    </row>
    <row r="31">
      <c r="A31" s="120" t="s">
        <v>1083</v>
      </c>
      <c r="B31" s="120" t="s">
        <v>393</v>
      </c>
      <c r="C31" s="120" t="s">
        <v>537</v>
      </c>
      <c r="D31" s="127"/>
      <c r="E31" s="123" t="str">
        <f>IFERROR(__xludf.DUMMYFUNCTION("Query('(Fuente) 2. Campos'!$1:$994,""SELECT E WHERE A = '""&amp;D31&amp;""' LIMIT 1"",FALSE)"),"")</f>
        <v/>
      </c>
      <c r="F31" s="125"/>
    </row>
    <row r="32">
      <c r="A32" s="120" t="s">
        <v>1084</v>
      </c>
      <c r="B32" s="120" t="s">
        <v>539</v>
      </c>
      <c r="C32" s="126" t="s">
        <v>540</v>
      </c>
    </row>
    <row r="33">
      <c r="A33" s="120" t="s">
        <v>1085</v>
      </c>
      <c r="B33" s="120" t="s">
        <v>372</v>
      </c>
      <c r="C33" s="120" t="s">
        <v>531</v>
      </c>
      <c r="D33" s="127"/>
      <c r="E33" s="123" t="str">
        <f>IFERROR(__xludf.DUMMYFUNCTION("Query('(Fuente) 2. Campos'!$1:$994,""SELECT E WHERE A = '""&amp;D33&amp;""' LIMIT 1"",FALSE)"),"")</f>
        <v/>
      </c>
      <c r="F33" s="125"/>
    </row>
    <row r="34">
      <c r="A34" s="120" t="s">
        <v>1086</v>
      </c>
      <c r="B34" s="120" t="s">
        <v>376</v>
      </c>
      <c r="C34" s="120" t="s">
        <v>533</v>
      </c>
      <c r="D34" s="127"/>
      <c r="E34" s="123" t="str">
        <f>IFERROR(__xludf.DUMMYFUNCTION("Query('(Fuente) 2. Campos'!$1:$994,""SELECT E WHERE A = '""&amp;D34&amp;""' LIMIT 1"",FALSE)"),"")</f>
        <v/>
      </c>
      <c r="F34" s="125"/>
    </row>
    <row r="35">
      <c r="A35" s="120" t="s">
        <v>1087</v>
      </c>
      <c r="B35" s="120" t="s">
        <v>58</v>
      </c>
      <c r="C35" s="120" t="s">
        <v>535</v>
      </c>
      <c r="D35" s="127"/>
      <c r="E35" s="123" t="str">
        <f>IFERROR(__xludf.DUMMYFUNCTION("Query('(Fuente) 2. Campos'!$1:$994,""SELECT E WHERE A = '""&amp;D35&amp;""' LIMIT 1"",FALSE)"),"")</f>
        <v/>
      </c>
      <c r="F35" s="125"/>
    </row>
    <row r="36">
      <c r="A36" s="120" t="s">
        <v>1088</v>
      </c>
      <c r="B36" s="120" t="s">
        <v>393</v>
      </c>
      <c r="C36" s="120" t="s">
        <v>537</v>
      </c>
      <c r="D36" s="127"/>
      <c r="E36" s="123" t="str">
        <f>IFERROR(__xludf.DUMMYFUNCTION("Query('(Fuente) 2. Campos'!$1:$994,""SELECT E WHERE A = '""&amp;D36&amp;""' LIMIT 1"",FALSE)"),"")</f>
        <v/>
      </c>
      <c r="F36" s="125"/>
    </row>
    <row r="37">
      <c r="A37" s="120" t="s">
        <v>1089</v>
      </c>
      <c r="B37" s="120" t="s">
        <v>546</v>
      </c>
      <c r="C37" s="120" t="s">
        <v>547</v>
      </c>
      <c r="D37" s="122"/>
      <c r="E37" s="123"/>
      <c r="F37" s="125"/>
    </row>
    <row r="38">
      <c r="A38" s="120" t="s">
        <v>1090</v>
      </c>
      <c r="B38" s="120" t="s">
        <v>550</v>
      </c>
      <c r="C38" s="126" t="s">
        <v>551</v>
      </c>
    </row>
    <row r="39">
      <c r="A39" s="120" t="s">
        <v>1091</v>
      </c>
      <c r="B39" s="120" t="s">
        <v>372</v>
      </c>
      <c r="C39" s="120" t="s">
        <v>553</v>
      </c>
      <c r="D39" s="127"/>
      <c r="E39" s="123" t="str">
        <f>IFERROR(__xludf.DUMMYFUNCTION("Query('(Fuente) 2. Campos'!$1:$994,""SELECT E WHERE A = '""&amp;D39&amp;""' LIMIT 1"",FALSE)"),"")</f>
        <v/>
      </c>
      <c r="F39" s="124"/>
    </row>
    <row r="40">
      <c r="A40" s="120" t="s">
        <v>1092</v>
      </c>
      <c r="B40" s="120" t="s">
        <v>376</v>
      </c>
      <c r="C40" s="120" t="s">
        <v>555</v>
      </c>
      <c r="D40" s="122" t="s">
        <v>1450</v>
      </c>
      <c r="E40" s="123" t="str">
        <f>IFERROR(__xludf.DUMMYFUNCTION("Query('(Fuente) 2. Campos'!$1:$994,""SELECT E WHERE A = '""&amp;D40&amp;""' LIMIT 1"",FALSE)"),"30")</f>
        <v>30</v>
      </c>
      <c r="F40" s="125"/>
    </row>
    <row r="41">
      <c r="A41" s="120" t="s">
        <v>1093</v>
      </c>
      <c r="B41" s="120" t="s">
        <v>383</v>
      </c>
      <c r="C41" s="120" t="s">
        <v>557</v>
      </c>
      <c r="D41" s="122" t="s">
        <v>1451</v>
      </c>
      <c r="E41" s="123" t="str">
        <f>IFERROR(__xludf.DUMMYFUNCTION("Query('(Fuente) 2. Campos'!$1:$994,""SELECT E WHERE A = '""&amp;D41&amp;""' LIMIT 1"",FALSE)"),"metros")</f>
        <v>metros</v>
      </c>
      <c r="F41" s="125"/>
    </row>
    <row r="42">
      <c r="A42" s="120" t="s">
        <v>1094</v>
      </c>
      <c r="B42" s="120" t="s">
        <v>559</v>
      </c>
      <c r="C42" s="126" t="s">
        <v>560</v>
      </c>
    </row>
    <row r="43">
      <c r="A43" s="120" t="s">
        <v>1095</v>
      </c>
      <c r="B43" s="120" t="s">
        <v>562</v>
      </c>
      <c r="C43" s="120" t="s">
        <v>563</v>
      </c>
      <c r="D43" s="127"/>
      <c r="E43" s="123" t="str">
        <f>IFERROR(__xludf.DUMMYFUNCTION("Query('(Fuente) 2. Campos'!$1:$994,""SELECT E WHERE A = '""&amp;D43&amp;""' LIMIT 1"",FALSE)"),"")</f>
        <v/>
      </c>
      <c r="F43" s="125"/>
    </row>
    <row r="44">
      <c r="A44" s="120" t="s">
        <v>1550</v>
      </c>
      <c r="B44" s="120" t="s">
        <v>784</v>
      </c>
      <c r="C44" s="120" t="s">
        <v>785</v>
      </c>
      <c r="D44" s="127"/>
      <c r="E44" s="123"/>
      <c r="F44" s="125"/>
    </row>
    <row r="45">
      <c r="A45" s="120" t="s">
        <v>1096</v>
      </c>
      <c r="B45" s="120" t="s">
        <v>565</v>
      </c>
      <c r="C45" s="120" t="s">
        <v>566</v>
      </c>
      <c r="D45" s="127"/>
      <c r="E45" s="123" t="str">
        <f>IFERROR(__xludf.DUMMYFUNCTION("Query('(Fuente) 2. Campos'!$1:$994,""SELECT E WHERE A = '""&amp;D45&amp;""' LIMIT 1"",FALSE)"),"")</f>
        <v/>
      </c>
      <c r="F45" s="125"/>
    </row>
    <row r="46">
      <c r="A46" s="120" t="s">
        <v>1097</v>
      </c>
      <c r="B46" s="120" t="s">
        <v>393</v>
      </c>
      <c r="C46" s="120" t="s">
        <v>568</v>
      </c>
      <c r="D46" s="127"/>
      <c r="E46" s="123" t="str">
        <f>IFERROR(__xludf.DUMMYFUNCTION("Query('(Fuente) 2. Campos'!$1:$994,""SELECT E WHERE A = '""&amp;D46&amp;""' LIMIT 1"",FALSE)"),"")</f>
        <v/>
      </c>
      <c r="F46" s="125"/>
    </row>
    <row r="47">
      <c r="A47" s="120" t="s">
        <v>1098</v>
      </c>
      <c r="B47" s="120" t="s">
        <v>790</v>
      </c>
      <c r="C47" s="126" t="s">
        <v>791</v>
      </c>
    </row>
    <row r="48">
      <c r="A48" s="120" t="s">
        <v>1099</v>
      </c>
      <c r="B48" s="120" t="s">
        <v>794</v>
      </c>
      <c r="C48" s="126" t="s">
        <v>795</v>
      </c>
    </row>
    <row r="49">
      <c r="A49" s="120" t="s">
        <v>1100</v>
      </c>
      <c r="B49" s="120" t="s">
        <v>314</v>
      </c>
      <c r="C49" s="120" t="s">
        <v>797</v>
      </c>
      <c r="D49" s="122" t="s">
        <v>1499</v>
      </c>
      <c r="E49" s="123" t="str">
        <f>IFERROR(__xludf.DUMMYFUNCTION("Query('(Fuente) 2. Campos'!$1:$994,""SELECT E WHERE A = '""&amp;D49&amp;""' LIMIT 1"",FALSE)"),"GeoJSON Geometry Objects")</f>
        <v>GeoJSON Geometry Objects</v>
      </c>
      <c r="F49" s="125"/>
    </row>
    <row r="50">
      <c r="A50" s="120" t="s">
        <v>1101</v>
      </c>
      <c r="B50" s="120" t="s">
        <v>799</v>
      </c>
      <c r="C50" s="120" t="s">
        <v>800</v>
      </c>
      <c r="D50" s="122" t="s">
        <v>1500</v>
      </c>
      <c r="E50" s="123" t="str">
        <f>IFERROR(__xludf.DUMMYFUNCTION("Query('(Fuente) 2. Campos'!$1:$994,""SELECT E WHERE A = '""&amp;D50&amp;""' LIMIT 1"",FALSE)"),"[17.053841, -96.685002]")</f>
        <v>[17.053841, -96.685002]</v>
      </c>
      <c r="F50" s="125"/>
    </row>
    <row r="51">
      <c r="A51" s="120" t="s">
        <v>1102</v>
      </c>
      <c r="B51" s="120" t="s">
        <v>802</v>
      </c>
      <c r="C51" s="126" t="s">
        <v>802</v>
      </c>
    </row>
    <row r="52">
      <c r="A52" s="120" t="s">
        <v>1103</v>
      </c>
      <c r="B52" s="120" t="s">
        <v>372</v>
      </c>
      <c r="C52" s="120" t="s">
        <v>804</v>
      </c>
      <c r="D52" s="127"/>
      <c r="E52" s="123" t="str">
        <f>IFERROR(__xludf.DUMMYFUNCTION("Query('(Fuente) 2. Campos'!$1:$994,""SELECT E WHERE A = '""&amp;D52&amp;""' LIMIT 1"",FALSE)"),"")</f>
        <v/>
      </c>
      <c r="F52" s="125"/>
    </row>
    <row r="53">
      <c r="A53" s="120" t="s">
        <v>1104</v>
      </c>
      <c r="B53" s="120" t="s">
        <v>806</v>
      </c>
      <c r="C53" s="120" t="s">
        <v>807</v>
      </c>
      <c r="D53" s="127"/>
      <c r="E53" s="123" t="str">
        <f>IFERROR(__xludf.DUMMYFUNCTION("Query('(Fuente) 2. Campos'!$1:$994,""SELECT E WHERE A = '""&amp;D53&amp;""' LIMIT 1"",FALSE)"),"")</f>
        <v/>
      </c>
      <c r="F53" s="125"/>
    </row>
    <row r="54">
      <c r="A54" s="120" t="s">
        <v>1105</v>
      </c>
      <c r="B54" s="120" t="s">
        <v>58</v>
      </c>
      <c r="C54" s="120" t="s">
        <v>809</v>
      </c>
      <c r="D54" s="127"/>
      <c r="E54" s="123" t="str">
        <f>IFERROR(__xludf.DUMMYFUNCTION("Query('(Fuente) 2. Campos'!$1:$994,""SELECT E WHERE A = '""&amp;D54&amp;""' LIMIT 1"",FALSE)"),"")</f>
        <v/>
      </c>
      <c r="F54" s="124"/>
    </row>
    <row r="55">
      <c r="A55" s="120" t="s">
        <v>1106</v>
      </c>
      <c r="B55" s="120" t="s">
        <v>811</v>
      </c>
      <c r="C55" s="120" t="s">
        <v>812</v>
      </c>
      <c r="D55" s="127"/>
      <c r="E55" s="123" t="str">
        <f>IFERROR(__xludf.DUMMYFUNCTION("Query('(Fuente) 2. Campos'!$1:$994,""SELECT E WHERE A = '""&amp;D55&amp;""' LIMIT 1"",FALSE)"),"")</f>
        <v/>
      </c>
      <c r="F55" s="125"/>
    </row>
    <row r="56">
      <c r="A56" s="120" t="s">
        <v>1107</v>
      </c>
      <c r="B56" s="120" t="s">
        <v>814</v>
      </c>
      <c r="C56" s="126" t="s">
        <v>815</v>
      </c>
    </row>
    <row r="57">
      <c r="A57" s="120" t="s">
        <v>1108</v>
      </c>
      <c r="B57" s="120" t="s">
        <v>407</v>
      </c>
      <c r="C57" s="120" t="s">
        <v>408</v>
      </c>
      <c r="D57" s="122" t="s">
        <v>1415</v>
      </c>
      <c r="E57" s="123" t="str">
        <f>IFERROR(__xludf.DUMMYFUNCTION("Query('(Fuente) 2. Campos'!$1:$994,""SELECT E WHERE A = '""&amp;D57&amp;""' LIMIT 1"",FALSE)"),"Av. Gerardo Pandal Graff No. 1")</f>
        <v>Av. Gerardo Pandal Graff No. 1</v>
      </c>
      <c r="F57" s="140"/>
    </row>
    <row r="58">
      <c r="A58" s="120" t="s">
        <v>1109</v>
      </c>
      <c r="B58" s="120" t="s">
        <v>410</v>
      </c>
      <c r="C58" s="120" t="s">
        <v>411</v>
      </c>
      <c r="D58" s="122" t="s">
        <v>1416</v>
      </c>
      <c r="E58" s="123" t="str">
        <f>IFERROR(__xludf.DUMMYFUNCTION("Query('(Fuente) 2. Campos'!$1:$994,""SELECT E WHERE A = '""&amp;D58&amp;""' LIMIT 1"",FALSE)"),"Reyes Mantecon")</f>
        <v>Reyes Mantecon</v>
      </c>
      <c r="F58" s="140"/>
    </row>
    <row r="59">
      <c r="A59" s="120" t="s">
        <v>1110</v>
      </c>
      <c r="B59" s="120" t="s">
        <v>413</v>
      </c>
      <c r="C59" s="120" t="s">
        <v>414</v>
      </c>
      <c r="D59" s="122" t="s">
        <v>1417</v>
      </c>
      <c r="E59" s="123" t="str">
        <f>IFERROR(__xludf.DUMMYFUNCTION("Query('(Fuente) 2. Campos'!$1:$994,""SELECT E WHERE A = '""&amp;D59&amp;""' LIMIT 1"",FALSE)"),"Valles centrales")</f>
        <v>Valles centrales</v>
      </c>
      <c r="F59" s="140"/>
    </row>
    <row r="60">
      <c r="A60" s="120" t="s">
        <v>1111</v>
      </c>
      <c r="B60" s="120" t="s">
        <v>416</v>
      </c>
      <c r="C60" s="120" t="s">
        <v>417</v>
      </c>
      <c r="D60" s="122" t="s">
        <v>1418</v>
      </c>
      <c r="E60" s="123" t="str">
        <f>IFERROR(__xludf.DUMMYFUNCTION("Query('(Fuente) 2. Campos'!$1:$994,""SELECT E WHERE A = '""&amp;D60&amp;""' LIMIT 1"",FALSE)"),"71257")</f>
        <v>71257</v>
      </c>
      <c r="F60" s="140"/>
    </row>
    <row r="61">
      <c r="A61" s="120" t="s">
        <v>1112</v>
      </c>
      <c r="B61" s="120" t="s">
        <v>419</v>
      </c>
      <c r="C61" s="120" t="s">
        <v>420</v>
      </c>
      <c r="D61" s="122" t="s">
        <v>1419</v>
      </c>
      <c r="E61" s="123" t="str">
        <f>IFERROR(__xludf.DUMMYFUNCTION("Query('(Fuente) 2. Campos'!$1:$994,""SELECT E WHERE A = '""&amp;D61&amp;""' LIMIT 1"",FALSE)"),"México")</f>
        <v>México</v>
      </c>
      <c r="F61" s="140"/>
    </row>
    <row r="62">
      <c r="A62" s="120" t="s">
        <v>1119</v>
      </c>
      <c r="B62" s="120" t="s">
        <v>1121</v>
      </c>
      <c r="C62" s="126" t="s">
        <v>1122</v>
      </c>
    </row>
    <row r="63">
      <c r="A63" s="120" t="s">
        <v>1123</v>
      </c>
      <c r="B63" s="120" t="s">
        <v>376</v>
      </c>
      <c r="C63" s="120" t="s">
        <v>1124</v>
      </c>
      <c r="D63" s="122" t="s">
        <v>1551</v>
      </c>
      <c r="E63" s="123" t="str">
        <f>IFERROR(__xludf.DUMMYFUNCTION("Query('(Fuente) 2. Campos'!$1:$994,""SELECT E WHERE A = '""&amp;D63&amp;""' LIMIT 1"",FALSE)"),"2443386")</f>
        <v>2443386</v>
      </c>
      <c r="F63" s="125"/>
    </row>
    <row r="64">
      <c r="A64" s="120" t="s">
        <v>1125</v>
      </c>
      <c r="B64" s="120" t="s">
        <v>1126</v>
      </c>
      <c r="C64" s="120" t="s">
        <v>1127</v>
      </c>
      <c r="D64" s="122" t="s">
        <v>1552</v>
      </c>
      <c r="E64" s="123" t="str">
        <f>IFERROR(__xludf.DUMMYFUNCTION("Query('(Fuente) 2. Campos'!$1:$994,""SELECT E WHERE A = '""&amp;D64&amp;""' LIMIT 1"",FALSE)"),"Cumplimiento")</f>
        <v>Cumplimiento</v>
      </c>
      <c r="F64" s="125"/>
    </row>
    <row r="65">
      <c r="A65" s="120" t="s">
        <v>1129</v>
      </c>
      <c r="B65" s="120" t="s">
        <v>1130</v>
      </c>
      <c r="C65" s="120" t="s">
        <v>1127</v>
      </c>
      <c r="D65" s="122" t="s">
        <v>1553</v>
      </c>
      <c r="E65" s="123" t="str">
        <f>IFERROR(__xludf.DUMMYFUNCTION("Query('(Fuente) 2. Campos'!$1:$994,""SELECT E WHERE A = '""&amp;D65&amp;""' LIMIT 1"",FALSE)"),"18/06/2020")</f>
        <v>18/06/2020</v>
      </c>
      <c r="F65" s="125"/>
    </row>
    <row r="66">
      <c r="A66" s="120" t="s">
        <v>1132</v>
      </c>
      <c r="B66" s="120" t="s">
        <v>1133</v>
      </c>
      <c r="C66" s="120" t="s">
        <v>1127</v>
      </c>
      <c r="D66" s="122" t="s">
        <v>1552</v>
      </c>
      <c r="E66" s="123" t="str">
        <f>IFERROR(__xludf.DUMMYFUNCTION("Query('(Fuente) 2. Campos'!$1:$994,""SELECT E WHERE A = '""&amp;D66&amp;""' LIMIT 1"",FALSE)"),"Cumplimiento")</f>
        <v>Cumplimiento</v>
      </c>
      <c r="F66" s="125"/>
    </row>
    <row r="67">
      <c r="A67" s="120" t="s">
        <v>1135</v>
      </c>
      <c r="B67" s="120" t="s">
        <v>559</v>
      </c>
      <c r="C67" s="126" t="s">
        <v>1136</v>
      </c>
    </row>
    <row r="68">
      <c r="A68" s="120" t="s">
        <v>1137</v>
      </c>
      <c r="B68" s="120" t="s">
        <v>562</v>
      </c>
      <c r="C68" s="120" t="s">
        <v>563</v>
      </c>
      <c r="D68" s="122" t="s">
        <v>1554</v>
      </c>
      <c r="E68" s="123" t="str">
        <f>IFERROR(__xludf.DUMMYFUNCTION("Query('(Fuente) 2. Campos'!$1:$994,""SELECT E WHERE A = '""&amp;D68&amp;""' LIMIT 1"",FALSE)"),"1197949.37")</f>
        <v>1197949.37</v>
      </c>
      <c r="F68" s="125"/>
    </row>
    <row r="69">
      <c r="A69" s="120" t="s">
        <v>1138</v>
      </c>
      <c r="B69" s="120" t="s">
        <v>565</v>
      </c>
      <c r="C69" s="120" t="s">
        <v>566</v>
      </c>
      <c r="D69" s="122" t="s">
        <v>1491</v>
      </c>
      <c r="E69" s="123" t="str">
        <f>IFERROR(__xludf.DUMMYFUNCTION("Query('(Fuente) 2. Campos'!$1:$994,""SELECT E WHERE A = '""&amp;D69&amp;""' LIMIT 1"",FALSE)"),"MXN")</f>
        <v>MXN</v>
      </c>
      <c r="F69" s="125"/>
    </row>
    <row r="70">
      <c r="A70" s="120" t="s">
        <v>1139</v>
      </c>
      <c r="B70" s="120" t="s">
        <v>1140</v>
      </c>
      <c r="C70" s="126" t="s">
        <v>1141</v>
      </c>
    </row>
    <row r="71">
      <c r="A71" s="120" t="s">
        <v>1142</v>
      </c>
      <c r="B71" s="120" t="s">
        <v>472</v>
      </c>
      <c r="C71" s="120" t="s">
        <v>473</v>
      </c>
      <c r="D71" s="122" t="s">
        <v>1555</v>
      </c>
      <c r="E71" s="123" t="str">
        <f>IFERROR(__xludf.DUMMYFUNCTION("Query('(Fuente) 2. Campos'!$1:$994,""SELECT E WHERE A = '""&amp;D71&amp;""' LIMIT 1"",FALSE)"),"Sofimex, Institución de Garantías S.A.")</f>
        <v>Sofimex, Institución de Garantías S.A.</v>
      </c>
      <c r="F71" s="125"/>
    </row>
    <row r="72">
      <c r="A72" s="120" t="s">
        <v>1143</v>
      </c>
      <c r="B72" s="120" t="s">
        <v>358</v>
      </c>
      <c r="C72" s="120" t="s">
        <v>475</v>
      </c>
      <c r="D72" s="122" t="s">
        <v>1556</v>
      </c>
      <c r="E72" s="123" t="str">
        <f>IFERROR(__xludf.DUMMYFUNCTION("Query('(Fuente) 2. Campos'!$1:$994,""SELECT E WHERE A = '""&amp;D72&amp;""' LIMIT 1"",FALSE)"),"ASG950531ID1")</f>
        <v>ASG950531ID1</v>
      </c>
      <c r="F72" s="125"/>
    </row>
    <row r="73">
      <c r="A73" s="120" t="s">
        <v>346</v>
      </c>
      <c r="B73" s="121" t="s">
        <v>1557</v>
      </c>
    </row>
    <row r="74">
      <c r="A74" s="120" t="s">
        <v>353</v>
      </c>
      <c r="B74" s="120" t="s">
        <v>354</v>
      </c>
      <c r="C74" s="120" t="s">
        <v>355</v>
      </c>
      <c r="D74" s="122" t="s">
        <v>1555</v>
      </c>
      <c r="E74" s="123" t="str">
        <f>IFERROR(__xludf.DUMMYFUNCTION("Query('(Fuente) 2. Campos'!$1:$994,""SELECT E WHERE A = '""&amp;D74&amp;""' LIMIT 1"",FALSE)"),"Sofimex, Institución de Garantías S.A.")</f>
        <v>Sofimex, Institución de Garantías S.A.</v>
      </c>
      <c r="F74" s="125"/>
    </row>
    <row r="75">
      <c r="A75" s="120" t="s">
        <v>357</v>
      </c>
      <c r="B75" s="120" t="s">
        <v>358</v>
      </c>
      <c r="C75" s="120" t="s">
        <v>359</v>
      </c>
      <c r="D75" s="122" t="s">
        <v>1556</v>
      </c>
      <c r="E75" s="123" t="str">
        <f>IFERROR(__xludf.DUMMYFUNCTION("Query('(Fuente) 2. Campos'!$1:$994,""SELECT E WHERE A = '""&amp;D75&amp;""' LIMIT 1"",FALSE)"),"ASG950531ID1")</f>
        <v>ASG950531ID1</v>
      </c>
      <c r="F75" s="125"/>
    </row>
    <row r="76">
      <c r="A76" s="120" t="s">
        <v>360</v>
      </c>
      <c r="B76" s="120" t="s">
        <v>361</v>
      </c>
      <c r="C76" s="120" t="s">
        <v>362</v>
      </c>
      <c r="D76" s="127"/>
      <c r="E76" s="123" t="str">
        <f>IFERROR(__xludf.DUMMYFUNCTION("Query('(Fuente) 2. Campos'!$1:$994,""SELECT E WHERE A = '""&amp;D76&amp;""' LIMIT 1"",FALSE)"),"")</f>
        <v/>
      </c>
      <c r="F76" s="125"/>
    </row>
    <row r="77">
      <c r="A77" s="120" t="s">
        <v>364</v>
      </c>
      <c r="B77" s="120" t="s">
        <v>365</v>
      </c>
      <c r="C77" s="126" t="s">
        <v>366</v>
      </c>
    </row>
    <row r="78">
      <c r="A78" s="120" t="s">
        <v>367</v>
      </c>
      <c r="B78" s="120" t="s">
        <v>368</v>
      </c>
      <c r="C78" s="120" t="s">
        <v>369</v>
      </c>
      <c r="D78" s="127"/>
      <c r="E78" s="123" t="str">
        <f>IFERROR(__xludf.DUMMYFUNCTION("Query('(Fuente) 2. Campos'!$1:$994,""SELECT E WHERE A = '""&amp;D78&amp;""' LIMIT 1"",FALSE)"),"")</f>
        <v/>
      </c>
      <c r="F78" s="125"/>
    </row>
    <row r="79">
      <c r="A79" s="120" t="s">
        <v>371</v>
      </c>
      <c r="B79" s="120" t="s">
        <v>372</v>
      </c>
      <c r="C79" s="120" t="s">
        <v>373</v>
      </c>
      <c r="D79" s="127"/>
      <c r="E79" s="123" t="str">
        <f>IFERROR(__xludf.DUMMYFUNCTION("Query('(Fuente) 2. Campos'!$1:$994,""SELECT E WHERE A = '""&amp;D79&amp;""' LIMIT 1"",FALSE)"),"")</f>
        <v/>
      </c>
      <c r="F79" s="125"/>
    </row>
    <row r="80">
      <c r="A80" s="120" t="s">
        <v>375</v>
      </c>
      <c r="B80" s="120" t="s">
        <v>376</v>
      </c>
      <c r="C80" s="120" t="s">
        <v>377</v>
      </c>
      <c r="D80" s="127"/>
      <c r="E80" s="123" t="str">
        <f>IFERROR(__xludf.DUMMYFUNCTION("Query('(Fuente) 2. Campos'!$1:$994,""SELECT E WHERE A = '""&amp;D80&amp;""' LIMIT 1"",FALSE)"),"")</f>
        <v/>
      </c>
      <c r="F80" s="125"/>
    </row>
    <row r="81">
      <c r="A81" s="120" t="s">
        <v>379</v>
      </c>
      <c r="B81" s="120" t="s">
        <v>380</v>
      </c>
      <c r="C81" s="120" t="s">
        <v>381</v>
      </c>
      <c r="D81" s="127"/>
      <c r="E81" s="123" t="str">
        <f>IFERROR(__xludf.DUMMYFUNCTION("Query('(Fuente) 2. Campos'!$1:$994,""SELECT E WHERE A = '""&amp;D81&amp;""' LIMIT 1"",FALSE)"),"")</f>
        <v/>
      </c>
      <c r="F81" s="125"/>
    </row>
    <row r="82">
      <c r="A82" s="120" t="s">
        <v>382</v>
      </c>
      <c r="B82" s="120" t="s">
        <v>383</v>
      </c>
      <c r="C82" s="120" t="s">
        <v>384</v>
      </c>
      <c r="D82" s="127"/>
      <c r="E82" s="123" t="str">
        <f>IFERROR(__xludf.DUMMYFUNCTION("Query('(Fuente) 2. Campos'!$1:$994,""SELECT E WHERE A = '""&amp;D82&amp;""' LIMIT 1"",FALSE)"),"")</f>
        <v/>
      </c>
      <c r="F82" s="125"/>
    </row>
    <row r="83">
      <c r="A83" s="120" t="s">
        <v>386</v>
      </c>
      <c r="B83" s="120" t="s">
        <v>387</v>
      </c>
      <c r="C83" s="120" t="s">
        <v>388</v>
      </c>
      <c r="D83" s="127"/>
      <c r="E83" s="123" t="str">
        <f>IFERROR(__xludf.DUMMYFUNCTION("Query('(Fuente) 2. Campos'!$1:$994,""SELECT E WHERE A = '""&amp;D83&amp;""' LIMIT 1"",FALSE)"),"")</f>
        <v/>
      </c>
      <c r="F83" s="125"/>
    </row>
    <row r="84">
      <c r="A84" s="120" t="s">
        <v>389</v>
      </c>
      <c r="B84" s="120" t="s">
        <v>390</v>
      </c>
      <c r="C84" s="120" t="s">
        <v>391</v>
      </c>
      <c r="D84" s="127"/>
      <c r="E84" s="123" t="str">
        <f>IFERROR(__xludf.DUMMYFUNCTION("Query('(Fuente) 2. Campos'!$1:$994,""SELECT E WHERE A = '""&amp;D84&amp;""' LIMIT 1"",FALSE)"),"")</f>
        <v/>
      </c>
      <c r="F84" s="125"/>
    </row>
    <row r="85">
      <c r="A85" s="120" t="s">
        <v>392</v>
      </c>
      <c r="B85" s="120" t="s">
        <v>393</v>
      </c>
      <c r="C85" s="120" t="s">
        <v>394</v>
      </c>
      <c r="D85" s="127"/>
      <c r="E85" s="123" t="str">
        <f>IFERROR(__xludf.DUMMYFUNCTION("Query('(Fuente) 2. Campos'!$1:$994,""SELECT E WHERE A = '""&amp;D85&amp;""' LIMIT 1"",FALSE)"),"")</f>
        <v/>
      </c>
      <c r="F85" s="125"/>
    </row>
    <row r="86">
      <c r="A86" s="120" t="s">
        <v>396</v>
      </c>
      <c r="B86" s="120" t="s">
        <v>397</v>
      </c>
      <c r="C86" s="126" t="s">
        <v>398</v>
      </c>
    </row>
    <row r="87">
      <c r="A87" s="120" t="s">
        <v>396</v>
      </c>
      <c r="B87" s="120" t="s">
        <v>365</v>
      </c>
      <c r="C87" s="120" t="s">
        <v>366</v>
      </c>
      <c r="D87" s="127"/>
      <c r="E87" s="123" t="str">
        <f>IFERROR(__xludf.DUMMYFUNCTION("Query('(Fuente) 2. Campos'!$1:$994,""SELECT E WHERE A = '""&amp;D87&amp;""' LIMIT 1"",FALSE)"),"")</f>
        <v/>
      </c>
      <c r="F87" s="125"/>
    </row>
    <row r="88">
      <c r="A88" s="120" t="s">
        <v>399</v>
      </c>
      <c r="B88" s="120" t="s">
        <v>372</v>
      </c>
      <c r="C88" s="120" t="s">
        <v>373</v>
      </c>
      <c r="D88" s="127"/>
      <c r="E88" s="123" t="str">
        <f>IFERROR(__xludf.DUMMYFUNCTION("Query('(Fuente) 2. Campos'!$1:$994,""SELECT E WHERE A = '""&amp;D88&amp;""' LIMIT 1"",FALSE)"),"")</f>
        <v/>
      </c>
      <c r="F88" s="125"/>
    </row>
    <row r="89">
      <c r="A89" s="120" t="s">
        <v>400</v>
      </c>
      <c r="B89" s="120" t="s">
        <v>376</v>
      </c>
      <c r="C89" s="120" t="s">
        <v>377</v>
      </c>
      <c r="D89" s="127"/>
      <c r="E89" s="123" t="str">
        <f>IFERROR(__xludf.DUMMYFUNCTION("Query('(Fuente) 2. Campos'!$1:$994,""SELECT E WHERE A = '""&amp;D89&amp;""' LIMIT 1"",FALSE)"),"")</f>
        <v/>
      </c>
      <c r="F89" s="125"/>
    </row>
    <row r="90">
      <c r="A90" s="120" t="s">
        <v>401</v>
      </c>
      <c r="B90" s="120" t="s">
        <v>380</v>
      </c>
      <c r="C90" s="120" t="s">
        <v>381</v>
      </c>
      <c r="D90" s="127"/>
      <c r="E90" s="123" t="str">
        <f>IFERROR(__xludf.DUMMYFUNCTION("Query('(Fuente) 2. Campos'!$1:$994,""SELECT E WHERE A = '""&amp;D90&amp;""' LIMIT 1"",FALSE)"),"")</f>
        <v/>
      </c>
      <c r="F90" s="125"/>
    </row>
    <row r="91">
      <c r="A91" s="120" t="s">
        <v>402</v>
      </c>
      <c r="B91" s="120" t="s">
        <v>393</v>
      </c>
      <c r="C91" s="120" t="s">
        <v>394</v>
      </c>
      <c r="D91" s="127"/>
      <c r="E91" s="123" t="str">
        <f>IFERROR(__xludf.DUMMYFUNCTION("Query('(Fuente) 2. Campos'!$1:$994,""SELECT E WHERE A = '""&amp;D91&amp;""' LIMIT 1"",FALSE)"),"")</f>
        <v/>
      </c>
      <c r="F91" s="125"/>
    </row>
    <row r="92">
      <c r="A92" s="120" t="s">
        <v>403</v>
      </c>
      <c r="B92" s="120" t="s">
        <v>404</v>
      </c>
      <c r="C92" s="126" t="s">
        <v>405</v>
      </c>
    </row>
    <row r="93">
      <c r="A93" s="120" t="s">
        <v>406</v>
      </c>
      <c r="B93" s="120" t="s">
        <v>407</v>
      </c>
      <c r="C93" s="120" t="s">
        <v>408</v>
      </c>
      <c r="D93" s="127"/>
      <c r="E93" s="123" t="str">
        <f>IFERROR(__xludf.DUMMYFUNCTION("Query('(Fuente) 2. Campos'!$1:$994,""SELECT E WHERE A = '""&amp;D93&amp;""' LIMIT 1"",FALSE)"),"")</f>
        <v/>
      </c>
      <c r="F93" s="125"/>
    </row>
    <row r="94">
      <c r="A94" s="120" t="s">
        <v>409</v>
      </c>
      <c r="B94" s="120" t="s">
        <v>410</v>
      </c>
      <c r="C94" s="120" t="s">
        <v>411</v>
      </c>
      <c r="D94" s="127"/>
      <c r="E94" s="123" t="str">
        <f>IFERROR(__xludf.DUMMYFUNCTION("Query('(Fuente) 2. Campos'!$1:$994,""SELECT E WHERE A = '""&amp;D94&amp;""' LIMIT 1"",FALSE)"),"")</f>
        <v/>
      </c>
      <c r="F94" s="125"/>
    </row>
    <row r="95">
      <c r="A95" s="120" t="s">
        <v>412</v>
      </c>
      <c r="B95" s="120" t="s">
        <v>413</v>
      </c>
      <c r="C95" s="120" t="s">
        <v>414</v>
      </c>
      <c r="D95" s="127"/>
      <c r="E95" s="123" t="str">
        <f>IFERROR(__xludf.DUMMYFUNCTION("Query('(Fuente) 2. Campos'!$1:$994,""SELECT E WHERE A = '""&amp;D95&amp;""' LIMIT 1"",FALSE)"),"")</f>
        <v/>
      </c>
      <c r="F95" s="125"/>
    </row>
    <row r="96">
      <c r="A96" s="120" t="s">
        <v>415</v>
      </c>
      <c r="B96" s="120" t="s">
        <v>416</v>
      </c>
      <c r="C96" s="120" t="s">
        <v>417</v>
      </c>
      <c r="D96" s="127"/>
      <c r="E96" s="123" t="str">
        <f>IFERROR(__xludf.DUMMYFUNCTION("Query('(Fuente) 2. Campos'!$1:$994,""SELECT E WHERE A = '""&amp;D96&amp;""' LIMIT 1"",FALSE)"),"")</f>
        <v/>
      </c>
      <c r="F96" s="125"/>
    </row>
    <row r="97">
      <c r="A97" s="120" t="s">
        <v>418</v>
      </c>
      <c r="B97" s="120" t="s">
        <v>419</v>
      </c>
      <c r="C97" s="120" t="s">
        <v>420</v>
      </c>
      <c r="D97" s="127"/>
      <c r="E97" s="123" t="str">
        <f>IFERROR(__xludf.DUMMYFUNCTION("Query('(Fuente) 2. Campos'!$1:$994,""SELECT E WHERE A = '""&amp;D97&amp;""' LIMIT 1"",FALSE)"),"")</f>
        <v/>
      </c>
      <c r="F97" s="125"/>
    </row>
    <row r="98">
      <c r="A98" s="120" t="s">
        <v>421</v>
      </c>
      <c r="B98" s="120" t="s">
        <v>422</v>
      </c>
      <c r="C98" s="126" t="s">
        <v>423</v>
      </c>
    </row>
    <row r="99">
      <c r="A99" s="120" t="s">
        <v>424</v>
      </c>
      <c r="B99" s="120" t="s">
        <v>425</v>
      </c>
      <c r="C99" s="120" t="s">
        <v>426</v>
      </c>
      <c r="D99" s="127"/>
      <c r="E99" s="123" t="str">
        <f>IFERROR(__xludf.DUMMYFUNCTION("Query('(Fuente) 2. Campos'!$1:$994,""SELECT E WHERE A = '""&amp;D99&amp;""' LIMIT 1"",FALSE)"),"")</f>
        <v/>
      </c>
      <c r="F99" s="125"/>
    </row>
    <row r="100">
      <c r="A100" s="120" t="s">
        <v>427</v>
      </c>
      <c r="B100" s="120" t="s">
        <v>428</v>
      </c>
      <c r="C100" s="120" t="s">
        <v>429</v>
      </c>
      <c r="D100" s="127"/>
      <c r="E100" s="123" t="str">
        <f>IFERROR(__xludf.DUMMYFUNCTION("Query('(Fuente) 2. Campos'!$1:$994,""SELECT E WHERE A = '""&amp;D100&amp;""' LIMIT 1"",FALSE)"),"")</f>
        <v/>
      </c>
      <c r="F100" s="125"/>
    </row>
    <row r="101">
      <c r="A101" s="120" t="s">
        <v>430</v>
      </c>
      <c r="B101" s="120" t="s">
        <v>383</v>
      </c>
      <c r="C101" s="120" t="s">
        <v>384</v>
      </c>
      <c r="D101" s="127"/>
      <c r="E101" s="123" t="str">
        <f>IFERROR(__xludf.DUMMYFUNCTION("Query('(Fuente) 2. Campos'!$1:$994,""SELECT E WHERE A = '""&amp;D101&amp;""' LIMIT 1"",FALSE)"),"")</f>
        <v/>
      </c>
      <c r="F101" s="125"/>
    </row>
    <row r="102">
      <c r="A102" s="120" t="s">
        <v>431</v>
      </c>
      <c r="B102" s="120" t="s">
        <v>387</v>
      </c>
      <c r="C102" s="120" t="s">
        <v>388</v>
      </c>
      <c r="D102" s="127"/>
      <c r="E102" s="123" t="str">
        <f>IFERROR(__xludf.DUMMYFUNCTION("Query('(Fuente) 2. Campos'!$1:$994,""SELECT E WHERE A = '""&amp;D102&amp;""' LIMIT 1"",FALSE)"),"")</f>
        <v/>
      </c>
      <c r="F102" s="125"/>
    </row>
    <row r="103">
      <c r="A103" s="120" t="s">
        <v>432</v>
      </c>
      <c r="B103" s="120" t="s">
        <v>390</v>
      </c>
      <c r="C103" s="120" t="s">
        <v>391</v>
      </c>
      <c r="D103" s="127"/>
      <c r="E103" s="123" t="str">
        <f>IFERROR(__xludf.DUMMYFUNCTION("Query('(Fuente) 2. Campos'!$1:$994,""SELECT E WHERE A = '""&amp;D103&amp;""' LIMIT 1"",FALSE)"),"")</f>
        <v/>
      </c>
      <c r="F103" s="125"/>
    </row>
    <row r="104">
      <c r="A104" s="120" t="s">
        <v>433</v>
      </c>
      <c r="B104" s="120" t="s">
        <v>434</v>
      </c>
      <c r="C104" s="120" t="s">
        <v>435</v>
      </c>
      <c r="D104" s="127"/>
      <c r="E104" s="123" t="str">
        <f>IFERROR(__xludf.DUMMYFUNCTION("Query('(Fuente) 2. Campos'!$1:$994,""SELECT E WHERE A = '""&amp;D104&amp;""' LIMIT 1"",FALSE)"),"")</f>
        <v/>
      </c>
      <c r="F104" s="125"/>
    </row>
    <row r="105">
      <c r="A105" s="120" t="s">
        <v>436</v>
      </c>
      <c r="B105" s="120" t="s">
        <v>437</v>
      </c>
      <c r="C105" s="120" t="s">
        <v>438</v>
      </c>
      <c r="D105" s="127"/>
      <c r="E105" s="123" t="str">
        <f>IFERROR(__xludf.DUMMYFUNCTION("Query('(Fuente) 2. Campos'!$1:$994,""SELECT E WHERE A = '""&amp;D105&amp;""' LIMIT 1"",FALSE)"),"")</f>
        <v/>
      </c>
      <c r="F105" s="125"/>
    </row>
    <row r="106">
      <c r="A106" s="120" t="s">
        <v>439</v>
      </c>
      <c r="B106" s="120" t="s">
        <v>440</v>
      </c>
      <c r="C106" s="120" t="s">
        <v>441</v>
      </c>
      <c r="D106" s="127"/>
      <c r="E106" s="123" t="str">
        <f>IFERROR(__xludf.DUMMYFUNCTION("Query('(Fuente) 2. Campos'!$1:$994,""SELECT E WHERE A = '""&amp;D106&amp;""' LIMIT 1"",FALSE)"),"")</f>
        <v/>
      </c>
      <c r="F106" s="125"/>
    </row>
    <row r="107">
      <c r="A107" s="120" t="s">
        <v>442</v>
      </c>
      <c r="B107" s="120" t="s">
        <v>443</v>
      </c>
      <c r="C107" s="120" t="s">
        <v>444</v>
      </c>
      <c r="D107" s="127"/>
      <c r="E107" s="123" t="str">
        <f>IFERROR(__xludf.DUMMYFUNCTION("Query('(Fuente) 2. Campos'!$1:$994,""SELECT E WHERE A = '""&amp;D107&amp;""' LIMIT 1"",FALSE)"),"")</f>
        <v/>
      </c>
      <c r="F107" s="125"/>
    </row>
    <row r="108">
      <c r="A108" s="120" t="s">
        <v>445</v>
      </c>
      <c r="B108" s="120" t="s">
        <v>446</v>
      </c>
      <c r="C108" s="120" t="s">
        <v>447</v>
      </c>
      <c r="D108" s="127"/>
      <c r="E108" s="123" t="str">
        <f>IFERROR(__xludf.DUMMYFUNCTION("Query('(Fuente) 2. Campos'!$1:$994,""SELECT E WHERE A = '""&amp;D108&amp;""' LIMIT 1"",FALSE)"),"")</f>
        <v/>
      </c>
      <c r="F108" s="125"/>
    </row>
    <row r="109">
      <c r="A109" s="120" t="s">
        <v>451</v>
      </c>
      <c r="B109" s="120" t="s">
        <v>450</v>
      </c>
      <c r="C109" s="126" t="s">
        <v>452</v>
      </c>
    </row>
    <row r="110">
      <c r="A110" s="120" t="s">
        <v>451</v>
      </c>
      <c r="B110" s="120" t="s">
        <v>422</v>
      </c>
      <c r="C110" s="120" t="s">
        <v>423</v>
      </c>
      <c r="D110" s="127"/>
      <c r="E110" s="123" t="str">
        <f>IFERROR(__xludf.DUMMYFUNCTION("Query('(Fuente) 2. Campos'!$1:$994,""SELECT E WHERE A = '""&amp;D110&amp;""' LIMIT 1"",FALSE)"),"")</f>
        <v/>
      </c>
      <c r="F110" s="125"/>
    </row>
    <row r="111">
      <c r="A111" s="120" t="s">
        <v>453</v>
      </c>
      <c r="B111" s="120" t="s">
        <v>425</v>
      </c>
      <c r="C111" s="120" t="s">
        <v>426</v>
      </c>
      <c r="D111" s="127"/>
      <c r="E111" s="123" t="str">
        <f>IFERROR(__xludf.DUMMYFUNCTION("Query('(Fuente) 2. Campos'!$1:$994,""SELECT E WHERE A = '""&amp;D111&amp;""' LIMIT 1"",FALSE)"),"")</f>
        <v/>
      </c>
      <c r="F111" s="125"/>
    </row>
    <row r="112">
      <c r="A112" s="120" t="s">
        <v>454</v>
      </c>
      <c r="B112" s="120" t="s">
        <v>428</v>
      </c>
      <c r="C112" s="120" t="s">
        <v>429</v>
      </c>
      <c r="D112" s="127"/>
      <c r="E112" s="123" t="str">
        <f>IFERROR(__xludf.DUMMYFUNCTION("Query('(Fuente) 2. Campos'!$1:$994,""SELECT E WHERE A = '""&amp;D112&amp;""' LIMIT 1"",FALSE)"),"")</f>
        <v/>
      </c>
      <c r="F112" s="125"/>
    </row>
    <row r="113">
      <c r="A113" s="120" t="s">
        <v>455</v>
      </c>
      <c r="B113" s="120" t="s">
        <v>383</v>
      </c>
      <c r="C113" s="120" t="s">
        <v>384</v>
      </c>
      <c r="D113" s="127"/>
      <c r="E113" s="123" t="str">
        <f>IFERROR(__xludf.DUMMYFUNCTION("Query('(Fuente) 2. Campos'!$1:$994,""SELECT E WHERE A = '""&amp;D113&amp;""' LIMIT 1"",FALSE)"),"")</f>
        <v/>
      </c>
      <c r="F113" s="125"/>
    </row>
    <row r="114">
      <c r="A114" s="120" t="s">
        <v>456</v>
      </c>
      <c r="B114" s="120" t="s">
        <v>387</v>
      </c>
      <c r="C114" s="120" t="s">
        <v>388</v>
      </c>
      <c r="D114" s="127"/>
      <c r="E114" s="123" t="str">
        <f>IFERROR(__xludf.DUMMYFUNCTION("Query('(Fuente) 2. Campos'!$1:$994,""SELECT E WHERE A = '""&amp;D114&amp;""' LIMIT 1"",FALSE)"),"")</f>
        <v/>
      </c>
      <c r="F114" s="125"/>
    </row>
    <row r="115">
      <c r="A115" s="120" t="s">
        <v>457</v>
      </c>
      <c r="B115" s="120" t="s">
        <v>390</v>
      </c>
      <c r="C115" s="120" t="s">
        <v>391</v>
      </c>
      <c r="D115" s="127"/>
      <c r="E115" s="123" t="str">
        <f>IFERROR(__xludf.DUMMYFUNCTION("Query('(Fuente) 2. Campos'!$1:$994,""SELECT E WHERE A = '""&amp;D115&amp;""' LIMIT 1"",FALSE)"),"")</f>
        <v/>
      </c>
      <c r="F115" s="125"/>
    </row>
    <row r="116">
      <c r="A116" s="120" t="s">
        <v>458</v>
      </c>
      <c r="B116" s="120" t="s">
        <v>434</v>
      </c>
      <c r="C116" s="120" t="s">
        <v>435</v>
      </c>
      <c r="D116" s="127"/>
      <c r="E116" s="123" t="str">
        <f>IFERROR(__xludf.DUMMYFUNCTION("Query('(Fuente) 2. Campos'!$1:$994,""SELECT E WHERE A = '""&amp;D116&amp;""' LIMIT 1"",FALSE)"),"")</f>
        <v/>
      </c>
      <c r="F116" s="125"/>
    </row>
    <row r="117">
      <c r="A117" s="120" t="s">
        <v>459</v>
      </c>
      <c r="B117" s="120" t="s">
        <v>437</v>
      </c>
      <c r="C117" s="120" t="s">
        <v>438</v>
      </c>
      <c r="D117" s="127"/>
      <c r="E117" s="123" t="str">
        <f>IFERROR(__xludf.DUMMYFUNCTION("Query('(Fuente) 2. Campos'!$1:$994,""SELECT E WHERE A = '""&amp;D117&amp;""' LIMIT 1"",FALSE)"),"")</f>
        <v/>
      </c>
      <c r="F117" s="125"/>
    </row>
    <row r="118">
      <c r="A118" s="120" t="s">
        <v>460</v>
      </c>
      <c r="B118" s="120" t="s">
        <v>440</v>
      </c>
      <c r="C118" s="120" t="s">
        <v>441</v>
      </c>
      <c r="D118" s="127"/>
      <c r="E118" s="123" t="str">
        <f>IFERROR(__xludf.DUMMYFUNCTION("Query('(Fuente) 2. Campos'!$1:$994,""SELECT E WHERE A = '""&amp;D118&amp;""' LIMIT 1"",FALSE)"),"")</f>
        <v/>
      </c>
      <c r="F118" s="125"/>
    </row>
    <row r="119">
      <c r="A119" s="120" t="s">
        <v>461</v>
      </c>
      <c r="B119" s="120" t="s">
        <v>443</v>
      </c>
      <c r="C119" s="120" t="s">
        <v>444</v>
      </c>
      <c r="D119" s="127"/>
      <c r="E119" s="123" t="str">
        <f>IFERROR(__xludf.DUMMYFUNCTION("Query('(Fuente) 2. Campos'!$1:$994,""SELECT E WHERE A = '""&amp;D119&amp;""' LIMIT 1"",FALSE)"),"")</f>
        <v/>
      </c>
      <c r="F119" s="125"/>
    </row>
    <row r="120">
      <c r="A120" s="120" t="s">
        <v>462</v>
      </c>
      <c r="B120" s="120" t="s">
        <v>446</v>
      </c>
      <c r="C120" s="120" t="s">
        <v>447</v>
      </c>
      <c r="D120" s="127"/>
      <c r="E120" s="123" t="str">
        <f>IFERROR(__xludf.DUMMYFUNCTION("Query('(Fuente) 2. Campos'!$1:$994,""SELECT E WHERE A = '""&amp;D120&amp;""' LIMIT 1"",FALSE)"),"")</f>
        <v/>
      </c>
      <c r="F120" s="125"/>
    </row>
    <row r="121">
      <c r="A121" s="120" t="s">
        <v>463</v>
      </c>
      <c r="B121" s="120" t="s">
        <v>464</v>
      </c>
      <c r="C121" s="120" t="s">
        <v>465</v>
      </c>
      <c r="D121" s="127"/>
      <c r="E121" s="123" t="str">
        <f>IFERROR(__xludf.DUMMYFUNCTION("Query('(Fuente) 2. Campos'!$1:$994,""SELECT E WHERE A = '""&amp;D121&amp;""' LIMIT 1"",FALSE)"),"")</f>
        <v/>
      </c>
      <c r="F121" s="125"/>
    </row>
    <row r="122">
      <c r="A122" s="120" t="s">
        <v>467</v>
      </c>
      <c r="B122" s="120" t="s">
        <v>468</v>
      </c>
      <c r="C122" s="126" t="s">
        <v>470</v>
      </c>
    </row>
    <row r="123">
      <c r="A123" s="120" t="s">
        <v>471</v>
      </c>
      <c r="B123" s="120" t="s">
        <v>472</v>
      </c>
      <c r="C123" s="120" t="s">
        <v>473</v>
      </c>
      <c r="D123" s="127"/>
      <c r="E123" s="123" t="str">
        <f>IFERROR(__xludf.DUMMYFUNCTION("Query('(Fuente) 2. Campos'!$1:$994,""SELECT E WHERE A = '""&amp;D123&amp;""' LIMIT 1"",FALSE)"),"")</f>
        <v/>
      </c>
      <c r="F123" s="125"/>
    </row>
    <row r="124">
      <c r="A124" s="120" t="s">
        <v>474</v>
      </c>
      <c r="B124" s="120" t="s">
        <v>358</v>
      </c>
      <c r="C124" s="120" t="s">
        <v>475</v>
      </c>
      <c r="D124" s="127"/>
      <c r="E124" s="123" t="str">
        <f>IFERROR(__xludf.DUMMYFUNCTION("Query('(Fuente) 2. Campos'!$1:$994,""SELECT E WHERE A = '""&amp;D124&amp;""' LIMIT 1"",FALSE)"),"")</f>
        <v/>
      </c>
      <c r="F124" s="125"/>
    </row>
    <row r="125">
      <c r="A125" s="120" t="s">
        <v>1144</v>
      </c>
      <c r="B125" s="120" t="s">
        <v>1145</v>
      </c>
      <c r="C125" s="126" t="s">
        <v>1146</v>
      </c>
    </row>
    <row r="126">
      <c r="A126" s="120" t="s">
        <v>1147</v>
      </c>
      <c r="B126" s="120" t="s">
        <v>506</v>
      </c>
      <c r="C126" s="120" t="s">
        <v>507</v>
      </c>
      <c r="D126" s="122" t="s">
        <v>1553</v>
      </c>
      <c r="E126" s="123" t="str">
        <f>IFERROR(__xludf.DUMMYFUNCTION("Query('(Fuente) 2. Campos'!$1:$994,""SELECT E WHERE A = '""&amp;D126&amp;""' LIMIT 1"",FALSE)"),"18/06/2020")</f>
        <v>18/06/2020</v>
      </c>
      <c r="F126" s="125"/>
    </row>
    <row r="127">
      <c r="A127" s="120" t="s">
        <v>1148</v>
      </c>
      <c r="B127" s="120" t="s">
        <v>509</v>
      </c>
      <c r="C127" s="120" t="s">
        <v>510</v>
      </c>
      <c r="D127" s="122" t="s">
        <v>1534</v>
      </c>
      <c r="E127" s="123" t="str">
        <f>IFERROR(__xludf.DUMMYFUNCTION("Query('(Fuente) 2. Campos'!$1:$994,""SELECT E WHERE A = '""&amp;D127&amp;""' LIMIT 1"",FALSE)"),"18/03/2021")</f>
        <v>18/03/2021</v>
      </c>
      <c r="F127" s="125"/>
    </row>
    <row r="128">
      <c r="A128" s="120" t="s">
        <v>1149</v>
      </c>
      <c r="B128" s="120" t="s">
        <v>512</v>
      </c>
      <c r="C128" s="120" t="s">
        <v>513</v>
      </c>
      <c r="D128" s="127"/>
      <c r="E128" s="123" t="str">
        <f>IFERROR(__xludf.DUMMYFUNCTION("Query('(Fuente) 2. Campos'!$1:$994,""SELECT E WHERE A = '""&amp;D128&amp;""' LIMIT 1"",FALSE)"),"")</f>
        <v/>
      </c>
      <c r="F128" s="125"/>
    </row>
    <row r="129">
      <c r="A129" s="120" t="s">
        <v>1150</v>
      </c>
      <c r="B129" s="120" t="s">
        <v>515</v>
      </c>
      <c r="C129" s="120" t="s">
        <v>516</v>
      </c>
      <c r="D129" s="127"/>
      <c r="E129" s="123" t="str">
        <f>IFERROR(__xludf.DUMMYFUNCTION("Query('(Fuente) 2. Campos'!$1:$994,""SELECT E WHERE A = '""&amp;D129&amp;""' LIMIT 1"",FALSE)"),"")</f>
        <v/>
      </c>
      <c r="F129" s="125"/>
    </row>
    <row r="130">
      <c r="A130" s="120" t="s">
        <v>1151</v>
      </c>
      <c r="B130" s="120" t="s">
        <v>45</v>
      </c>
      <c r="C130" s="126" t="s">
        <v>1152</v>
      </c>
    </row>
    <row r="131">
      <c r="A131" s="120" t="s">
        <v>1153</v>
      </c>
      <c r="B131" s="120" t="s">
        <v>376</v>
      </c>
      <c r="C131" s="120" t="s">
        <v>682</v>
      </c>
      <c r="D131" s="127"/>
      <c r="E131" s="123" t="str">
        <f>IFERROR(__xludf.DUMMYFUNCTION("Query('(Fuente) 2. Campos'!$1:$994,""SELECT E WHERE A = '""&amp;D131&amp;""' LIMIT 1"",FALSE)"),"")</f>
        <v/>
      </c>
      <c r="F131" s="125"/>
    </row>
    <row r="132">
      <c r="A132" s="120" t="s">
        <v>1154</v>
      </c>
      <c r="B132" s="120" t="s">
        <v>684</v>
      </c>
      <c r="C132" s="120" t="s">
        <v>685</v>
      </c>
      <c r="D132" s="127"/>
      <c r="E132" s="123" t="str">
        <f>IFERROR(__xludf.DUMMYFUNCTION("Query('(Fuente) 2. Campos'!$1:$994,""SELECT E WHERE A = '""&amp;D132&amp;""' LIMIT 1"",FALSE)"),"")</f>
        <v/>
      </c>
      <c r="F132" s="125"/>
    </row>
    <row r="133">
      <c r="A133" s="120" t="s">
        <v>1155</v>
      </c>
      <c r="B133" s="120" t="s">
        <v>313</v>
      </c>
      <c r="C133" s="120" t="s">
        <v>688</v>
      </c>
      <c r="D133" s="127"/>
      <c r="E133" s="123" t="str">
        <f>IFERROR(__xludf.DUMMYFUNCTION("Query('(Fuente) 2. Campos'!$1:$994,""SELECT E WHERE A = '""&amp;D133&amp;""' LIMIT 1"",FALSE)"),"")</f>
        <v/>
      </c>
      <c r="F133" s="125"/>
    </row>
    <row r="134">
      <c r="A134" s="120" t="s">
        <v>1156</v>
      </c>
      <c r="B134" s="120" t="s">
        <v>58</v>
      </c>
      <c r="C134" s="120" t="s">
        <v>690</v>
      </c>
      <c r="D134" s="127"/>
      <c r="E134" s="123" t="str">
        <f>IFERROR(__xludf.DUMMYFUNCTION("Query('(Fuente) 2. Campos'!$1:$994,""SELECT E WHERE A = '""&amp;D134&amp;""' LIMIT 1"",FALSE)"),"")</f>
        <v/>
      </c>
      <c r="F134" s="125"/>
    </row>
    <row r="135">
      <c r="A135" s="120" t="s">
        <v>1157</v>
      </c>
      <c r="B135" s="120" t="s">
        <v>443</v>
      </c>
      <c r="C135" s="120" t="s">
        <v>692</v>
      </c>
      <c r="D135" s="127"/>
      <c r="E135" s="123" t="str">
        <f>IFERROR(__xludf.DUMMYFUNCTION("Query('(Fuente) 2. Campos'!$1:$994,""SELECT E WHERE A = '""&amp;D135&amp;""' LIMIT 1"",FALSE)"),"")</f>
        <v/>
      </c>
      <c r="F135" s="125"/>
    </row>
    <row r="136">
      <c r="A136" s="120" t="s">
        <v>1158</v>
      </c>
      <c r="B136" s="120" t="s">
        <v>694</v>
      </c>
      <c r="C136" s="120" t="s">
        <v>695</v>
      </c>
      <c r="D136" s="127"/>
      <c r="E136" s="123" t="str">
        <f>IFERROR(__xludf.DUMMYFUNCTION("Query('(Fuente) 2. Campos'!$1:$994,""SELECT E WHERE A = '""&amp;D136&amp;""' LIMIT 1"",FALSE)"),"")</f>
        <v/>
      </c>
      <c r="F136" s="125"/>
    </row>
    <row r="137">
      <c r="A137" s="120" t="s">
        <v>1159</v>
      </c>
      <c r="B137" s="120" t="s">
        <v>697</v>
      </c>
      <c r="C137" s="120" t="s">
        <v>698</v>
      </c>
      <c r="D137" s="127"/>
      <c r="E137" s="123" t="str">
        <f>IFERROR(__xludf.DUMMYFUNCTION("Query('(Fuente) 2. Campos'!$1:$994,""SELECT E WHERE A = '""&amp;D137&amp;""' LIMIT 1"",FALSE)"),"")</f>
        <v/>
      </c>
      <c r="F137" s="125"/>
    </row>
    <row r="138">
      <c r="A138" s="120" t="s">
        <v>1160</v>
      </c>
      <c r="B138" s="120" t="s">
        <v>700</v>
      </c>
      <c r="C138" s="120" t="s">
        <v>701</v>
      </c>
      <c r="D138" s="127"/>
      <c r="E138" s="123" t="str">
        <f>IFERROR(__xludf.DUMMYFUNCTION("Query('(Fuente) 2. Campos'!$1:$994,""SELECT E WHERE A = '""&amp;D138&amp;""' LIMIT 1"",FALSE)"),"")</f>
        <v/>
      </c>
      <c r="F138" s="125"/>
    </row>
    <row r="139">
      <c r="A139" s="120" t="s">
        <v>1161</v>
      </c>
      <c r="B139" s="120" t="s">
        <v>704</v>
      </c>
      <c r="C139" s="120" t="s">
        <v>705</v>
      </c>
      <c r="D139" s="127"/>
      <c r="E139" s="123" t="str">
        <f>IFERROR(__xludf.DUMMYFUNCTION("Query('(Fuente) 2. Campos'!$1:$994,""SELECT E WHERE A = '""&amp;D139&amp;""' LIMIT 1"",FALSE)"),"")</f>
        <v/>
      </c>
      <c r="F139" s="125"/>
    </row>
    <row r="140">
      <c r="A140" s="120" t="s">
        <v>1253</v>
      </c>
      <c r="B140" s="120" t="s">
        <v>48</v>
      </c>
      <c r="C140" s="126" t="s">
        <v>1039</v>
      </c>
    </row>
    <row r="141">
      <c r="A141" s="120" t="s">
        <v>1255</v>
      </c>
      <c r="B141" s="120" t="s">
        <v>697</v>
      </c>
      <c r="C141" s="120" t="s">
        <v>954</v>
      </c>
      <c r="D141" s="122" t="s">
        <v>1558</v>
      </c>
      <c r="E141" s="123" t="str">
        <f>IFERROR(__xludf.DUMMYFUNCTION("Query('(Fuente) 2. Campos'!$1:$994,""SELECT E WHERE A = '""&amp;D141&amp;""' LIMIT 1"",FALSE)"),"14/10/2020")</f>
        <v>14/10/2020</v>
      </c>
      <c r="F141" s="125"/>
    </row>
    <row r="142">
      <c r="A142" s="120" t="s">
        <v>1256</v>
      </c>
      <c r="B142" s="120" t="s">
        <v>484</v>
      </c>
      <c r="C142" s="120" t="s">
        <v>956</v>
      </c>
      <c r="D142" s="122" t="s">
        <v>1559</v>
      </c>
      <c r="E142" s="123" t="str">
        <f>IFERROR(__xludf.DUMMYFUNCTION("Query('(Fuente) 2. Campos'!$1:$994,""SELECT E WHERE A = '""&amp;D142&amp;""' LIMIT 1"",FALSE)"),"Adecuación de Volúmenes")</f>
        <v>Adecuación de Volúmenes</v>
      </c>
      <c r="F142" s="125"/>
    </row>
    <row r="143">
      <c r="A143" s="120" t="s">
        <v>1257</v>
      </c>
      <c r="B143" s="120" t="s">
        <v>376</v>
      </c>
      <c r="C143" s="120" t="s">
        <v>958</v>
      </c>
      <c r="D143" s="122" t="s">
        <v>1560</v>
      </c>
      <c r="E143" s="123" t="str">
        <f>IFERROR(__xludf.DUMMYFUNCTION("Query('(Fuente) 2. Campos'!$1:$994,""SELECT E WHERE A = '""&amp;D143&amp;""' LIMIT 1"",FALSE)"),"CAO-CS1000MDP-014-W-1-2020")</f>
        <v>CAO-CS1000MDP-014-W-1-2020</v>
      </c>
      <c r="F143" s="125"/>
    </row>
    <row r="144">
      <c r="A144" s="120" t="s">
        <v>1258</v>
      </c>
      <c r="B144" s="120" t="s">
        <v>58</v>
      </c>
      <c r="C144" s="120" t="s">
        <v>960</v>
      </c>
      <c r="D144" s="122" t="s">
        <v>1559</v>
      </c>
      <c r="E144" s="123" t="str">
        <f>IFERROR(__xludf.DUMMYFUNCTION("Query('(Fuente) 2. Campos'!$1:$994,""SELECT E WHERE A = '""&amp;D144&amp;""' LIMIT 1"",FALSE)"),"Adecuación de Volúmenes")</f>
        <v>Adecuación de Volúmenes</v>
      </c>
      <c r="F144" s="125"/>
    </row>
    <row r="145">
      <c r="A145" s="120" t="s">
        <v>1259</v>
      </c>
      <c r="B145" s="120" t="s">
        <v>962</v>
      </c>
      <c r="C145" s="120" t="s">
        <v>963</v>
      </c>
      <c r="D145" s="127"/>
      <c r="E145" s="123" t="str">
        <f>IFERROR(__xludf.DUMMYFUNCTION("Query('(Fuente) 2. Campos'!$1:$994,""SELECT E WHERE A = '""&amp;D145&amp;""' LIMIT 1"",FALSE)"),"")</f>
        <v/>
      </c>
      <c r="F145" s="125"/>
    </row>
    <row r="146">
      <c r="A146" s="120" t="s">
        <v>1260</v>
      </c>
      <c r="B146" s="120" t="s">
        <v>965</v>
      </c>
      <c r="C146" s="120" t="s">
        <v>966</v>
      </c>
      <c r="D146" s="127"/>
      <c r="E146" s="123" t="str">
        <f>IFERROR(__xludf.DUMMYFUNCTION("Query('(Fuente) 2. Campos'!$1:$994,""SELECT E WHERE A = '""&amp;D146&amp;""' LIMIT 1"",FALSE)"),"")</f>
        <v/>
      </c>
      <c r="F146" s="125"/>
    </row>
    <row r="147" hidden="1">
      <c r="A147" s="130"/>
      <c r="B147" s="130"/>
      <c r="C147" s="130"/>
      <c r="D147" s="127"/>
      <c r="E147" s="123" t="str">
        <f>IFERROR(__xludf.DUMMYFUNCTION("Query('(Fuente) 2. Campos'!$1:$994,""SELECT E WHERE A = '""&amp;D147&amp;""' LIMIT 1"",FALSE)"),"")</f>
        <v/>
      </c>
      <c r="F147" s="125"/>
    </row>
    <row r="148" hidden="1">
      <c r="A148" s="130"/>
      <c r="B148" s="130"/>
      <c r="C148" s="130"/>
      <c r="D148" s="127"/>
      <c r="E148" s="123" t="str">
        <f>IFERROR(__xludf.DUMMYFUNCTION("Query('(Fuente) 2. Campos'!$1:$994,""SELECT E WHERE A = '""&amp;D148&amp;""' LIMIT 1"",FALSE)"),"")</f>
        <v/>
      </c>
      <c r="F148" s="125"/>
    </row>
    <row r="149" hidden="1">
      <c r="A149" s="130"/>
      <c r="B149" s="130"/>
      <c r="C149" s="130"/>
      <c r="D149" s="127"/>
      <c r="E149" s="123" t="str">
        <f>IFERROR(__xludf.DUMMYFUNCTION("Query('(Fuente) 2. Campos'!$1:$994,""SELECT E WHERE A = '""&amp;D149&amp;""' LIMIT 1"",FALSE)"),"")</f>
        <v/>
      </c>
      <c r="F149" s="125"/>
    </row>
    <row r="150" hidden="1">
      <c r="A150" s="130"/>
      <c r="B150" s="130"/>
      <c r="C150" s="130"/>
      <c r="D150" s="127"/>
      <c r="E150" s="123" t="str">
        <f>IFERROR(__xludf.DUMMYFUNCTION("Query('(Fuente) 2. Campos'!$1:$994,""SELECT E WHERE A = '""&amp;D150&amp;""' LIMIT 1"",FALSE)"),"")</f>
        <v/>
      </c>
      <c r="F150" s="125"/>
    </row>
    <row r="151" hidden="1">
      <c r="A151" s="130"/>
      <c r="B151" s="130"/>
      <c r="C151" s="130"/>
      <c r="D151" s="127"/>
      <c r="E151" s="123" t="str">
        <f>IFERROR(__xludf.DUMMYFUNCTION("Query('(Fuente) 2. Campos'!$1:$994,""SELECT E WHERE A = '""&amp;D151&amp;""' LIMIT 1"",FALSE)"),"")</f>
        <v/>
      </c>
      <c r="F151" s="125"/>
    </row>
    <row r="152" hidden="1">
      <c r="A152" s="130"/>
      <c r="B152" s="130"/>
      <c r="C152" s="130"/>
      <c r="D152" s="127"/>
      <c r="E152" s="123" t="str">
        <f>IFERROR(__xludf.DUMMYFUNCTION("Query('(Fuente) 2. Campos'!$1:$994,""SELECT E WHERE A = '""&amp;D152&amp;""' LIMIT 1"",FALSE)"),"")</f>
        <v/>
      </c>
      <c r="F152" s="125"/>
    </row>
    <row r="153" hidden="1">
      <c r="A153" s="130"/>
      <c r="B153" s="130"/>
      <c r="C153" s="130"/>
      <c r="D153" s="127"/>
      <c r="E153" s="123" t="str">
        <f>IFERROR(__xludf.DUMMYFUNCTION("Query('(Fuente) 2. Campos'!$1:$994,""SELECT E WHERE A = '""&amp;D153&amp;""' LIMIT 1"",FALSE)"),"")</f>
        <v/>
      </c>
      <c r="F153" s="125"/>
    </row>
    <row r="154" hidden="1">
      <c r="A154" s="130"/>
      <c r="B154" s="130"/>
      <c r="C154" s="130"/>
      <c r="D154" s="127"/>
      <c r="E154" s="123" t="str">
        <f>IFERROR(__xludf.DUMMYFUNCTION("Query('(Fuente) 2. Campos'!$1:$994,""SELECT E WHERE A = '""&amp;D154&amp;""' LIMIT 1"",FALSE)"),"")</f>
        <v/>
      </c>
      <c r="F154" s="125"/>
    </row>
    <row r="155" hidden="1">
      <c r="A155" s="130"/>
      <c r="B155" s="130"/>
      <c r="C155" s="130"/>
      <c r="D155" s="127"/>
      <c r="E155" s="123" t="str">
        <f>IFERROR(__xludf.DUMMYFUNCTION("Query('(Fuente) 2. Campos'!$1:$994,""SELECT E WHERE A = '""&amp;D155&amp;""' LIMIT 1"",FALSE)"),"")</f>
        <v/>
      </c>
      <c r="F155" s="125"/>
    </row>
    <row r="156" hidden="1">
      <c r="A156" s="130"/>
      <c r="B156" s="130"/>
      <c r="C156" s="130"/>
      <c r="D156" s="127"/>
      <c r="E156" s="123" t="str">
        <f>IFERROR(__xludf.DUMMYFUNCTION("Query('(Fuente) 2. Campos'!$1:$994,""SELECT E WHERE A = '""&amp;D156&amp;""' LIMIT 1"",FALSE)"),"")</f>
        <v/>
      </c>
      <c r="F156" s="125"/>
    </row>
    <row r="157" hidden="1">
      <c r="A157" s="130"/>
      <c r="B157" s="130"/>
      <c r="C157" s="130"/>
      <c r="D157" s="127"/>
      <c r="E157" s="123" t="str">
        <f>IFERROR(__xludf.DUMMYFUNCTION("Query('(Fuente) 2. Campos'!$1:$994,""SELECT E WHERE A = '""&amp;D157&amp;""' LIMIT 1"",FALSE)"),"")</f>
        <v/>
      </c>
      <c r="F157" s="125"/>
    </row>
    <row r="158" hidden="1">
      <c r="A158" s="130"/>
      <c r="B158" s="130"/>
      <c r="C158" s="130"/>
      <c r="D158" s="127"/>
      <c r="E158" s="123" t="str">
        <f>IFERROR(__xludf.DUMMYFUNCTION("Query('(Fuente) 2. Campos'!$1:$994,""SELECT E WHERE A = '""&amp;D158&amp;""' LIMIT 1"",FALSE)"),"")</f>
        <v/>
      </c>
      <c r="F158" s="125"/>
    </row>
    <row r="159" hidden="1">
      <c r="A159" s="130"/>
      <c r="B159" s="130"/>
      <c r="C159" s="130"/>
      <c r="D159" s="127"/>
      <c r="E159" s="123" t="str">
        <f>IFERROR(__xludf.DUMMYFUNCTION("Query('(Fuente) 2. Campos'!$1:$994,""SELECT E WHERE A = '""&amp;D159&amp;""' LIMIT 1"",FALSE)"),"")</f>
        <v/>
      </c>
      <c r="F159" s="125"/>
    </row>
    <row r="160" hidden="1">
      <c r="A160" s="130"/>
      <c r="B160" s="130"/>
      <c r="C160" s="130"/>
      <c r="D160" s="127"/>
      <c r="E160" s="123" t="str">
        <f>IFERROR(__xludf.DUMMYFUNCTION("Query('(Fuente) 2. Campos'!$1:$994,""SELECT E WHERE A = '""&amp;D160&amp;""' LIMIT 1"",FALSE)"),"")</f>
        <v/>
      </c>
      <c r="F160" s="125"/>
    </row>
    <row r="161" hidden="1">
      <c r="A161" s="130"/>
      <c r="B161" s="130"/>
      <c r="C161" s="130"/>
      <c r="D161" s="127"/>
      <c r="E161" s="123" t="str">
        <f>IFERROR(__xludf.DUMMYFUNCTION("Query('(Fuente) 2. Campos'!$1:$994,""SELECT E WHERE A = '""&amp;D161&amp;""' LIMIT 1"",FALSE)"),"")</f>
        <v/>
      </c>
      <c r="F161" s="125"/>
    </row>
    <row r="162" hidden="1">
      <c r="A162" s="130"/>
      <c r="B162" s="130"/>
      <c r="C162" s="130"/>
      <c r="D162" s="127"/>
      <c r="E162" s="123" t="str">
        <f>IFERROR(__xludf.DUMMYFUNCTION("Query('(Fuente) 2. Campos'!$1:$994,""SELECT E WHERE A = '""&amp;D162&amp;""' LIMIT 1"",FALSE)"),"")</f>
        <v/>
      </c>
      <c r="F162" s="125"/>
    </row>
    <row r="163" hidden="1">
      <c r="A163" s="130"/>
      <c r="B163" s="130"/>
      <c r="C163" s="130"/>
      <c r="D163" s="127"/>
      <c r="E163" s="123" t="str">
        <f>IFERROR(__xludf.DUMMYFUNCTION("Query('(Fuente) 2. Campos'!$1:$994,""SELECT E WHERE A = '""&amp;D163&amp;""' LIMIT 1"",FALSE)"),"")</f>
        <v/>
      </c>
      <c r="F163" s="125"/>
    </row>
    <row r="164" hidden="1">
      <c r="A164" s="130"/>
      <c r="B164" s="130"/>
      <c r="C164" s="130"/>
      <c r="D164" s="127"/>
      <c r="E164" s="123" t="str">
        <f>IFERROR(__xludf.DUMMYFUNCTION("Query('(Fuente) 2. Campos'!$1:$994,""SELECT E WHERE A = '""&amp;D164&amp;""' LIMIT 1"",FALSE)"),"")</f>
        <v/>
      </c>
      <c r="F164" s="125"/>
    </row>
    <row r="165" hidden="1">
      <c r="A165" s="130"/>
      <c r="B165" s="130"/>
      <c r="C165" s="130"/>
      <c r="D165" s="127"/>
      <c r="E165" s="123" t="str">
        <f>IFERROR(__xludf.DUMMYFUNCTION("Query('(Fuente) 2. Campos'!$1:$994,""SELECT E WHERE A = '""&amp;D165&amp;""' LIMIT 1"",FALSE)"),"")</f>
        <v/>
      </c>
      <c r="F165" s="125"/>
    </row>
    <row r="166" hidden="1">
      <c r="A166" s="130"/>
      <c r="B166" s="130"/>
      <c r="C166" s="130"/>
      <c r="D166" s="127"/>
      <c r="E166" s="123" t="str">
        <f>IFERROR(__xludf.DUMMYFUNCTION("Query('(Fuente) 2. Campos'!$1:$994,""SELECT E WHERE A = '""&amp;D166&amp;""' LIMIT 1"",FALSE)"),"")</f>
        <v/>
      </c>
      <c r="F166" s="125"/>
    </row>
    <row r="167" hidden="1">
      <c r="A167" s="130"/>
      <c r="B167" s="130"/>
      <c r="C167" s="130"/>
      <c r="D167" s="127"/>
      <c r="E167" s="123" t="str">
        <f>IFERROR(__xludf.DUMMYFUNCTION("Query('(Fuente) 2. Campos'!$1:$994,""SELECT E WHERE A = '""&amp;D167&amp;""' LIMIT 1"",FALSE)"),"")</f>
        <v/>
      </c>
      <c r="F167" s="125"/>
    </row>
    <row r="168" hidden="1">
      <c r="A168" s="130"/>
      <c r="B168" s="130"/>
      <c r="C168" s="130"/>
      <c r="D168" s="127"/>
      <c r="E168" s="123" t="str">
        <f>IFERROR(__xludf.DUMMYFUNCTION("Query('(Fuente) 2. Campos'!$1:$994,""SELECT E WHERE A = '""&amp;D168&amp;""' LIMIT 1"",FALSE)"),"")</f>
        <v/>
      </c>
      <c r="F168" s="125"/>
    </row>
    <row r="169" hidden="1">
      <c r="A169" s="130"/>
      <c r="B169" s="130"/>
      <c r="C169" s="130"/>
      <c r="D169" s="127"/>
      <c r="E169" s="123" t="str">
        <f>IFERROR(__xludf.DUMMYFUNCTION("Query('(Fuente) 2. Campos'!$1:$994,""SELECT E WHERE A = '""&amp;D169&amp;""' LIMIT 1"",FALSE)"),"")</f>
        <v/>
      </c>
      <c r="F169" s="125"/>
    </row>
    <row r="170" hidden="1">
      <c r="A170" s="130"/>
      <c r="B170" s="130"/>
      <c r="C170" s="130"/>
      <c r="D170" s="127"/>
      <c r="E170" s="123" t="str">
        <f>IFERROR(__xludf.DUMMYFUNCTION("Query('(Fuente) 2. Campos'!$1:$994,""SELECT E WHERE A = '""&amp;D170&amp;""' LIMIT 1"",FALSE)"),"")</f>
        <v/>
      </c>
      <c r="F170" s="125"/>
    </row>
    <row r="171" hidden="1">
      <c r="A171" s="130"/>
      <c r="B171" s="130"/>
      <c r="C171" s="130"/>
      <c r="D171" s="127"/>
      <c r="E171" s="123" t="str">
        <f>IFERROR(__xludf.DUMMYFUNCTION("Query('(Fuente) 2. Campos'!$1:$994,""SELECT E WHERE A = '""&amp;D171&amp;""' LIMIT 1"",FALSE)"),"")</f>
        <v/>
      </c>
      <c r="F171" s="125"/>
    </row>
    <row r="172" hidden="1">
      <c r="A172" s="130"/>
      <c r="B172" s="130"/>
      <c r="C172" s="130"/>
      <c r="D172" s="127"/>
      <c r="E172" s="123" t="str">
        <f>IFERROR(__xludf.DUMMYFUNCTION("Query('(Fuente) 2. Campos'!$1:$994,""SELECT E WHERE A = '""&amp;D172&amp;""' LIMIT 1"",FALSE)"),"")</f>
        <v/>
      </c>
      <c r="F172" s="125"/>
    </row>
    <row r="173" hidden="1">
      <c r="A173" s="130"/>
      <c r="B173" s="130"/>
      <c r="C173" s="130"/>
      <c r="D173" s="127"/>
      <c r="E173" s="123" t="str">
        <f>IFERROR(__xludf.DUMMYFUNCTION("Query('(Fuente) 2. Campos'!$1:$994,""SELECT E WHERE A = '""&amp;D173&amp;""' LIMIT 1"",FALSE)"),"")</f>
        <v/>
      </c>
      <c r="F173" s="125"/>
    </row>
    <row r="174" hidden="1">
      <c r="A174" s="130"/>
      <c r="B174" s="130"/>
      <c r="C174" s="130"/>
      <c r="D174" s="127"/>
      <c r="E174" s="123" t="str">
        <f>IFERROR(__xludf.DUMMYFUNCTION("Query('(Fuente) 2. Campos'!$1:$994,""SELECT E WHERE A = '""&amp;D174&amp;""' LIMIT 1"",FALSE)"),"")</f>
        <v/>
      </c>
      <c r="F174" s="125"/>
    </row>
    <row r="175" hidden="1">
      <c r="A175" s="130"/>
      <c r="B175" s="130"/>
      <c r="C175" s="130"/>
      <c r="D175" s="127"/>
      <c r="E175" s="123" t="str">
        <f>IFERROR(__xludf.DUMMYFUNCTION("Query('(Fuente) 2. Campos'!$1:$994,""SELECT E WHERE A = '""&amp;D175&amp;""' LIMIT 1"",FALSE)"),"")</f>
        <v/>
      </c>
      <c r="F175" s="125"/>
    </row>
    <row r="176" hidden="1">
      <c r="A176" s="130"/>
      <c r="B176" s="130"/>
      <c r="C176" s="130"/>
      <c r="D176" s="127"/>
      <c r="E176" s="123" t="str">
        <f>IFERROR(__xludf.DUMMYFUNCTION("Query('(Fuente) 2. Campos'!$1:$994,""SELECT E WHERE A = '""&amp;D176&amp;""' LIMIT 1"",FALSE)"),"")</f>
        <v/>
      </c>
      <c r="F176" s="125"/>
    </row>
    <row r="177" hidden="1">
      <c r="A177" s="130"/>
      <c r="B177" s="130"/>
      <c r="C177" s="130"/>
      <c r="D177" s="127"/>
      <c r="E177" s="123" t="str">
        <f>IFERROR(__xludf.DUMMYFUNCTION("Query('(Fuente) 2. Campos'!$1:$994,""SELECT E WHERE A = '""&amp;D177&amp;""' LIMIT 1"",FALSE)"),"")</f>
        <v/>
      </c>
      <c r="F177" s="125"/>
    </row>
    <row r="178" hidden="1">
      <c r="A178" s="130"/>
      <c r="B178" s="130"/>
      <c r="C178" s="130"/>
      <c r="D178" s="127"/>
      <c r="E178" s="123" t="str">
        <f>IFERROR(__xludf.DUMMYFUNCTION("Query('(Fuente) 2. Campos'!$1:$994,""SELECT E WHERE A = '""&amp;D178&amp;""' LIMIT 1"",FALSE)"),"")</f>
        <v/>
      </c>
      <c r="F178" s="125"/>
    </row>
    <row r="179" hidden="1">
      <c r="A179" s="130"/>
      <c r="B179" s="130"/>
      <c r="C179" s="130"/>
      <c r="D179" s="127"/>
      <c r="E179" s="123" t="str">
        <f>IFERROR(__xludf.DUMMYFUNCTION("Query('(Fuente) 2. Campos'!$1:$994,""SELECT E WHERE A = '""&amp;D179&amp;""' LIMIT 1"",FALSE)"),"")</f>
        <v/>
      </c>
      <c r="F179" s="125"/>
    </row>
    <row r="180" hidden="1">
      <c r="A180" s="130"/>
      <c r="B180" s="130"/>
      <c r="C180" s="130"/>
      <c r="D180" s="127"/>
      <c r="E180" s="123" t="str">
        <f>IFERROR(__xludf.DUMMYFUNCTION("Query('(Fuente) 2. Campos'!$1:$994,""SELECT E WHERE A = '""&amp;D180&amp;""' LIMIT 1"",FALSE)"),"")</f>
        <v/>
      </c>
      <c r="F180" s="125"/>
    </row>
    <row r="181" hidden="1">
      <c r="A181" s="130"/>
      <c r="B181" s="130"/>
      <c r="C181" s="130"/>
      <c r="D181" s="127"/>
      <c r="E181" s="123" t="str">
        <f>IFERROR(__xludf.DUMMYFUNCTION("Query('(Fuente) 2. Campos'!$1:$994,""SELECT E WHERE A = '""&amp;D181&amp;""' LIMIT 1"",FALSE)"),"")</f>
        <v/>
      </c>
      <c r="F181" s="125"/>
    </row>
    <row r="182" hidden="1">
      <c r="A182" s="130"/>
      <c r="B182" s="130"/>
      <c r="C182" s="130"/>
      <c r="D182" s="127"/>
      <c r="E182" s="123" t="str">
        <f>IFERROR(__xludf.DUMMYFUNCTION("Query('(Fuente) 2. Campos'!$1:$994,""SELECT E WHERE A = '""&amp;D182&amp;""' LIMIT 1"",FALSE)"),"")</f>
        <v/>
      </c>
      <c r="F182" s="125"/>
    </row>
    <row r="183" hidden="1">
      <c r="A183" s="130"/>
      <c r="B183" s="130"/>
      <c r="C183" s="130"/>
      <c r="D183" s="127"/>
      <c r="E183" s="123" t="str">
        <f>IFERROR(__xludf.DUMMYFUNCTION("Query('(Fuente) 2. Campos'!$1:$994,""SELECT E WHERE A = '""&amp;D183&amp;""' LIMIT 1"",FALSE)"),"")</f>
        <v/>
      </c>
      <c r="F183" s="125"/>
    </row>
    <row r="184" hidden="1">
      <c r="A184" s="130"/>
      <c r="B184" s="130"/>
      <c r="C184" s="130"/>
      <c r="D184" s="127"/>
      <c r="E184" s="123" t="str">
        <f>IFERROR(__xludf.DUMMYFUNCTION("Query('(Fuente) 2. Campos'!$1:$994,""SELECT E WHERE A = '""&amp;D184&amp;""' LIMIT 1"",FALSE)"),"")</f>
        <v/>
      </c>
      <c r="F184" s="125"/>
    </row>
    <row r="185" hidden="1">
      <c r="A185" s="130"/>
      <c r="B185" s="130"/>
      <c r="C185" s="130"/>
      <c r="D185" s="127"/>
      <c r="E185" s="123" t="str">
        <f>IFERROR(__xludf.DUMMYFUNCTION("Query('(Fuente) 2. Campos'!$1:$994,""SELECT E WHERE A = '""&amp;D185&amp;""' LIMIT 1"",FALSE)"),"")</f>
        <v/>
      </c>
      <c r="F185" s="125"/>
    </row>
    <row r="186" hidden="1">
      <c r="A186" s="130"/>
      <c r="B186" s="130"/>
      <c r="C186" s="130"/>
      <c r="D186" s="127"/>
      <c r="E186" s="123" t="str">
        <f>IFERROR(__xludf.DUMMYFUNCTION("Query('(Fuente) 2. Campos'!$1:$994,""SELECT E WHERE A = '""&amp;D186&amp;""' LIMIT 1"",FALSE)"),"")</f>
        <v/>
      </c>
      <c r="F186" s="125"/>
    </row>
    <row r="187" hidden="1">
      <c r="A187" s="130"/>
      <c r="B187" s="130"/>
      <c r="C187" s="130"/>
      <c r="D187" s="127"/>
      <c r="E187" s="123" t="str">
        <f>IFERROR(__xludf.DUMMYFUNCTION("Query('(Fuente) 2. Campos'!$1:$994,""SELECT E WHERE A = '""&amp;D187&amp;""' LIMIT 1"",FALSE)"),"")</f>
        <v/>
      </c>
      <c r="F187" s="125"/>
    </row>
    <row r="188" hidden="1">
      <c r="A188" s="130"/>
      <c r="B188" s="130"/>
      <c r="C188" s="130"/>
      <c r="D188" s="127"/>
      <c r="E188" s="123" t="str">
        <f>IFERROR(__xludf.DUMMYFUNCTION("Query('(Fuente) 2. Campos'!$1:$994,""SELECT E WHERE A = '""&amp;D188&amp;""' LIMIT 1"",FALSE)"),"")</f>
        <v/>
      </c>
      <c r="F188" s="125"/>
    </row>
    <row r="189" hidden="1">
      <c r="A189" s="130"/>
      <c r="B189" s="130"/>
      <c r="C189" s="130"/>
      <c r="D189" s="127"/>
      <c r="E189" s="123" t="str">
        <f>IFERROR(__xludf.DUMMYFUNCTION("Query('(Fuente) 2. Campos'!$1:$994,""SELECT E WHERE A = '""&amp;D189&amp;""' LIMIT 1"",FALSE)"),"")</f>
        <v/>
      </c>
      <c r="F189" s="125"/>
    </row>
    <row r="190" hidden="1">
      <c r="A190" s="130"/>
      <c r="B190" s="130"/>
      <c r="C190" s="130"/>
      <c r="D190" s="127"/>
      <c r="E190" s="123" t="str">
        <f>IFERROR(__xludf.DUMMYFUNCTION("Query('(Fuente) 2. Campos'!$1:$994,""SELECT E WHERE A = '""&amp;D190&amp;""' LIMIT 1"",FALSE)"),"")</f>
        <v/>
      </c>
      <c r="F190" s="125"/>
    </row>
    <row r="191" hidden="1">
      <c r="A191" s="130"/>
      <c r="B191" s="130"/>
      <c r="C191" s="130"/>
      <c r="D191" s="127"/>
      <c r="E191" s="123" t="str">
        <f>IFERROR(__xludf.DUMMYFUNCTION("Query('(Fuente) 2. Campos'!$1:$994,""SELECT E WHERE A = '""&amp;D191&amp;""' LIMIT 1"",FALSE)"),"")</f>
        <v/>
      </c>
      <c r="F191" s="125"/>
    </row>
    <row r="192" hidden="1">
      <c r="A192" s="130"/>
      <c r="B192" s="130"/>
      <c r="C192" s="130"/>
      <c r="D192" s="127"/>
      <c r="E192" s="123" t="str">
        <f>IFERROR(__xludf.DUMMYFUNCTION("Query('(Fuente) 2. Campos'!$1:$994,""SELECT E WHERE A = '""&amp;D192&amp;""' LIMIT 1"",FALSE)"),"")</f>
        <v/>
      </c>
      <c r="F192" s="125"/>
    </row>
    <row r="193" hidden="1">
      <c r="A193" s="130"/>
      <c r="B193" s="130"/>
      <c r="C193" s="130"/>
      <c r="D193" s="127"/>
      <c r="E193" s="123" t="str">
        <f>IFERROR(__xludf.DUMMYFUNCTION("Query('(Fuente) 2. Campos'!$1:$994,""SELECT E WHERE A = '""&amp;D193&amp;""' LIMIT 1"",FALSE)"),"")</f>
        <v/>
      </c>
      <c r="F193" s="125"/>
    </row>
    <row r="194" hidden="1">
      <c r="A194" s="130"/>
      <c r="B194" s="130"/>
      <c r="C194" s="130"/>
      <c r="D194" s="127"/>
      <c r="E194" s="123" t="str">
        <f>IFERROR(__xludf.DUMMYFUNCTION("Query('(Fuente) 2. Campos'!$1:$994,""SELECT E WHERE A = '""&amp;D194&amp;""' LIMIT 1"",FALSE)"),"")</f>
        <v/>
      </c>
      <c r="F194" s="125"/>
    </row>
    <row r="195" hidden="1">
      <c r="A195" s="130"/>
      <c r="B195" s="130"/>
      <c r="C195" s="130"/>
      <c r="D195" s="127"/>
      <c r="E195" s="123" t="str">
        <f>IFERROR(__xludf.DUMMYFUNCTION("Query('(Fuente) 2. Campos'!$1:$994,""SELECT E WHERE A = '""&amp;D195&amp;""' LIMIT 1"",FALSE)"),"")</f>
        <v/>
      </c>
      <c r="F195" s="125"/>
    </row>
    <row r="196" hidden="1">
      <c r="A196" s="130"/>
      <c r="B196" s="130"/>
      <c r="C196" s="130"/>
      <c r="D196" s="127"/>
      <c r="E196" s="123" t="str">
        <f>IFERROR(__xludf.DUMMYFUNCTION("Query('(Fuente) 2. Campos'!$1:$994,""SELECT E WHERE A = '""&amp;D196&amp;""' LIMIT 1"",FALSE)"),"")</f>
        <v/>
      </c>
      <c r="F196" s="125"/>
    </row>
    <row r="197" hidden="1">
      <c r="A197" s="130"/>
      <c r="B197" s="130"/>
      <c r="C197" s="130"/>
      <c r="D197" s="127"/>
      <c r="E197" s="123" t="str">
        <f>IFERROR(__xludf.DUMMYFUNCTION("Query('(Fuente) 2. Campos'!$1:$994,""SELECT E WHERE A = '""&amp;D197&amp;""' LIMIT 1"",FALSE)"),"")</f>
        <v/>
      </c>
      <c r="F197" s="125"/>
    </row>
    <row r="198" hidden="1">
      <c r="A198" s="130"/>
      <c r="B198" s="130"/>
      <c r="C198" s="130"/>
      <c r="D198" s="127"/>
      <c r="E198" s="123" t="str">
        <f>IFERROR(__xludf.DUMMYFUNCTION("Query('(Fuente) 2. Campos'!$1:$994,""SELECT E WHERE A = '""&amp;D198&amp;""' LIMIT 1"",FALSE)"),"")</f>
        <v/>
      </c>
      <c r="F198" s="125"/>
    </row>
    <row r="199" hidden="1">
      <c r="A199" s="130"/>
      <c r="B199" s="130"/>
      <c r="C199" s="130"/>
      <c r="D199" s="127"/>
      <c r="E199" s="123" t="str">
        <f>IFERROR(__xludf.DUMMYFUNCTION("Query('(Fuente) 2. Campos'!$1:$994,""SELECT E WHERE A = '""&amp;D199&amp;""' LIMIT 1"",FALSE)"),"")</f>
        <v/>
      </c>
      <c r="F199" s="125"/>
    </row>
    <row r="200" hidden="1">
      <c r="A200" s="130"/>
      <c r="B200" s="130"/>
      <c r="C200" s="130"/>
      <c r="D200" s="127"/>
      <c r="E200" s="123" t="str">
        <f>IFERROR(__xludf.DUMMYFUNCTION("Query('(Fuente) 2. Campos'!$1:$994,""SELECT E WHERE A = '""&amp;D200&amp;""' LIMIT 1"",FALSE)"),"")</f>
        <v/>
      </c>
      <c r="F200" s="125"/>
    </row>
    <row r="201" hidden="1">
      <c r="A201" s="130"/>
      <c r="B201" s="130"/>
      <c r="C201" s="130"/>
      <c r="D201" s="127"/>
      <c r="E201" s="123" t="str">
        <f>IFERROR(__xludf.DUMMYFUNCTION("Query('(Fuente) 2. Campos'!$1:$994,""SELECT E WHERE A = '""&amp;D201&amp;""' LIMIT 1"",FALSE)"),"")</f>
        <v/>
      </c>
      <c r="F201" s="125"/>
    </row>
    <row r="202" hidden="1">
      <c r="A202" s="130"/>
      <c r="B202" s="130"/>
      <c r="C202" s="130"/>
      <c r="D202" s="127"/>
      <c r="E202" s="123" t="str">
        <f>IFERROR(__xludf.DUMMYFUNCTION("Query('(Fuente) 2. Campos'!$1:$994,""SELECT E WHERE A = '""&amp;D202&amp;""' LIMIT 1"",FALSE)"),"")</f>
        <v/>
      </c>
      <c r="F202" s="125"/>
    </row>
    <row r="203" hidden="1">
      <c r="A203" s="130"/>
      <c r="B203" s="130"/>
      <c r="C203" s="130"/>
      <c r="D203" s="127"/>
      <c r="E203" s="123" t="str">
        <f>IFERROR(__xludf.DUMMYFUNCTION("Query('(Fuente) 2. Campos'!$1:$994,""SELECT E WHERE A = '""&amp;D203&amp;""' LIMIT 1"",FALSE)"),"")</f>
        <v/>
      </c>
      <c r="F203" s="125"/>
    </row>
    <row r="204" hidden="1">
      <c r="A204" s="130"/>
      <c r="B204" s="130"/>
      <c r="C204" s="130"/>
      <c r="D204" s="127"/>
      <c r="E204" s="123" t="str">
        <f>IFERROR(__xludf.DUMMYFUNCTION("Query('(Fuente) 2. Campos'!$1:$994,""SELECT E WHERE A = '""&amp;D204&amp;""' LIMIT 1"",FALSE)"),"")</f>
        <v/>
      </c>
      <c r="F204" s="125"/>
    </row>
    <row r="205" hidden="1">
      <c r="A205" s="130"/>
      <c r="B205" s="130"/>
      <c r="C205" s="130"/>
      <c r="D205" s="127"/>
      <c r="E205" s="123" t="str">
        <f>IFERROR(__xludf.DUMMYFUNCTION("Query('(Fuente) 2. Campos'!$1:$994,""SELECT E WHERE A = '""&amp;D205&amp;""' LIMIT 1"",FALSE)"),"")</f>
        <v/>
      </c>
      <c r="F205" s="125"/>
    </row>
    <row r="206" hidden="1">
      <c r="A206" s="130"/>
      <c r="B206" s="130"/>
      <c r="C206" s="130"/>
      <c r="D206" s="127"/>
      <c r="E206" s="123" t="str">
        <f>IFERROR(__xludf.DUMMYFUNCTION("Query('(Fuente) 2. Campos'!$1:$994,""SELECT E WHERE A = '""&amp;D206&amp;""' LIMIT 1"",FALSE)"),"")</f>
        <v/>
      </c>
      <c r="F206" s="125"/>
    </row>
    <row r="207" hidden="1">
      <c r="A207" s="130"/>
      <c r="B207" s="130"/>
      <c r="C207" s="130"/>
      <c r="D207" s="127"/>
      <c r="E207" s="123" t="str">
        <f>IFERROR(__xludf.DUMMYFUNCTION("Query('(Fuente) 2. Campos'!$1:$994,""SELECT E WHERE A = '""&amp;D207&amp;""' LIMIT 1"",FALSE)"),"")</f>
        <v/>
      </c>
      <c r="F207" s="125"/>
    </row>
    <row r="208" hidden="1">
      <c r="A208" s="130"/>
      <c r="B208" s="130"/>
      <c r="C208" s="130"/>
      <c r="D208" s="127"/>
      <c r="E208" s="123" t="str">
        <f>IFERROR(__xludf.DUMMYFUNCTION("Query('(Fuente) 2. Campos'!$1:$994,""SELECT E WHERE A = '""&amp;D208&amp;""' LIMIT 1"",FALSE)"),"")</f>
        <v/>
      </c>
      <c r="F208" s="125"/>
    </row>
    <row r="209" hidden="1">
      <c r="A209" s="130"/>
      <c r="B209" s="130"/>
      <c r="C209" s="130"/>
      <c r="D209" s="127"/>
      <c r="E209" s="123" t="str">
        <f>IFERROR(__xludf.DUMMYFUNCTION("Query('(Fuente) 2. Campos'!$1:$994,""SELECT E WHERE A = '""&amp;D209&amp;""' LIMIT 1"",FALSE)"),"")</f>
        <v/>
      </c>
      <c r="F209" s="125"/>
    </row>
    <row r="210" hidden="1">
      <c r="A210" s="130"/>
      <c r="B210" s="130"/>
      <c r="C210" s="130"/>
      <c r="D210" s="127"/>
      <c r="E210" s="123" t="str">
        <f>IFERROR(__xludf.DUMMYFUNCTION("Query('(Fuente) 2. Campos'!$1:$994,""SELECT E WHERE A = '""&amp;D210&amp;""' LIMIT 1"",FALSE)"),"")</f>
        <v/>
      </c>
      <c r="F210" s="125"/>
    </row>
    <row r="211" hidden="1">
      <c r="A211" s="130"/>
      <c r="B211" s="130"/>
      <c r="C211" s="130"/>
      <c r="D211" s="127"/>
      <c r="E211" s="123" t="str">
        <f>IFERROR(__xludf.DUMMYFUNCTION("Query('(Fuente) 2. Campos'!$1:$994,""SELECT E WHERE A = '""&amp;D211&amp;""' LIMIT 1"",FALSE)"),"")</f>
        <v/>
      </c>
      <c r="F211" s="125"/>
    </row>
    <row r="212" hidden="1">
      <c r="A212" s="130"/>
      <c r="B212" s="130"/>
      <c r="C212" s="130"/>
      <c r="D212" s="127"/>
      <c r="E212" s="123" t="str">
        <f>IFERROR(__xludf.DUMMYFUNCTION("Query('(Fuente) 2. Campos'!$1:$994,""SELECT E WHERE A = '""&amp;D212&amp;""' LIMIT 1"",FALSE)"),"")</f>
        <v/>
      </c>
      <c r="F212" s="125"/>
    </row>
    <row r="213" hidden="1">
      <c r="A213" s="130"/>
      <c r="B213" s="130"/>
      <c r="C213" s="130"/>
      <c r="D213" s="127"/>
      <c r="E213" s="123" t="str">
        <f>IFERROR(__xludf.DUMMYFUNCTION("Query('(Fuente) 2. Campos'!$1:$994,""SELECT E WHERE A = '""&amp;D213&amp;""' LIMIT 1"",FALSE)"),"")</f>
        <v/>
      </c>
      <c r="F213" s="125"/>
    </row>
    <row r="214" hidden="1">
      <c r="A214" s="130"/>
      <c r="B214" s="130"/>
      <c r="C214" s="130"/>
      <c r="D214" s="127"/>
      <c r="E214" s="123" t="str">
        <f>IFERROR(__xludf.DUMMYFUNCTION("Query('(Fuente) 2. Campos'!$1:$994,""SELECT E WHERE A = '""&amp;D214&amp;""' LIMIT 1"",FALSE)"),"")</f>
        <v/>
      </c>
      <c r="F214" s="125"/>
    </row>
    <row r="215" hidden="1">
      <c r="A215" s="130"/>
      <c r="B215" s="130"/>
      <c r="C215" s="130"/>
      <c r="D215" s="127"/>
      <c r="E215" s="123" t="str">
        <f>IFERROR(__xludf.DUMMYFUNCTION("Query('(Fuente) 2. Campos'!$1:$994,""SELECT E WHERE A = '""&amp;D215&amp;""' LIMIT 1"",FALSE)"),"")</f>
        <v/>
      </c>
      <c r="F215" s="125"/>
    </row>
    <row r="216" hidden="1">
      <c r="A216" s="130"/>
      <c r="B216" s="130"/>
      <c r="C216" s="130"/>
      <c r="D216" s="127"/>
      <c r="E216" s="123" t="str">
        <f>IFERROR(__xludf.DUMMYFUNCTION("Query('(Fuente) 2. Campos'!$1:$994,""SELECT E WHERE A = '""&amp;D216&amp;""' LIMIT 1"",FALSE)"),"")</f>
        <v/>
      </c>
      <c r="F216" s="125"/>
    </row>
    <row r="217" hidden="1">
      <c r="A217" s="130"/>
      <c r="B217" s="130"/>
      <c r="C217" s="130"/>
      <c r="D217" s="127"/>
      <c r="E217" s="123" t="str">
        <f>IFERROR(__xludf.DUMMYFUNCTION("Query('(Fuente) 2. Campos'!$1:$994,""SELECT E WHERE A = '""&amp;D217&amp;""' LIMIT 1"",FALSE)"),"")</f>
        <v/>
      </c>
      <c r="F217" s="125"/>
    </row>
    <row r="218" hidden="1">
      <c r="A218" s="130"/>
      <c r="B218" s="130"/>
      <c r="C218" s="130"/>
      <c r="D218" s="127"/>
      <c r="E218" s="123" t="str">
        <f>IFERROR(__xludf.DUMMYFUNCTION("Query('(Fuente) 2. Campos'!$1:$994,""SELECT E WHERE A = '""&amp;D218&amp;""' LIMIT 1"",FALSE)"),"")</f>
        <v/>
      </c>
      <c r="F218" s="125"/>
    </row>
    <row r="219" hidden="1">
      <c r="A219" s="130"/>
      <c r="B219" s="130"/>
      <c r="C219" s="130"/>
      <c r="D219" s="127"/>
      <c r="E219" s="123" t="str">
        <f>IFERROR(__xludf.DUMMYFUNCTION("Query('(Fuente) 2. Campos'!$1:$994,""SELECT E WHERE A = '""&amp;D219&amp;""' LIMIT 1"",FALSE)"),"")</f>
        <v/>
      </c>
      <c r="F219" s="125"/>
    </row>
    <row r="220" hidden="1">
      <c r="A220" s="130"/>
      <c r="B220" s="130"/>
      <c r="C220" s="130"/>
      <c r="D220" s="127"/>
      <c r="E220" s="123" t="str">
        <f>IFERROR(__xludf.DUMMYFUNCTION("Query('(Fuente) 2. Campos'!$1:$994,""SELECT E WHERE A = '""&amp;D220&amp;""' LIMIT 1"",FALSE)"),"")</f>
        <v/>
      </c>
      <c r="F220" s="125"/>
    </row>
    <row r="221" hidden="1">
      <c r="A221" s="130"/>
      <c r="B221" s="130"/>
      <c r="C221" s="130"/>
      <c r="D221" s="127"/>
      <c r="E221" s="123" t="str">
        <f>IFERROR(__xludf.DUMMYFUNCTION("Query('(Fuente) 2. Campos'!$1:$994,""SELECT E WHERE A = '""&amp;D221&amp;""' LIMIT 1"",FALSE)"),"")</f>
        <v/>
      </c>
      <c r="F221" s="125"/>
    </row>
    <row r="222" hidden="1">
      <c r="A222" s="130"/>
      <c r="B222" s="130"/>
      <c r="C222" s="130"/>
      <c r="D222" s="127"/>
      <c r="E222" s="123" t="str">
        <f>IFERROR(__xludf.DUMMYFUNCTION("Query('(Fuente) 2. Campos'!$1:$994,""SELECT E WHERE A = '""&amp;D222&amp;""' LIMIT 1"",FALSE)"),"")</f>
        <v/>
      </c>
      <c r="F222" s="125"/>
    </row>
    <row r="223" hidden="1">
      <c r="A223" s="130"/>
      <c r="B223" s="130"/>
      <c r="C223" s="130"/>
      <c r="D223" s="127"/>
      <c r="E223" s="123" t="str">
        <f>IFERROR(__xludf.DUMMYFUNCTION("Query('(Fuente) 2. Campos'!$1:$994,""SELECT E WHERE A = '""&amp;D223&amp;""' LIMIT 1"",FALSE)"),"")</f>
        <v/>
      </c>
      <c r="F223" s="125"/>
    </row>
    <row r="224" hidden="1">
      <c r="A224" s="130"/>
      <c r="B224" s="130"/>
      <c r="C224" s="130"/>
      <c r="D224" s="127"/>
      <c r="E224" s="123" t="str">
        <f>IFERROR(__xludf.DUMMYFUNCTION("Query('(Fuente) 2. Campos'!$1:$994,""SELECT E WHERE A = '""&amp;D224&amp;""' LIMIT 1"",FALSE)"),"")</f>
        <v/>
      </c>
      <c r="F224" s="125"/>
    </row>
    <row r="225" hidden="1">
      <c r="A225" s="130"/>
      <c r="B225" s="130"/>
      <c r="C225" s="130"/>
      <c r="D225" s="127"/>
      <c r="E225" s="123" t="str">
        <f>IFERROR(__xludf.DUMMYFUNCTION("Query('(Fuente) 2. Campos'!$1:$994,""SELECT E WHERE A = '""&amp;D225&amp;""' LIMIT 1"",FALSE)"),"")</f>
        <v/>
      </c>
      <c r="F225" s="125"/>
    </row>
    <row r="226" hidden="1">
      <c r="A226" s="130"/>
      <c r="B226" s="130"/>
      <c r="C226" s="130"/>
      <c r="D226" s="127"/>
      <c r="E226" s="123" t="str">
        <f>IFERROR(__xludf.DUMMYFUNCTION("Query('(Fuente) 2. Campos'!$1:$994,""SELECT E WHERE A = '""&amp;D226&amp;""' LIMIT 1"",FALSE)"),"")</f>
        <v/>
      </c>
      <c r="F226" s="125"/>
    </row>
    <row r="227" hidden="1">
      <c r="A227" s="130"/>
      <c r="B227" s="130"/>
      <c r="C227" s="130"/>
      <c r="D227" s="127"/>
      <c r="E227" s="123" t="str">
        <f>IFERROR(__xludf.DUMMYFUNCTION("Query('(Fuente) 2. Campos'!$1:$994,""SELECT E WHERE A = '""&amp;D227&amp;""' LIMIT 1"",FALSE)"),"")</f>
        <v/>
      </c>
      <c r="F227" s="125"/>
    </row>
    <row r="228" hidden="1">
      <c r="A228" s="130"/>
      <c r="B228" s="130"/>
      <c r="C228" s="130"/>
      <c r="D228" s="127"/>
      <c r="E228" s="123" t="str">
        <f>IFERROR(__xludf.DUMMYFUNCTION("Query('(Fuente) 2. Campos'!$1:$994,""SELECT E WHERE A = '""&amp;D228&amp;""' LIMIT 1"",FALSE)"),"")</f>
        <v/>
      </c>
      <c r="F228" s="125"/>
    </row>
    <row r="229" hidden="1">
      <c r="A229" s="130"/>
      <c r="B229" s="130"/>
      <c r="C229" s="130"/>
      <c r="D229" s="127"/>
      <c r="E229" s="123" t="str">
        <f>IFERROR(__xludf.DUMMYFUNCTION("Query('(Fuente) 2. Campos'!$1:$994,""SELECT E WHERE A = '""&amp;D229&amp;""' LIMIT 1"",FALSE)"),"")</f>
        <v/>
      </c>
      <c r="F229" s="125"/>
    </row>
    <row r="230" hidden="1">
      <c r="A230" s="130"/>
      <c r="B230" s="130"/>
      <c r="C230" s="130"/>
      <c r="D230" s="127"/>
      <c r="E230" s="123" t="str">
        <f>IFERROR(__xludf.DUMMYFUNCTION("Query('(Fuente) 2. Campos'!$1:$994,""SELECT E WHERE A = '""&amp;D230&amp;""' LIMIT 1"",FALSE)"),"")</f>
        <v/>
      </c>
      <c r="F230" s="125"/>
    </row>
    <row r="231" hidden="1">
      <c r="A231" s="130"/>
      <c r="B231" s="130"/>
      <c r="C231" s="130"/>
      <c r="D231" s="127"/>
      <c r="E231" s="123" t="str">
        <f>IFERROR(__xludf.DUMMYFUNCTION("Query('(Fuente) 2. Campos'!$1:$994,""SELECT E WHERE A = '""&amp;D231&amp;""' LIMIT 1"",FALSE)"),"")</f>
        <v/>
      </c>
      <c r="F231" s="125"/>
    </row>
    <row r="232" hidden="1">
      <c r="A232" s="130"/>
      <c r="B232" s="130"/>
      <c r="C232" s="130"/>
      <c r="D232" s="127"/>
      <c r="E232" s="123" t="str">
        <f>IFERROR(__xludf.DUMMYFUNCTION("Query('(Fuente) 2. Campos'!$1:$994,""SELECT E WHERE A = '""&amp;D232&amp;""' LIMIT 1"",FALSE)"),"")</f>
        <v/>
      </c>
      <c r="F232" s="125"/>
    </row>
    <row r="233" hidden="1">
      <c r="A233" s="130"/>
      <c r="B233" s="130"/>
      <c r="C233" s="130"/>
      <c r="D233" s="127"/>
      <c r="E233" s="123" t="str">
        <f>IFERROR(__xludf.DUMMYFUNCTION("Query('(Fuente) 2. Campos'!$1:$994,""SELECT E WHERE A = '""&amp;D233&amp;""' LIMIT 1"",FALSE)"),"")</f>
        <v/>
      </c>
      <c r="F233" s="125"/>
    </row>
    <row r="234" hidden="1">
      <c r="A234" s="130"/>
      <c r="B234" s="130"/>
      <c r="C234" s="130"/>
      <c r="D234" s="127"/>
      <c r="E234" s="123" t="str">
        <f>IFERROR(__xludf.DUMMYFUNCTION("Query('(Fuente) 2. Campos'!$1:$994,""SELECT E WHERE A = '""&amp;D234&amp;""' LIMIT 1"",FALSE)"),"")</f>
        <v/>
      </c>
      <c r="F234" s="125"/>
    </row>
    <row r="235" hidden="1">
      <c r="A235" s="130"/>
      <c r="B235" s="130"/>
      <c r="C235" s="130"/>
      <c r="D235" s="127"/>
      <c r="E235" s="123" t="str">
        <f>IFERROR(__xludf.DUMMYFUNCTION("Query('(Fuente) 2. Campos'!$1:$994,""SELECT E WHERE A = '""&amp;D235&amp;""' LIMIT 1"",FALSE)"),"")</f>
        <v/>
      </c>
      <c r="F235" s="125"/>
    </row>
    <row r="236" hidden="1">
      <c r="A236" s="130"/>
      <c r="B236" s="130"/>
      <c r="C236" s="130"/>
      <c r="D236" s="127"/>
      <c r="E236" s="123" t="str">
        <f>IFERROR(__xludf.DUMMYFUNCTION("Query('(Fuente) 2. Campos'!$1:$994,""SELECT E WHERE A = '""&amp;D236&amp;""' LIMIT 1"",FALSE)"),"")</f>
        <v/>
      </c>
      <c r="F236" s="125"/>
    </row>
    <row r="237" hidden="1">
      <c r="A237" s="130"/>
      <c r="B237" s="130"/>
      <c r="C237" s="130"/>
      <c r="D237" s="127"/>
      <c r="E237" s="123" t="str">
        <f>IFERROR(__xludf.DUMMYFUNCTION("Query('(Fuente) 2. Campos'!$1:$994,""SELECT E WHERE A = '""&amp;D237&amp;""' LIMIT 1"",FALSE)"),"")</f>
        <v/>
      </c>
      <c r="F237" s="125"/>
    </row>
    <row r="238" hidden="1">
      <c r="A238" s="130"/>
      <c r="B238" s="130"/>
      <c r="C238" s="130"/>
      <c r="D238" s="127"/>
      <c r="E238" s="123" t="str">
        <f>IFERROR(__xludf.DUMMYFUNCTION("Query('(Fuente) 2. Campos'!$1:$994,""SELECT E WHERE A = '""&amp;D238&amp;""' LIMIT 1"",FALSE)"),"")</f>
        <v/>
      </c>
      <c r="F238" s="125"/>
    </row>
    <row r="239" hidden="1">
      <c r="A239" s="130"/>
      <c r="B239" s="130"/>
      <c r="C239" s="130"/>
      <c r="D239" s="127"/>
      <c r="E239" s="123" t="str">
        <f>IFERROR(__xludf.DUMMYFUNCTION("Query('(Fuente) 2. Campos'!$1:$994,""SELECT E WHERE A = '""&amp;D239&amp;""' LIMIT 1"",FALSE)"),"")</f>
        <v/>
      </c>
      <c r="F239" s="125"/>
    </row>
    <row r="240" hidden="1">
      <c r="A240" s="130"/>
      <c r="B240" s="130"/>
      <c r="C240" s="130"/>
      <c r="D240" s="127"/>
      <c r="E240" s="123" t="str">
        <f>IFERROR(__xludf.DUMMYFUNCTION("Query('(Fuente) 2. Campos'!$1:$994,""SELECT E WHERE A = '""&amp;D240&amp;""' LIMIT 1"",FALSE)"),"")</f>
        <v/>
      </c>
      <c r="F240" s="125"/>
    </row>
    <row r="241" hidden="1">
      <c r="A241" s="130"/>
      <c r="B241" s="130"/>
      <c r="C241" s="130"/>
      <c r="D241" s="127"/>
      <c r="E241" s="123" t="str">
        <f>IFERROR(__xludf.DUMMYFUNCTION("Query('(Fuente) 2. Campos'!$1:$994,""SELECT E WHERE A = '""&amp;D241&amp;""' LIMIT 1"",FALSE)"),"")</f>
        <v/>
      </c>
      <c r="F241" s="125"/>
    </row>
    <row r="242" hidden="1">
      <c r="A242" s="130"/>
      <c r="B242" s="130"/>
      <c r="C242" s="130"/>
      <c r="D242" s="127"/>
      <c r="E242" s="123" t="str">
        <f>IFERROR(__xludf.DUMMYFUNCTION("Query('(Fuente) 2. Campos'!$1:$994,""SELECT E WHERE A = '""&amp;D242&amp;""' LIMIT 1"",FALSE)"),"")</f>
        <v/>
      </c>
      <c r="F242" s="125"/>
    </row>
    <row r="243" hidden="1">
      <c r="A243" s="130"/>
      <c r="B243" s="130"/>
      <c r="C243" s="130"/>
      <c r="D243" s="127"/>
      <c r="E243" s="123" t="str">
        <f>IFERROR(__xludf.DUMMYFUNCTION("Query('(Fuente) 2. Campos'!$1:$994,""SELECT E WHERE A = '""&amp;D243&amp;""' LIMIT 1"",FALSE)"),"")</f>
        <v/>
      </c>
      <c r="F243" s="125"/>
    </row>
    <row r="244" hidden="1">
      <c r="A244" s="130"/>
      <c r="B244" s="130"/>
      <c r="C244" s="130"/>
      <c r="D244" s="127"/>
      <c r="E244" s="123" t="str">
        <f>IFERROR(__xludf.DUMMYFUNCTION("Query('(Fuente) 2. Campos'!$1:$994,""SELECT E WHERE A = '""&amp;D244&amp;""' LIMIT 1"",FALSE)"),"")</f>
        <v/>
      </c>
      <c r="F244" s="125"/>
    </row>
    <row r="245" hidden="1">
      <c r="A245" s="130"/>
      <c r="B245" s="130"/>
      <c r="C245" s="130"/>
      <c r="D245" s="127"/>
      <c r="E245" s="123" t="str">
        <f>IFERROR(__xludf.DUMMYFUNCTION("Query('(Fuente) 2. Campos'!$1:$994,""SELECT E WHERE A = '""&amp;D245&amp;""' LIMIT 1"",FALSE)"),"")</f>
        <v/>
      </c>
      <c r="F245" s="125"/>
    </row>
    <row r="246" hidden="1">
      <c r="A246" s="130"/>
      <c r="B246" s="130"/>
      <c r="C246" s="130"/>
      <c r="D246" s="127"/>
      <c r="E246" s="123" t="str">
        <f>IFERROR(__xludf.DUMMYFUNCTION("Query('(Fuente) 2. Campos'!$1:$994,""SELECT E WHERE A = '""&amp;D246&amp;""' LIMIT 1"",FALSE)"),"")</f>
        <v/>
      </c>
      <c r="F246" s="125"/>
    </row>
    <row r="247" hidden="1">
      <c r="A247" s="130"/>
      <c r="B247" s="130"/>
      <c r="C247" s="130"/>
      <c r="D247" s="127"/>
      <c r="E247" s="123" t="str">
        <f>IFERROR(__xludf.DUMMYFUNCTION("Query('(Fuente) 2. Campos'!$1:$994,""SELECT E WHERE A = '""&amp;D247&amp;""' LIMIT 1"",FALSE)"),"")</f>
        <v/>
      </c>
      <c r="F247" s="125"/>
    </row>
    <row r="248" hidden="1">
      <c r="A248" s="130"/>
      <c r="B248" s="130"/>
      <c r="C248" s="130"/>
      <c r="D248" s="127"/>
      <c r="E248" s="123" t="str">
        <f>IFERROR(__xludf.DUMMYFUNCTION("Query('(Fuente) 2. Campos'!$1:$994,""SELECT E WHERE A = '""&amp;D248&amp;""' LIMIT 1"",FALSE)"),"")</f>
        <v/>
      </c>
      <c r="F248" s="125"/>
    </row>
    <row r="249" hidden="1">
      <c r="A249" s="130"/>
      <c r="B249" s="130"/>
      <c r="C249" s="130"/>
      <c r="D249" s="127"/>
      <c r="E249" s="123" t="str">
        <f>IFERROR(__xludf.DUMMYFUNCTION("Query('(Fuente) 2. Campos'!$1:$994,""SELECT E WHERE A = '""&amp;D249&amp;""' LIMIT 1"",FALSE)"),"")</f>
        <v/>
      </c>
      <c r="F249" s="125"/>
    </row>
    <row r="250" hidden="1">
      <c r="A250" s="130"/>
      <c r="B250" s="130"/>
      <c r="C250" s="130"/>
      <c r="D250" s="127"/>
      <c r="E250" s="123" t="str">
        <f>IFERROR(__xludf.DUMMYFUNCTION("Query('(Fuente) 2. Campos'!$1:$994,""SELECT E WHERE A = '""&amp;D250&amp;""' LIMIT 1"",FALSE)"),"")</f>
        <v/>
      </c>
      <c r="F250" s="125"/>
    </row>
    <row r="251" hidden="1">
      <c r="A251" s="130"/>
      <c r="B251" s="130"/>
      <c r="C251" s="130"/>
      <c r="D251" s="127"/>
      <c r="E251" s="123" t="str">
        <f>IFERROR(__xludf.DUMMYFUNCTION("Query('(Fuente) 2. Campos'!$1:$994,""SELECT E WHERE A = '""&amp;D251&amp;""' LIMIT 1"",FALSE)"),"")</f>
        <v/>
      </c>
      <c r="F251" s="125"/>
    </row>
    <row r="252" hidden="1">
      <c r="A252" s="130"/>
      <c r="B252" s="130"/>
      <c r="C252" s="130"/>
      <c r="D252" s="127"/>
      <c r="E252" s="123" t="str">
        <f>IFERROR(__xludf.DUMMYFUNCTION("Query('(Fuente) 2. Campos'!$1:$994,""SELECT E WHERE A = '""&amp;D252&amp;""' LIMIT 1"",FALSE)"),"")</f>
        <v/>
      </c>
      <c r="F252" s="125"/>
    </row>
    <row r="253" hidden="1">
      <c r="A253" s="130"/>
      <c r="B253" s="130"/>
      <c r="C253" s="130"/>
      <c r="D253" s="127"/>
      <c r="E253" s="123" t="str">
        <f>IFERROR(__xludf.DUMMYFUNCTION("Query('(Fuente) 2. Campos'!$1:$994,""SELECT E WHERE A = '""&amp;D253&amp;""' LIMIT 1"",FALSE)"),"")</f>
        <v/>
      </c>
      <c r="F253" s="125"/>
    </row>
    <row r="254" hidden="1">
      <c r="A254" s="130"/>
      <c r="B254" s="130"/>
      <c r="C254" s="130"/>
      <c r="D254" s="127"/>
      <c r="E254" s="123" t="str">
        <f>IFERROR(__xludf.DUMMYFUNCTION("Query('(Fuente) 2. Campos'!$1:$994,""SELECT E WHERE A = '""&amp;D254&amp;""' LIMIT 1"",FALSE)"),"")</f>
        <v/>
      </c>
      <c r="F254" s="125"/>
    </row>
    <row r="255" hidden="1">
      <c r="A255" s="130"/>
      <c r="B255" s="130"/>
      <c r="C255" s="130"/>
      <c r="D255" s="127"/>
      <c r="E255" s="123" t="str">
        <f>IFERROR(__xludf.DUMMYFUNCTION("Query('(Fuente) 2. Campos'!$1:$994,""SELECT E WHERE A = '""&amp;D255&amp;""' LIMIT 1"",FALSE)"),"")</f>
        <v/>
      </c>
      <c r="F255" s="125"/>
    </row>
    <row r="256" hidden="1">
      <c r="A256" s="130"/>
      <c r="B256" s="130"/>
      <c r="C256" s="130"/>
      <c r="D256" s="127"/>
      <c r="E256" s="123" t="str">
        <f>IFERROR(__xludf.DUMMYFUNCTION("Query('(Fuente) 2. Campos'!$1:$994,""SELECT E WHERE A = '""&amp;D256&amp;""' LIMIT 1"",FALSE)"),"")</f>
        <v/>
      </c>
      <c r="F256" s="125"/>
    </row>
    <row r="257" hidden="1">
      <c r="A257" s="130"/>
      <c r="B257" s="130"/>
      <c r="C257" s="130"/>
      <c r="D257" s="127"/>
      <c r="E257" s="123" t="str">
        <f>IFERROR(__xludf.DUMMYFUNCTION("Query('(Fuente) 2. Campos'!$1:$994,""SELECT E WHERE A = '""&amp;D257&amp;""' LIMIT 1"",FALSE)"),"")</f>
        <v/>
      </c>
      <c r="F257" s="125"/>
    </row>
    <row r="258" hidden="1">
      <c r="A258" s="130"/>
      <c r="B258" s="130"/>
      <c r="C258" s="130"/>
      <c r="D258" s="127"/>
      <c r="E258" s="123" t="str">
        <f>IFERROR(__xludf.DUMMYFUNCTION("Query('(Fuente) 2. Campos'!$1:$994,""SELECT E WHERE A = '""&amp;D258&amp;""' LIMIT 1"",FALSE)"),"")</f>
        <v/>
      </c>
      <c r="F258" s="125"/>
    </row>
    <row r="259" hidden="1">
      <c r="A259" s="130"/>
      <c r="B259" s="130"/>
      <c r="C259" s="130"/>
      <c r="D259" s="127"/>
      <c r="E259" s="123" t="str">
        <f>IFERROR(__xludf.DUMMYFUNCTION("Query('(Fuente) 2. Campos'!$1:$994,""SELECT E WHERE A = '""&amp;D259&amp;""' LIMIT 1"",FALSE)"),"")</f>
        <v/>
      </c>
      <c r="F259" s="125"/>
    </row>
    <row r="260" hidden="1">
      <c r="A260" s="130"/>
      <c r="B260" s="130"/>
      <c r="C260" s="130"/>
      <c r="D260" s="127"/>
      <c r="E260" s="123" t="str">
        <f>IFERROR(__xludf.DUMMYFUNCTION("Query('(Fuente) 2. Campos'!$1:$994,""SELECT E WHERE A = '""&amp;D260&amp;""' LIMIT 1"",FALSE)"),"")</f>
        <v/>
      </c>
      <c r="F260" s="125"/>
    </row>
    <row r="261" hidden="1">
      <c r="A261" s="130"/>
      <c r="B261" s="130"/>
      <c r="C261" s="130"/>
      <c r="D261" s="127"/>
      <c r="E261" s="123" t="str">
        <f>IFERROR(__xludf.DUMMYFUNCTION("Query('(Fuente) 2. Campos'!$1:$994,""SELECT E WHERE A = '""&amp;D261&amp;""' LIMIT 1"",FALSE)"),"")</f>
        <v/>
      </c>
      <c r="F261" s="125"/>
    </row>
    <row r="262" hidden="1">
      <c r="A262" s="130"/>
      <c r="B262" s="130"/>
      <c r="C262" s="130"/>
      <c r="D262" s="127"/>
      <c r="E262" s="123" t="str">
        <f>IFERROR(__xludf.DUMMYFUNCTION("Query('(Fuente) 2. Campos'!$1:$994,""SELECT E WHERE A = '""&amp;D262&amp;""' LIMIT 1"",FALSE)"),"")</f>
        <v/>
      </c>
      <c r="F262" s="125"/>
    </row>
    <row r="263" hidden="1">
      <c r="A263" s="130"/>
      <c r="B263" s="130"/>
      <c r="C263" s="130"/>
      <c r="D263" s="127"/>
      <c r="E263" s="123" t="str">
        <f>IFERROR(__xludf.DUMMYFUNCTION("Query('(Fuente) 2. Campos'!$1:$994,""SELECT E WHERE A = '""&amp;D263&amp;""' LIMIT 1"",FALSE)"),"")</f>
        <v/>
      </c>
      <c r="F263" s="125"/>
    </row>
    <row r="264" hidden="1">
      <c r="A264" s="130"/>
      <c r="B264" s="130"/>
      <c r="C264" s="130"/>
      <c r="D264" s="127"/>
      <c r="E264" s="123" t="str">
        <f>IFERROR(__xludf.DUMMYFUNCTION("Query('(Fuente) 2. Campos'!$1:$994,""SELECT E WHERE A = '""&amp;D264&amp;""' LIMIT 1"",FALSE)"),"")</f>
        <v/>
      </c>
      <c r="F264" s="125"/>
    </row>
    <row r="265" hidden="1">
      <c r="A265" s="130"/>
      <c r="B265" s="130"/>
      <c r="C265" s="130"/>
      <c r="D265" s="127"/>
      <c r="E265" s="123" t="str">
        <f>IFERROR(__xludf.DUMMYFUNCTION("Query('(Fuente) 2. Campos'!$1:$994,""SELECT E WHERE A = '""&amp;D265&amp;""' LIMIT 1"",FALSE)"),"")</f>
        <v/>
      </c>
      <c r="F265" s="125"/>
    </row>
    <row r="266" hidden="1">
      <c r="A266" s="130"/>
      <c r="B266" s="130"/>
      <c r="C266" s="130"/>
      <c r="D266" s="127"/>
      <c r="E266" s="123" t="str">
        <f>IFERROR(__xludf.DUMMYFUNCTION("Query('(Fuente) 2. Campos'!$1:$994,""SELECT E WHERE A = '""&amp;D266&amp;""' LIMIT 1"",FALSE)"),"")</f>
        <v/>
      </c>
      <c r="F266" s="125"/>
    </row>
    <row r="267" hidden="1">
      <c r="A267" s="130"/>
      <c r="B267" s="130"/>
      <c r="C267" s="130"/>
      <c r="D267" s="127"/>
      <c r="E267" s="123" t="str">
        <f>IFERROR(__xludf.DUMMYFUNCTION("Query('(Fuente) 2. Campos'!$1:$994,""SELECT E WHERE A = '""&amp;D267&amp;""' LIMIT 1"",FALSE)"),"")</f>
        <v/>
      </c>
      <c r="F267" s="125"/>
    </row>
    <row r="268" hidden="1">
      <c r="A268" s="130"/>
      <c r="B268" s="130"/>
      <c r="C268" s="130"/>
      <c r="D268" s="127"/>
      <c r="E268" s="123" t="str">
        <f>IFERROR(__xludf.DUMMYFUNCTION("Query('(Fuente) 2. Campos'!$1:$994,""SELECT E WHERE A = '""&amp;D268&amp;""' LIMIT 1"",FALSE)"),"")</f>
        <v/>
      </c>
      <c r="F268" s="125"/>
    </row>
    <row r="269" hidden="1">
      <c r="A269" s="130"/>
      <c r="B269" s="130"/>
      <c r="C269" s="130"/>
      <c r="D269" s="127"/>
      <c r="E269" s="123" t="str">
        <f>IFERROR(__xludf.DUMMYFUNCTION("Query('(Fuente) 2. Campos'!$1:$994,""SELECT E WHERE A = '""&amp;D269&amp;""' LIMIT 1"",FALSE)"),"")</f>
        <v/>
      </c>
      <c r="F269" s="125"/>
    </row>
    <row r="270" hidden="1">
      <c r="A270" s="130"/>
      <c r="B270" s="130"/>
      <c r="C270" s="130"/>
      <c r="D270" s="127"/>
      <c r="E270" s="123" t="str">
        <f>IFERROR(__xludf.DUMMYFUNCTION("Query('(Fuente) 2. Campos'!$1:$994,""SELECT E WHERE A = '""&amp;D270&amp;""' LIMIT 1"",FALSE)"),"")</f>
        <v/>
      </c>
      <c r="F270" s="125"/>
    </row>
    <row r="271" hidden="1">
      <c r="A271" s="130"/>
      <c r="B271" s="130"/>
      <c r="C271" s="130"/>
      <c r="D271" s="127"/>
      <c r="E271" s="123" t="str">
        <f>IFERROR(__xludf.DUMMYFUNCTION("Query('(Fuente) 2. Campos'!$1:$994,""SELECT E WHERE A = '""&amp;D271&amp;""' LIMIT 1"",FALSE)"),"")</f>
        <v/>
      </c>
      <c r="F271" s="125"/>
    </row>
    <row r="272" hidden="1">
      <c r="A272" s="130"/>
      <c r="B272" s="130"/>
      <c r="C272" s="130"/>
      <c r="D272" s="127"/>
      <c r="E272" s="123" t="str">
        <f>IFERROR(__xludf.DUMMYFUNCTION("Query('(Fuente) 2. Campos'!$1:$994,""SELECT E WHERE A = '""&amp;D272&amp;""' LIMIT 1"",FALSE)"),"")</f>
        <v/>
      </c>
      <c r="F272" s="125"/>
    </row>
    <row r="273" hidden="1">
      <c r="A273" s="130"/>
      <c r="B273" s="130"/>
      <c r="C273" s="130"/>
      <c r="D273" s="127"/>
      <c r="E273" s="123" t="str">
        <f>IFERROR(__xludf.DUMMYFUNCTION("Query('(Fuente) 2. Campos'!$1:$994,""SELECT E WHERE A = '""&amp;D273&amp;""' LIMIT 1"",FALSE)"),"")</f>
        <v/>
      </c>
      <c r="F273" s="125"/>
    </row>
    <row r="274" hidden="1">
      <c r="A274" s="130"/>
      <c r="B274" s="130"/>
      <c r="C274" s="130"/>
      <c r="D274" s="127"/>
      <c r="E274" s="123" t="str">
        <f>IFERROR(__xludf.DUMMYFUNCTION("Query('(Fuente) 2. Campos'!$1:$994,""SELECT E WHERE A = '""&amp;D274&amp;""' LIMIT 1"",FALSE)"),"")</f>
        <v/>
      </c>
      <c r="F274" s="125"/>
    </row>
    <row r="275" hidden="1">
      <c r="A275" s="130"/>
      <c r="B275" s="130"/>
      <c r="C275" s="130"/>
      <c r="D275" s="127"/>
      <c r="E275" s="123" t="str">
        <f>IFERROR(__xludf.DUMMYFUNCTION("Query('(Fuente) 2. Campos'!$1:$994,""SELECT E WHERE A = '""&amp;D275&amp;""' LIMIT 1"",FALSE)"),"")</f>
        <v/>
      </c>
      <c r="F275" s="125"/>
    </row>
    <row r="276" hidden="1">
      <c r="A276" s="130"/>
      <c r="B276" s="130"/>
      <c r="C276" s="130"/>
      <c r="D276" s="127"/>
      <c r="E276" s="123" t="str">
        <f>IFERROR(__xludf.DUMMYFUNCTION("Query('(Fuente) 2. Campos'!$1:$994,""SELECT E WHERE A = '""&amp;D276&amp;""' LIMIT 1"",FALSE)"),"")</f>
        <v/>
      </c>
      <c r="F276" s="125"/>
    </row>
    <row r="277" hidden="1">
      <c r="A277" s="130"/>
      <c r="B277" s="130"/>
      <c r="C277" s="130"/>
      <c r="D277" s="127"/>
      <c r="E277" s="123" t="str">
        <f>IFERROR(__xludf.DUMMYFUNCTION("Query('(Fuente) 2. Campos'!$1:$994,""SELECT E WHERE A = '""&amp;D277&amp;""' LIMIT 1"",FALSE)"),"")</f>
        <v/>
      </c>
      <c r="F277" s="125"/>
    </row>
    <row r="278" hidden="1">
      <c r="A278" s="130"/>
      <c r="B278" s="130"/>
      <c r="C278" s="130"/>
      <c r="D278" s="127"/>
      <c r="E278" s="123" t="str">
        <f>IFERROR(__xludf.DUMMYFUNCTION("Query('(Fuente) 2. Campos'!$1:$994,""SELECT E WHERE A = '""&amp;D278&amp;""' LIMIT 1"",FALSE)"),"")</f>
        <v/>
      </c>
      <c r="F278" s="125"/>
    </row>
    <row r="279" hidden="1">
      <c r="A279" s="130"/>
      <c r="B279" s="130"/>
      <c r="C279" s="130"/>
      <c r="D279" s="127"/>
      <c r="E279" s="123" t="str">
        <f>IFERROR(__xludf.DUMMYFUNCTION("Query('(Fuente) 2. Campos'!$1:$994,""SELECT E WHERE A = '""&amp;D279&amp;""' LIMIT 1"",FALSE)"),"")</f>
        <v/>
      </c>
      <c r="F279" s="125"/>
    </row>
    <row r="280" hidden="1">
      <c r="A280" s="130"/>
      <c r="B280" s="130"/>
      <c r="C280" s="130"/>
      <c r="D280" s="127"/>
      <c r="E280" s="123" t="str">
        <f>IFERROR(__xludf.DUMMYFUNCTION("Query('(Fuente) 2. Campos'!$1:$994,""SELECT E WHERE A = '""&amp;D280&amp;""' LIMIT 1"",FALSE)"),"")</f>
        <v/>
      </c>
      <c r="F280" s="125"/>
    </row>
    <row r="281" hidden="1">
      <c r="A281" s="130"/>
      <c r="B281" s="130"/>
      <c r="C281" s="130"/>
      <c r="D281" s="127"/>
      <c r="E281" s="123" t="str">
        <f>IFERROR(__xludf.DUMMYFUNCTION("Query('(Fuente) 2. Campos'!$1:$994,""SELECT E WHERE A = '""&amp;D281&amp;""' LIMIT 1"",FALSE)"),"")</f>
        <v/>
      </c>
      <c r="F281" s="125"/>
    </row>
    <row r="282" hidden="1">
      <c r="A282" s="130"/>
      <c r="B282" s="130"/>
      <c r="C282" s="130"/>
      <c r="D282" s="127"/>
      <c r="E282" s="123" t="str">
        <f>IFERROR(__xludf.DUMMYFUNCTION("Query('(Fuente) 2. Campos'!$1:$994,""SELECT E WHERE A = '""&amp;D282&amp;""' LIMIT 1"",FALSE)"),"")</f>
        <v/>
      </c>
      <c r="F282" s="125"/>
    </row>
    <row r="283" hidden="1">
      <c r="A283" s="130"/>
      <c r="B283" s="130"/>
      <c r="C283" s="130"/>
      <c r="D283" s="127"/>
      <c r="E283" s="123" t="str">
        <f>IFERROR(__xludf.DUMMYFUNCTION("Query('(Fuente) 2. Campos'!$1:$994,""SELECT E WHERE A = '""&amp;D283&amp;""' LIMIT 1"",FALSE)"),"")</f>
        <v/>
      </c>
      <c r="F283" s="125"/>
    </row>
    <row r="284" hidden="1">
      <c r="A284" s="130"/>
      <c r="B284" s="130"/>
      <c r="C284" s="130"/>
      <c r="D284" s="127"/>
      <c r="E284" s="123" t="str">
        <f>IFERROR(__xludf.DUMMYFUNCTION("Query('(Fuente) 2. Campos'!$1:$994,""SELECT E WHERE A = '""&amp;D284&amp;""' LIMIT 1"",FALSE)"),"")</f>
        <v/>
      </c>
      <c r="F284" s="125"/>
    </row>
    <row r="285" hidden="1">
      <c r="A285" s="130"/>
      <c r="B285" s="130"/>
      <c r="C285" s="130"/>
      <c r="D285" s="127"/>
      <c r="E285" s="123" t="str">
        <f>IFERROR(__xludf.DUMMYFUNCTION("Query('(Fuente) 2. Campos'!$1:$994,""SELECT E WHERE A = '""&amp;D285&amp;""' LIMIT 1"",FALSE)"),"")</f>
        <v/>
      </c>
      <c r="F285" s="125"/>
    </row>
    <row r="286" hidden="1">
      <c r="A286" s="130"/>
      <c r="B286" s="130"/>
      <c r="C286" s="130"/>
      <c r="D286" s="127"/>
      <c r="E286" s="123" t="str">
        <f>IFERROR(__xludf.DUMMYFUNCTION("Query('(Fuente) 2. Campos'!$1:$994,""SELECT E WHERE A = '""&amp;D286&amp;""' LIMIT 1"",FALSE)"),"")</f>
        <v/>
      </c>
      <c r="F286" s="125"/>
    </row>
    <row r="287" hidden="1">
      <c r="A287" s="130"/>
      <c r="B287" s="130"/>
      <c r="C287" s="130"/>
      <c r="D287" s="127"/>
      <c r="E287" s="123" t="str">
        <f>IFERROR(__xludf.DUMMYFUNCTION("Query('(Fuente) 2. Campos'!$1:$994,""SELECT E WHERE A = '""&amp;D287&amp;""' LIMIT 1"",FALSE)"),"")</f>
        <v/>
      </c>
      <c r="F287" s="125"/>
    </row>
    <row r="288" hidden="1">
      <c r="A288" s="130"/>
      <c r="B288" s="130"/>
      <c r="C288" s="130"/>
      <c r="D288" s="127"/>
      <c r="E288" s="123" t="str">
        <f>IFERROR(__xludf.DUMMYFUNCTION("Query('(Fuente) 2. Campos'!$1:$994,""SELECT E WHERE A = '""&amp;D288&amp;""' LIMIT 1"",FALSE)"),"")</f>
        <v/>
      </c>
      <c r="F288" s="125"/>
    </row>
    <row r="289" hidden="1">
      <c r="A289" s="130"/>
      <c r="B289" s="130"/>
      <c r="C289" s="130"/>
      <c r="D289" s="127"/>
      <c r="E289" s="123" t="str">
        <f>IFERROR(__xludf.DUMMYFUNCTION("Query('(Fuente) 2. Campos'!$1:$994,""SELECT E WHERE A = '""&amp;D289&amp;""' LIMIT 1"",FALSE)"),"")</f>
        <v/>
      </c>
      <c r="F289" s="125"/>
    </row>
    <row r="290" hidden="1">
      <c r="A290" s="130"/>
      <c r="B290" s="130"/>
      <c r="C290" s="130"/>
      <c r="D290" s="127"/>
      <c r="E290" s="123" t="str">
        <f>IFERROR(__xludf.DUMMYFUNCTION("Query('(Fuente) 2. Campos'!$1:$994,""SELECT E WHERE A = '""&amp;D290&amp;""' LIMIT 1"",FALSE)"),"")</f>
        <v/>
      </c>
      <c r="F290" s="125"/>
    </row>
    <row r="291" hidden="1">
      <c r="A291" s="130"/>
      <c r="B291" s="130"/>
      <c r="C291" s="130"/>
      <c r="D291" s="127"/>
      <c r="E291" s="123" t="str">
        <f>IFERROR(__xludf.DUMMYFUNCTION("Query('(Fuente) 2. Campos'!$1:$994,""SELECT E WHERE A = '""&amp;D291&amp;""' LIMIT 1"",FALSE)"),"")</f>
        <v/>
      </c>
      <c r="F291" s="125"/>
    </row>
    <row r="292" hidden="1">
      <c r="A292" s="130"/>
      <c r="B292" s="130"/>
      <c r="C292" s="130"/>
      <c r="D292" s="127"/>
      <c r="E292" s="123" t="str">
        <f>IFERROR(__xludf.DUMMYFUNCTION("Query('(Fuente) 2. Campos'!$1:$994,""SELECT E WHERE A = '""&amp;D292&amp;""' LIMIT 1"",FALSE)"),"")</f>
        <v/>
      </c>
      <c r="F292" s="125"/>
    </row>
    <row r="293" hidden="1">
      <c r="A293" s="130"/>
      <c r="B293" s="130"/>
      <c r="C293" s="130"/>
      <c r="D293" s="127"/>
      <c r="E293" s="123" t="str">
        <f>IFERROR(__xludf.DUMMYFUNCTION("Query('(Fuente) 2. Campos'!$1:$994,""SELECT E WHERE A = '""&amp;D293&amp;""' LIMIT 1"",FALSE)"),"")</f>
        <v/>
      </c>
      <c r="F293" s="125"/>
    </row>
    <row r="294" hidden="1">
      <c r="A294" s="130"/>
      <c r="B294" s="130"/>
      <c r="C294" s="130"/>
      <c r="D294" s="127"/>
      <c r="E294" s="123" t="str">
        <f>IFERROR(__xludf.DUMMYFUNCTION("Query('(Fuente) 2. Campos'!$1:$994,""SELECT E WHERE A = '""&amp;D294&amp;""' LIMIT 1"",FALSE)"),"")</f>
        <v/>
      </c>
      <c r="F294" s="125"/>
    </row>
    <row r="295" hidden="1">
      <c r="A295" s="130"/>
      <c r="B295" s="130"/>
      <c r="C295" s="130"/>
      <c r="D295" s="127"/>
      <c r="E295" s="123" t="str">
        <f>IFERROR(__xludf.DUMMYFUNCTION("Query('(Fuente) 2. Campos'!$1:$994,""SELECT E WHERE A = '""&amp;D295&amp;""' LIMIT 1"",FALSE)"),"")</f>
        <v/>
      </c>
      <c r="F295" s="125"/>
    </row>
    <row r="296" hidden="1">
      <c r="A296" s="130"/>
      <c r="B296" s="130"/>
      <c r="C296" s="130"/>
      <c r="D296" s="127"/>
      <c r="E296" s="123" t="str">
        <f>IFERROR(__xludf.DUMMYFUNCTION("Query('(Fuente) 2. Campos'!$1:$994,""SELECT E WHERE A = '""&amp;D296&amp;""' LIMIT 1"",FALSE)"),"")</f>
        <v/>
      </c>
      <c r="F296" s="125"/>
    </row>
    <row r="297" hidden="1">
      <c r="A297" s="130"/>
      <c r="B297" s="130"/>
      <c r="C297" s="130"/>
      <c r="D297" s="127"/>
      <c r="E297" s="123" t="str">
        <f>IFERROR(__xludf.DUMMYFUNCTION("Query('(Fuente) 2. Campos'!$1:$994,""SELECT E WHERE A = '""&amp;D297&amp;""' LIMIT 1"",FALSE)"),"")</f>
        <v/>
      </c>
      <c r="F297" s="125"/>
    </row>
    <row r="298" hidden="1">
      <c r="A298" s="130"/>
      <c r="B298" s="130"/>
      <c r="C298" s="130"/>
      <c r="D298" s="127"/>
      <c r="E298" s="123" t="str">
        <f>IFERROR(__xludf.DUMMYFUNCTION("Query('(Fuente) 2. Campos'!$1:$994,""SELECT E WHERE A = '""&amp;D298&amp;""' LIMIT 1"",FALSE)"),"")</f>
        <v/>
      </c>
      <c r="F298" s="125"/>
    </row>
    <row r="299" hidden="1">
      <c r="A299" s="130"/>
      <c r="B299" s="130"/>
      <c r="C299" s="130"/>
      <c r="D299" s="127"/>
      <c r="E299" s="123" t="str">
        <f>IFERROR(__xludf.DUMMYFUNCTION("Query('(Fuente) 2. Campos'!$1:$994,""SELECT E WHERE A = '""&amp;D299&amp;""' LIMIT 1"",FALSE)"),"")</f>
        <v/>
      </c>
      <c r="F299" s="125"/>
    </row>
    <row r="300" hidden="1">
      <c r="A300" s="130"/>
      <c r="B300" s="130"/>
      <c r="C300" s="130"/>
      <c r="D300" s="127"/>
      <c r="E300" s="123" t="str">
        <f>IFERROR(__xludf.DUMMYFUNCTION("Query('(Fuente) 2. Campos'!$1:$994,""SELECT E WHERE A = '""&amp;D300&amp;""' LIMIT 1"",FALSE)"),"")</f>
        <v/>
      </c>
      <c r="F300" s="125"/>
    </row>
    <row r="301" hidden="1">
      <c r="A301" s="130"/>
      <c r="B301" s="130"/>
      <c r="C301" s="130"/>
      <c r="D301" s="127"/>
      <c r="E301" s="123" t="str">
        <f>IFERROR(__xludf.DUMMYFUNCTION("Query('(Fuente) 2. Campos'!$1:$994,""SELECT E WHERE A = '""&amp;D301&amp;""' LIMIT 1"",FALSE)"),"")</f>
        <v/>
      </c>
      <c r="F301" s="125"/>
    </row>
    <row r="302" hidden="1">
      <c r="A302" s="130"/>
      <c r="B302" s="130"/>
      <c r="C302" s="130"/>
      <c r="D302" s="127"/>
      <c r="E302" s="123" t="str">
        <f>IFERROR(__xludf.DUMMYFUNCTION("Query('(Fuente) 2. Campos'!$1:$994,""SELECT E WHERE A = '""&amp;D302&amp;""' LIMIT 1"",FALSE)"),"")</f>
        <v/>
      </c>
      <c r="F302" s="125"/>
    </row>
    <row r="303" hidden="1">
      <c r="A303" s="130"/>
      <c r="B303" s="130"/>
      <c r="C303" s="130"/>
      <c r="D303" s="127"/>
      <c r="E303" s="123" t="str">
        <f>IFERROR(__xludf.DUMMYFUNCTION("Query('(Fuente) 2. Campos'!$1:$994,""SELECT E WHERE A = '""&amp;D303&amp;""' LIMIT 1"",FALSE)"),"")</f>
        <v/>
      </c>
      <c r="F303" s="125"/>
    </row>
    <row r="304" hidden="1">
      <c r="A304" s="130"/>
      <c r="B304" s="130"/>
      <c r="C304" s="130"/>
      <c r="D304" s="127"/>
      <c r="E304" s="123" t="str">
        <f>IFERROR(__xludf.DUMMYFUNCTION("Query('(Fuente) 2. Campos'!$1:$994,""SELECT E WHERE A = '""&amp;D304&amp;""' LIMIT 1"",FALSE)"),"")</f>
        <v/>
      </c>
      <c r="F304" s="125"/>
    </row>
    <row r="305" hidden="1">
      <c r="A305" s="130"/>
      <c r="B305" s="130"/>
      <c r="C305" s="130"/>
      <c r="D305" s="127"/>
      <c r="E305" s="123" t="str">
        <f>IFERROR(__xludf.DUMMYFUNCTION("Query('(Fuente) 2. Campos'!$1:$994,""SELECT E WHERE A = '""&amp;D305&amp;""' LIMIT 1"",FALSE)"),"")</f>
        <v/>
      </c>
      <c r="F305" s="125"/>
    </row>
    <row r="306" hidden="1">
      <c r="A306" s="130"/>
      <c r="B306" s="130"/>
      <c r="C306" s="130"/>
      <c r="D306" s="127"/>
      <c r="E306" s="123" t="str">
        <f>IFERROR(__xludf.DUMMYFUNCTION("Query('(Fuente) 2. Campos'!$1:$994,""SELECT E WHERE A = '""&amp;D306&amp;""' LIMIT 1"",FALSE)"),"")</f>
        <v/>
      </c>
      <c r="F306" s="125"/>
    </row>
    <row r="307" hidden="1">
      <c r="A307" s="130"/>
      <c r="B307" s="130"/>
      <c r="C307" s="130"/>
      <c r="D307" s="127"/>
      <c r="E307" s="123" t="str">
        <f>IFERROR(__xludf.DUMMYFUNCTION("Query('(Fuente) 2. Campos'!$1:$994,""SELECT E WHERE A = '""&amp;D307&amp;""' LIMIT 1"",FALSE)"),"")</f>
        <v/>
      </c>
      <c r="F307" s="125"/>
    </row>
    <row r="308" hidden="1">
      <c r="A308" s="130"/>
      <c r="B308" s="130"/>
      <c r="C308" s="130"/>
      <c r="D308" s="127"/>
      <c r="E308" s="123" t="str">
        <f>IFERROR(__xludf.DUMMYFUNCTION("Query('(Fuente) 2. Campos'!$1:$994,""SELECT E WHERE A = '""&amp;D308&amp;""' LIMIT 1"",FALSE)"),"")</f>
        <v/>
      </c>
      <c r="F308" s="125"/>
    </row>
    <row r="309" hidden="1">
      <c r="A309" s="130"/>
      <c r="B309" s="130"/>
      <c r="C309" s="130"/>
      <c r="D309" s="127"/>
      <c r="E309" s="123" t="str">
        <f>IFERROR(__xludf.DUMMYFUNCTION("Query('(Fuente) 2. Campos'!$1:$994,""SELECT E WHERE A = '""&amp;D309&amp;""' LIMIT 1"",FALSE)"),"")</f>
        <v/>
      </c>
      <c r="F309" s="125"/>
    </row>
    <row r="310" hidden="1">
      <c r="A310" s="130"/>
      <c r="B310" s="130"/>
      <c r="C310" s="130"/>
      <c r="D310" s="127"/>
      <c r="E310" s="123" t="str">
        <f>IFERROR(__xludf.DUMMYFUNCTION("Query('(Fuente) 2. Campos'!$1:$994,""SELECT E WHERE A = '""&amp;D310&amp;""' LIMIT 1"",FALSE)"),"")</f>
        <v/>
      </c>
      <c r="F310" s="125"/>
    </row>
    <row r="311" hidden="1">
      <c r="A311" s="130"/>
      <c r="B311" s="130"/>
      <c r="C311" s="130"/>
      <c r="D311" s="127"/>
      <c r="E311" s="123" t="str">
        <f>IFERROR(__xludf.DUMMYFUNCTION("Query('(Fuente) 2. Campos'!$1:$994,""SELECT E WHERE A = '""&amp;D311&amp;""' LIMIT 1"",FALSE)"),"")</f>
        <v/>
      </c>
      <c r="F311" s="125"/>
    </row>
    <row r="312" hidden="1">
      <c r="A312" s="130"/>
      <c r="B312" s="130"/>
      <c r="C312" s="130"/>
      <c r="D312" s="127"/>
      <c r="E312" s="123" t="str">
        <f>IFERROR(__xludf.DUMMYFUNCTION("Query('(Fuente) 2. Campos'!$1:$994,""SELECT E WHERE A = '""&amp;D312&amp;""' LIMIT 1"",FALSE)"),"")</f>
        <v/>
      </c>
      <c r="F312" s="125"/>
    </row>
    <row r="313" hidden="1">
      <c r="A313" s="130"/>
      <c r="B313" s="130"/>
      <c r="C313" s="130"/>
      <c r="D313" s="127"/>
      <c r="E313" s="123" t="str">
        <f>IFERROR(__xludf.DUMMYFUNCTION("Query('(Fuente) 2. Campos'!$1:$994,""SELECT E WHERE A = '""&amp;D313&amp;""' LIMIT 1"",FALSE)"),"")</f>
        <v/>
      </c>
      <c r="F313" s="125"/>
    </row>
    <row r="314" hidden="1">
      <c r="A314" s="130"/>
      <c r="B314" s="130"/>
      <c r="C314" s="130"/>
      <c r="D314" s="127"/>
      <c r="E314" s="123" t="str">
        <f>IFERROR(__xludf.DUMMYFUNCTION("Query('(Fuente) 2. Campos'!$1:$994,""SELECT E WHERE A = '""&amp;D314&amp;""' LIMIT 1"",FALSE)"),"")</f>
        <v/>
      </c>
      <c r="F314" s="125"/>
    </row>
    <row r="315" hidden="1">
      <c r="A315" s="130"/>
      <c r="B315" s="130"/>
      <c r="C315" s="130"/>
      <c r="D315" s="127"/>
      <c r="E315" s="123" t="str">
        <f>IFERROR(__xludf.DUMMYFUNCTION("Query('(Fuente) 2. Campos'!$1:$994,""SELECT E WHERE A = '""&amp;D315&amp;""' LIMIT 1"",FALSE)"),"")</f>
        <v/>
      </c>
      <c r="F315" s="125"/>
    </row>
    <row r="316" hidden="1">
      <c r="A316" s="130"/>
      <c r="B316" s="130"/>
      <c r="C316" s="130"/>
      <c r="D316" s="127"/>
      <c r="E316" s="123" t="str">
        <f>IFERROR(__xludf.DUMMYFUNCTION("Query('(Fuente) 2. Campos'!$1:$994,""SELECT E WHERE A = '""&amp;D316&amp;""' LIMIT 1"",FALSE)"),"")</f>
        <v/>
      </c>
      <c r="F316" s="125"/>
    </row>
    <row r="317" hidden="1">
      <c r="A317" s="130"/>
      <c r="B317" s="130"/>
      <c r="C317" s="130"/>
      <c r="D317" s="127"/>
      <c r="E317" s="123" t="str">
        <f>IFERROR(__xludf.DUMMYFUNCTION("Query('(Fuente) 2. Campos'!$1:$994,""SELECT E WHERE A = '""&amp;D317&amp;""' LIMIT 1"",FALSE)"),"")</f>
        <v/>
      </c>
      <c r="F317" s="125"/>
    </row>
    <row r="318" hidden="1">
      <c r="A318" s="130"/>
      <c r="B318" s="130"/>
      <c r="C318" s="130"/>
      <c r="D318" s="127"/>
      <c r="E318" s="123" t="str">
        <f>IFERROR(__xludf.DUMMYFUNCTION("Query('(Fuente) 2. Campos'!$1:$994,""SELECT E WHERE A = '""&amp;D318&amp;""' LIMIT 1"",FALSE)"),"")</f>
        <v/>
      </c>
      <c r="F318" s="125"/>
    </row>
    <row r="319" hidden="1">
      <c r="A319" s="130"/>
      <c r="B319" s="130"/>
      <c r="C319" s="130"/>
      <c r="D319" s="127"/>
      <c r="E319" s="123" t="str">
        <f>IFERROR(__xludf.DUMMYFUNCTION("Query('(Fuente) 2. Campos'!$1:$994,""SELECT E WHERE A = '""&amp;D319&amp;""' LIMIT 1"",FALSE)"),"")</f>
        <v/>
      </c>
      <c r="F319" s="125"/>
    </row>
    <row r="320" hidden="1">
      <c r="A320" s="130"/>
      <c r="B320" s="130"/>
      <c r="C320" s="130"/>
      <c r="D320" s="127"/>
      <c r="E320" s="123" t="str">
        <f>IFERROR(__xludf.DUMMYFUNCTION("Query('(Fuente) 2. Campos'!$1:$994,""SELECT E WHERE A = '""&amp;D320&amp;""' LIMIT 1"",FALSE)"),"")</f>
        <v/>
      </c>
      <c r="F320" s="125"/>
    </row>
    <row r="321" hidden="1">
      <c r="A321" s="130"/>
      <c r="B321" s="130"/>
      <c r="C321" s="130"/>
      <c r="D321" s="127"/>
      <c r="E321" s="123" t="str">
        <f>IFERROR(__xludf.DUMMYFUNCTION("Query('(Fuente) 2. Campos'!$1:$994,""SELECT E WHERE A = '""&amp;D321&amp;""' LIMIT 1"",FALSE)"),"")</f>
        <v/>
      </c>
      <c r="F321" s="125"/>
    </row>
    <row r="322" hidden="1">
      <c r="A322" s="130"/>
      <c r="B322" s="130"/>
      <c r="C322" s="130"/>
      <c r="D322" s="127"/>
      <c r="E322" s="123" t="str">
        <f>IFERROR(__xludf.DUMMYFUNCTION("Query('(Fuente) 2. Campos'!$1:$994,""SELECT E WHERE A = '""&amp;D322&amp;""' LIMIT 1"",FALSE)"),"")</f>
        <v/>
      </c>
      <c r="F322" s="125"/>
    </row>
    <row r="323" hidden="1">
      <c r="A323" s="130"/>
      <c r="B323" s="130"/>
      <c r="C323" s="130"/>
      <c r="D323" s="127"/>
      <c r="E323" s="123" t="str">
        <f>IFERROR(__xludf.DUMMYFUNCTION("Query('(Fuente) 2. Campos'!$1:$994,""SELECT E WHERE A = '""&amp;D323&amp;""' LIMIT 1"",FALSE)"),"")</f>
        <v/>
      </c>
      <c r="F323" s="125"/>
    </row>
    <row r="324" hidden="1">
      <c r="A324" s="130"/>
      <c r="B324" s="130"/>
      <c r="C324" s="130"/>
      <c r="D324" s="127"/>
      <c r="E324" s="123" t="str">
        <f>IFERROR(__xludf.DUMMYFUNCTION("Query('(Fuente) 2. Campos'!$1:$994,""SELECT E WHERE A = '""&amp;D324&amp;""' LIMIT 1"",FALSE)"),"")</f>
        <v/>
      </c>
      <c r="F324" s="125"/>
    </row>
    <row r="325" hidden="1">
      <c r="A325" s="130"/>
      <c r="B325" s="130"/>
      <c r="C325" s="130"/>
      <c r="D325" s="127"/>
      <c r="E325" s="123" t="str">
        <f>IFERROR(__xludf.DUMMYFUNCTION("Query('(Fuente) 2. Campos'!$1:$994,""SELECT E WHERE A = '""&amp;D325&amp;""' LIMIT 1"",FALSE)"),"")</f>
        <v/>
      </c>
      <c r="F325" s="125"/>
    </row>
    <row r="326" hidden="1">
      <c r="A326" s="130"/>
      <c r="B326" s="130"/>
      <c r="C326" s="130"/>
      <c r="D326" s="127"/>
      <c r="E326" s="123" t="str">
        <f>IFERROR(__xludf.DUMMYFUNCTION("Query('(Fuente) 2. Campos'!$1:$994,""SELECT E WHERE A = '""&amp;D326&amp;""' LIMIT 1"",FALSE)"),"")</f>
        <v/>
      </c>
      <c r="F326" s="125"/>
    </row>
    <row r="327" hidden="1">
      <c r="A327" s="130"/>
      <c r="B327" s="130"/>
      <c r="C327" s="130"/>
      <c r="D327" s="127"/>
      <c r="E327" s="123" t="str">
        <f>IFERROR(__xludf.DUMMYFUNCTION("Query('(Fuente) 2. Campos'!$1:$994,""SELECT E WHERE A = '""&amp;D327&amp;""' LIMIT 1"",FALSE)"),"")</f>
        <v/>
      </c>
      <c r="F327" s="125"/>
    </row>
    <row r="328" hidden="1">
      <c r="A328" s="130"/>
      <c r="B328" s="130"/>
      <c r="C328" s="130"/>
      <c r="D328" s="127"/>
      <c r="E328" s="123" t="str">
        <f>IFERROR(__xludf.DUMMYFUNCTION("Query('(Fuente) 2. Campos'!$1:$994,""SELECT E WHERE A = '""&amp;D328&amp;""' LIMIT 1"",FALSE)"),"")</f>
        <v/>
      </c>
      <c r="F328" s="125"/>
    </row>
    <row r="329" hidden="1">
      <c r="A329" s="130"/>
      <c r="B329" s="130"/>
      <c r="C329" s="130"/>
      <c r="D329" s="127"/>
      <c r="E329" s="123" t="str">
        <f>IFERROR(__xludf.DUMMYFUNCTION("Query('(Fuente) 2. Campos'!$1:$994,""SELECT E WHERE A = '""&amp;D329&amp;""' LIMIT 1"",FALSE)"),"")</f>
        <v/>
      </c>
      <c r="F329" s="125"/>
    </row>
    <row r="330" hidden="1">
      <c r="A330" s="130"/>
      <c r="B330" s="130"/>
      <c r="C330" s="130"/>
      <c r="D330" s="127"/>
      <c r="E330" s="123" t="str">
        <f>IFERROR(__xludf.DUMMYFUNCTION("Query('(Fuente) 2. Campos'!$1:$994,""SELECT E WHERE A = '""&amp;D330&amp;""' LIMIT 1"",FALSE)"),"")</f>
        <v/>
      </c>
      <c r="F330" s="125"/>
    </row>
    <row r="331" hidden="1">
      <c r="A331" s="130"/>
      <c r="B331" s="130"/>
      <c r="C331" s="130"/>
      <c r="D331" s="127"/>
      <c r="E331" s="123" t="str">
        <f>IFERROR(__xludf.DUMMYFUNCTION("Query('(Fuente) 2. Campos'!$1:$994,""SELECT E WHERE A = '""&amp;D331&amp;""' LIMIT 1"",FALSE)"),"")</f>
        <v/>
      </c>
      <c r="F331" s="125"/>
    </row>
    <row r="332" hidden="1">
      <c r="A332" s="130"/>
      <c r="B332" s="130"/>
      <c r="C332" s="130"/>
      <c r="D332" s="127"/>
      <c r="E332" s="123" t="str">
        <f>IFERROR(__xludf.DUMMYFUNCTION("Query('(Fuente) 2. Campos'!$1:$994,""SELECT E WHERE A = '""&amp;D332&amp;""' LIMIT 1"",FALSE)"),"")</f>
        <v/>
      </c>
      <c r="F332" s="125"/>
    </row>
    <row r="333" hidden="1">
      <c r="A333" s="130"/>
      <c r="B333" s="130"/>
      <c r="C333" s="130"/>
      <c r="D333" s="127"/>
      <c r="E333" s="123" t="str">
        <f>IFERROR(__xludf.DUMMYFUNCTION("Query('(Fuente) 2. Campos'!$1:$994,""SELECT E WHERE A = '""&amp;D333&amp;""' LIMIT 1"",FALSE)"),"")</f>
        <v/>
      </c>
      <c r="F333" s="125"/>
    </row>
    <row r="334" hidden="1">
      <c r="A334" s="130"/>
      <c r="B334" s="130"/>
      <c r="C334" s="130"/>
      <c r="D334" s="127"/>
      <c r="E334" s="123" t="str">
        <f>IFERROR(__xludf.DUMMYFUNCTION("Query('(Fuente) 2. Campos'!$1:$994,""SELECT E WHERE A = '""&amp;D334&amp;""' LIMIT 1"",FALSE)"),"")</f>
        <v/>
      </c>
      <c r="F334" s="125"/>
    </row>
    <row r="335" hidden="1">
      <c r="A335" s="130"/>
      <c r="B335" s="130"/>
      <c r="C335" s="130"/>
      <c r="D335" s="127"/>
      <c r="E335" s="123" t="str">
        <f>IFERROR(__xludf.DUMMYFUNCTION("Query('(Fuente) 2. Campos'!$1:$994,""SELECT E WHERE A = '""&amp;D335&amp;""' LIMIT 1"",FALSE)"),"")</f>
        <v/>
      </c>
      <c r="F335" s="125"/>
    </row>
    <row r="336" hidden="1">
      <c r="A336" s="130"/>
      <c r="B336" s="130"/>
      <c r="C336" s="130"/>
      <c r="D336" s="127"/>
      <c r="E336" s="123" t="str">
        <f>IFERROR(__xludf.DUMMYFUNCTION("Query('(Fuente) 2. Campos'!$1:$994,""SELECT E WHERE A = '""&amp;D336&amp;""' LIMIT 1"",FALSE)"),"")</f>
        <v/>
      </c>
      <c r="F336" s="125"/>
    </row>
    <row r="337" hidden="1">
      <c r="A337" s="130"/>
      <c r="B337" s="130"/>
      <c r="C337" s="130"/>
      <c r="D337" s="127"/>
      <c r="E337" s="123" t="str">
        <f>IFERROR(__xludf.DUMMYFUNCTION("Query('(Fuente) 2. Campos'!$1:$994,""SELECT E WHERE A = '""&amp;D337&amp;""' LIMIT 1"",FALSE)"),"")</f>
        <v/>
      </c>
      <c r="F337" s="125"/>
    </row>
    <row r="338" hidden="1">
      <c r="A338" s="130"/>
      <c r="B338" s="130"/>
      <c r="C338" s="130"/>
      <c r="D338" s="127"/>
      <c r="E338" s="123" t="str">
        <f>IFERROR(__xludf.DUMMYFUNCTION("Query('(Fuente) 2. Campos'!$1:$994,""SELECT E WHERE A = '""&amp;D338&amp;""' LIMIT 1"",FALSE)"),"")</f>
        <v/>
      </c>
      <c r="F338" s="125"/>
    </row>
    <row r="339" hidden="1">
      <c r="A339" s="130"/>
      <c r="B339" s="130"/>
      <c r="C339" s="130"/>
      <c r="D339" s="127"/>
      <c r="E339" s="123" t="str">
        <f>IFERROR(__xludf.DUMMYFUNCTION("Query('(Fuente) 2. Campos'!$1:$994,""SELECT E WHERE A = '""&amp;D339&amp;""' LIMIT 1"",FALSE)"),"")</f>
        <v/>
      </c>
      <c r="F339" s="125"/>
    </row>
    <row r="340" hidden="1">
      <c r="A340" s="130"/>
      <c r="B340" s="130"/>
      <c r="C340" s="130"/>
      <c r="D340" s="127"/>
      <c r="E340" s="123" t="str">
        <f>IFERROR(__xludf.DUMMYFUNCTION("Query('(Fuente) 2. Campos'!$1:$994,""SELECT E WHERE A = '""&amp;D340&amp;""' LIMIT 1"",FALSE)"),"")</f>
        <v/>
      </c>
      <c r="F340" s="125"/>
    </row>
    <row r="341" hidden="1">
      <c r="A341" s="130"/>
      <c r="B341" s="130"/>
      <c r="C341" s="130"/>
      <c r="D341" s="127"/>
      <c r="E341" s="123" t="str">
        <f>IFERROR(__xludf.DUMMYFUNCTION("Query('(Fuente) 2. Campos'!$1:$994,""SELECT E WHERE A = '""&amp;D341&amp;""' LIMIT 1"",FALSE)"),"")</f>
        <v/>
      </c>
      <c r="F341" s="125"/>
    </row>
    <row r="342" hidden="1">
      <c r="A342" s="130"/>
      <c r="B342" s="130"/>
      <c r="C342" s="130"/>
      <c r="D342" s="127"/>
      <c r="E342" s="123" t="str">
        <f>IFERROR(__xludf.DUMMYFUNCTION("Query('(Fuente) 2. Campos'!$1:$994,""SELECT E WHERE A = '""&amp;D342&amp;""' LIMIT 1"",FALSE)"),"")</f>
        <v/>
      </c>
      <c r="F342" s="125"/>
    </row>
    <row r="343" hidden="1">
      <c r="A343" s="130"/>
      <c r="B343" s="130"/>
      <c r="C343" s="130"/>
      <c r="D343" s="127"/>
      <c r="E343" s="123" t="str">
        <f>IFERROR(__xludf.DUMMYFUNCTION("Query('(Fuente) 2. Campos'!$1:$994,""SELECT E WHERE A = '""&amp;D343&amp;""' LIMIT 1"",FALSE)"),"")</f>
        <v/>
      </c>
      <c r="F343" s="125"/>
    </row>
    <row r="344" hidden="1">
      <c r="A344" s="130"/>
      <c r="B344" s="130"/>
      <c r="C344" s="130"/>
      <c r="D344" s="127"/>
      <c r="E344" s="123" t="str">
        <f>IFERROR(__xludf.DUMMYFUNCTION("Query('(Fuente) 2. Campos'!$1:$994,""SELECT E WHERE A = '""&amp;D344&amp;""' LIMIT 1"",FALSE)"),"")</f>
        <v/>
      </c>
      <c r="F344" s="125"/>
    </row>
    <row r="345" hidden="1">
      <c r="A345" s="130"/>
      <c r="B345" s="130"/>
      <c r="C345" s="130"/>
      <c r="D345" s="127"/>
      <c r="E345" s="123" t="str">
        <f>IFERROR(__xludf.DUMMYFUNCTION("Query('(Fuente) 2. Campos'!$1:$994,""SELECT E WHERE A = '""&amp;D345&amp;""' LIMIT 1"",FALSE)"),"")</f>
        <v/>
      </c>
      <c r="F345" s="125"/>
    </row>
    <row r="346" hidden="1">
      <c r="A346" s="130"/>
      <c r="B346" s="130"/>
      <c r="C346" s="130"/>
      <c r="D346" s="127"/>
      <c r="E346" s="123" t="str">
        <f>IFERROR(__xludf.DUMMYFUNCTION("Query('(Fuente) 2. Campos'!$1:$994,""SELECT E WHERE A = '""&amp;D346&amp;""' LIMIT 1"",FALSE)"),"")</f>
        <v/>
      </c>
      <c r="F346" s="125"/>
    </row>
    <row r="347" hidden="1">
      <c r="A347" s="130"/>
      <c r="B347" s="130"/>
      <c r="C347" s="130"/>
      <c r="D347" s="127"/>
      <c r="E347" s="123" t="str">
        <f>IFERROR(__xludf.DUMMYFUNCTION("Query('(Fuente) 2. Campos'!$1:$994,""SELECT E WHERE A = '""&amp;D347&amp;""' LIMIT 1"",FALSE)"),"")</f>
        <v/>
      </c>
      <c r="F347" s="125"/>
    </row>
    <row r="348" hidden="1">
      <c r="A348" s="130"/>
      <c r="B348" s="130"/>
      <c r="C348" s="130"/>
      <c r="D348" s="127"/>
      <c r="E348" s="123" t="str">
        <f>IFERROR(__xludf.DUMMYFUNCTION("Query('(Fuente) 2. Campos'!$1:$994,""SELECT E WHERE A = '""&amp;D348&amp;""' LIMIT 1"",FALSE)"),"")</f>
        <v/>
      </c>
      <c r="F348" s="125"/>
    </row>
    <row r="349" hidden="1">
      <c r="A349" s="130"/>
      <c r="B349" s="130"/>
      <c r="C349" s="130"/>
      <c r="D349" s="127"/>
      <c r="E349" s="123" t="str">
        <f>IFERROR(__xludf.DUMMYFUNCTION("Query('(Fuente) 2. Campos'!$1:$994,""SELECT E WHERE A = '""&amp;D349&amp;""' LIMIT 1"",FALSE)"),"")</f>
        <v/>
      </c>
      <c r="F349" s="125"/>
    </row>
    <row r="350" hidden="1">
      <c r="A350" s="130"/>
      <c r="B350" s="130"/>
      <c r="C350" s="130"/>
      <c r="D350" s="127"/>
      <c r="E350" s="123" t="str">
        <f>IFERROR(__xludf.DUMMYFUNCTION("Query('(Fuente) 2. Campos'!$1:$994,""SELECT E WHERE A = '""&amp;D350&amp;""' LIMIT 1"",FALSE)"),"")</f>
        <v/>
      </c>
      <c r="F350" s="125"/>
    </row>
    <row r="351" hidden="1">
      <c r="A351" s="130"/>
      <c r="B351" s="130"/>
      <c r="C351" s="130"/>
      <c r="D351" s="127"/>
      <c r="E351" s="123" t="str">
        <f>IFERROR(__xludf.DUMMYFUNCTION("Query('(Fuente) 2. Campos'!$1:$994,""SELECT E WHERE A = '""&amp;D351&amp;""' LIMIT 1"",FALSE)"),"")</f>
        <v/>
      </c>
      <c r="F351" s="125"/>
    </row>
    <row r="352" hidden="1">
      <c r="A352" s="130"/>
      <c r="B352" s="130"/>
      <c r="C352" s="130"/>
      <c r="D352" s="127"/>
      <c r="E352" s="123" t="str">
        <f>IFERROR(__xludf.DUMMYFUNCTION("Query('(Fuente) 2. Campos'!$1:$994,""SELECT E WHERE A = '""&amp;D352&amp;""' LIMIT 1"",FALSE)"),"")</f>
        <v/>
      </c>
      <c r="F352" s="125"/>
    </row>
    <row r="353" hidden="1">
      <c r="A353" s="130"/>
      <c r="B353" s="130"/>
      <c r="C353" s="130"/>
      <c r="D353" s="127"/>
      <c r="E353" s="123" t="str">
        <f>IFERROR(__xludf.DUMMYFUNCTION("Query('(Fuente) 2. Campos'!$1:$994,""SELECT E WHERE A = '""&amp;D353&amp;""' LIMIT 1"",FALSE)"),"")</f>
        <v/>
      </c>
      <c r="F353" s="125"/>
    </row>
    <row r="354" hidden="1">
      <c r="A354" s="130"/>
      <c r="B354" s="130"/>
      <c r="C354" s="130"/>
      <c r="D354" s="127"/>
      <c r="E354" s="123" t="str">
        <f>IFERROR(__xludf.DUMMYFUNCTION("Query('(Fuente) 2. Campos'!$1:$994,""SELECT E WHERE A = '""&amp;D354&amp;""' LIMIT 1"",FALSE)"),"")</f>
        <v/>
      </c>
      <c r="F354" s="125"/>
    </row>
    <row r="355" hidden="1">
      <c r="A355" s="130"/>
      <c r="B355" s="130"/>
      <c r="C355" s="130"/>
      <c r="D355" s="127"/>
      <c r="E355" s="123" t="str">
        <f>IFERROR(__xludf.DUMMYFUNCTION("Query('(Fuente) 2. Campos'!$1:$994,""SELECT E WHERE A = '""&amp;D355&amp;""' LIMIT 1"",FALSE)"),"")</f>
        <v/>
      </c>
      <c r="F355" s="125"/>
    </row>
    <row r="356" hidden="1">
      <c r="A356" s="130"/>
      <c r="B356" s="130"/>
      <c r="C356" s="130"/>
      <c r="D356" s="127"/>
      <c r="E356" s="123" t="str">
        <f>IFERROR(__xludf.DUMMYFUNCTION("Query('(Fuente) 2. Campos'!$1:$994,""SELECT E WHERE A = '""&amp;D356&amp;""' LIMIT 1"",FALSE)"),"")</f>
        <v/>
      </c>
      <c r="F356" s="125"/>
    </row>
    <row r="357" hidden="1">
      <c r="A357" s="130"/>
      <c r="B357" s="130"/>
      <c r="C357" s="130"/>
      <c r="D357" s="127"/>
      <c r="E357" s="123" t="str">
        <f>IFERROR(__xludf.DUMMYFUNCTION("Query('(Fuente) 2. Campos'!$1:$994,""SELECT E WHERE A = '""&amp;D357&amp;""' LIMIT 1"",FALSE)"),"")</f>
        <v/>
      </c>
      <c r="F357" s="125"/>
    </row>
    <row r="358" hidden="1">
      <c r="A358" s="130"/>
      <c r="B358" s="130"/>
      <c r="C358" s="130"/>
      <c r="D358" s="127"/>
      <c r="E358" s="123" t="str">
        <f>IFERROR(__xludf.DUMMYFUNCTION("Query('(Fuente) 2. Campos'!$1:$994,""SELECT E WHERE A = '""&amp;D358&amp;""' LIMIT 1"",FALSE)"),"")</f>
        <v/>
      </c>
      <c r="F358" s="125"/>
    </row>
    <row r="359" hidden="1">
      <c r="A359" s="130"/>
      <c r="B359" s="130"/>
      <c r="C359" s="130"/>
      <c r="D359" s="127"/>
      <c r="E359" s="123" t="str">
        <f>IFERROR(__xludf.DUMMYFUNCTION("Query('(Fuente) 2. Campos'!$1:$994,""SELECT E WHERE A = '""&amp;D359&amp;""' LIMIT 1"",FALSE)"),"")</f>
        <v/>
      </c>
      <c r="F359" s="125"/>
    </row>
    <row r="360" hidden="1">
      <c r="A360" s="130"/>
      <c r="B360" s="130"/>
      <c r="C360" s="130"/>
      <c r="D360" s="127"/>
      <c r="E360" s="123" t="str">
        <f>IFERROR(__xludf.DUMMYFUNCTION("Query('(Fuente) 2. Campos'!$1:$994,""SELECT E WHERE A = '""&amp;D360&amp;""' LIMIT 1"",FALSE)"),"")</f>
        <v/>
      </c>
      <c r="F360" s="125"/>
    </row>
    <row r="361" hidden="1">
      <c r="A361" s="130"/>
      <c r="B361" s="130"/>
      <c r="C361" s="130"/>
      <c r="D361" s="127"/>
      <c r="E361" s="123" t="str">
        <f>IFERROR(__xludf.DUMMYFUNCTION("Query('(Fuente) 2. Campos'!$1:$994,""SELECT E WHERE A = '""&amp;D361&amp;""' LIMIT 1"",FALSE)"),"")</f>
        <v/>
      </c>
      <c r="F361" s="125"/>
    </row>
    <row r="362" hidden="1">
      <c r="A362" s="130"/>
      <c r="B362" s="130"/>
      <c r="C362" s="130"/>
      <c r="D362" s="127"/>
      <c r="E362" s="123" t="str">
        <f>IFERROR(__xludf.DUMMYFUNCTION("Query('(Fuente) 2. Campos'!$1:$994,""SELECT E WHERE A = '""&amp;D362&amp;""' LIMIT 1"",FALSE)"),"")</f>
        <v/>
      </c>
      <c r="F362" s="125"/>
    </row>
    <row r="363" hidden="1">
      <c r="A363" s="130"/>
      <c r="B363" s="130"/>
      <c r="C363" s="130"/>
      <c r="D363" s="127"/>
      <c r="E363" s="123" t="str">
        <f>IFERROR(__xludf.DUMMYFUNCTION("Query('(Fuente) 2. Campos'!$1:$994,""SELECT E WHERE A = '""&amp;D363&amp;""' LIMIT 1"",FALSE)"),"")</f>
        <v/>
      </c>
      <c r="F363" s="125"/>
    </row>
    <row r="364" hidden="1">
      <c r="A364" s="130"/>
      <c r="B364" s="130"/>
      <c r="C364" s="130"/>
      <c r="D364" s="127"/>
      <c r="E364" s="123" t="str">
        <f>IFERROR(__xludf.DUMMYFUNCTION("Query('(Fuente) 2. Campos'!$1:$994,""SELECT E WHERE A = '""&amp;D364&amp;""' LIMIT 1"",FALSE)"),"")</f>
        <v/>
      </c>
      <c r="F364" s="125"/>
    </row>
    <row r="365" hidden="1">
      <c r="A365" s="130"/>
      <c r="B365" s="130"/>
      <c r="C365" s="130"/>
      <c r="D365" s="127"/>
      <c r="E365" s="123" t="str">
        <f>IFERROR(__xludf.DUMMYFUNCTION("Query('(Fuente) 2. Campos'!$1:$994,""SELECT E WHERE A = '""&amp;D365&amp;""' LIMIT 1"",FALSE)"),"")</f>
        <v/>
      </c>
      <c r="F365" s="125"/>
    </row>
    <row r="366" hidden="1">
      <c r="A366" s="130"/>
      <c r="B366" s="130"/>
      <c r="C366" s="130"/>
      <c r="D366" s="127"/>
      <c r="E366" s="123" t="str">
        <f>IFERROR(__xludf.DUMMYFUNCTION("Query('(Fuente) 2. Campos'!$1:$994,""SELECT E WHERE A = '""&amp;D366&amp;""' LIMIT 1"",FALSE)"),"")</f>
        <v/>
      </c>
      <c r="F366" s="125"/>
    </row>
    <row r="367" hidden="1">
      <c r="A367" s="130"/>
      <c r="B367" s="130"/>
      <c r="C367" s="130"/>
      <c r="D367" s="127"/>
      <c r="E367" s="123" t="str">
        <f>IFERROR(__xludf.DUMMYFUNCTION("Query('(Fuente) 2. Campos'!$1:$994,""SELECT E WHERE A = '""&amp;D367&amp;""' LIMIT 1"",FALSE)"),"")</f>
        <v/>
      </c>
      <c r="F367" s="125"/>
    </row>
    <row r="368" hidden="1">
      <c r="A368" s="130"/>
      <c r="B368" s="130"/>
      <c r="C368" s="130"/>
      <c r="D368" s="127"/>
      <c r="E368" s="123" t="str">
        <f>IFERROR(__xludf.DUMMYFUNCTION("Query('(Fuente) 2. Campos'!$1:$994,""SELECT E WHERE A = '""&amp;D368&amp;""' LIMIT 1"",FALSE)"),"")</f>
        <v/>
      </c>
      <c r="F368" s="125"/>
    </row>
    <row r="369" hidden="1">
      <c r="A369" s="130"/>
      <c r="B369" s="130"/>
      <c r="C369" s="130"/>
      <c r="D369" s="127"/>
      <c r="E369" s="123" t="str">
        <f>IFERROR(__xludf.DUMMYFUNCTION("Query('(Fuente) 2. Campos'!$1:$994,""SELECT E WHERE A = '""&amp;D369&amp;""' LIMIT 1"",FALSE)"),"")</f>
        <v/>
      </c>
      <c r="F369" s="125"/>
    </row>
    <row r="370" hidden="1">
      <c r="A370" s="130"/>
      <c r="B370" s="130"/>
      <c r="C370" s="130"/>
      <c r="D370" s="127"/>
      <c r="E370" s="123" t="str">
        <f>IFERROR(__xludf.DUMMYFUNCTION("Query('(Fuente) 2. Campos'!$1:$994,""SELECT E WHERE A = '""&amp;D370&amp;""' LIMIT 1"",FALSE)"),"")</f>
        <v/>
      </c>
      <c r="F370" s="125"/>
    </row>
    <row r="371" hidden="1">
      <c r="A371" s="130"/>
      <c r="B371" s="130"/>
      <c r="C371" s="130"/>
      <c r="D371" s="127"/>
      <c r="E371" s="123" t="str">
        <f>IFERROR(__xludf.DUMMYFUNCTION("Query('(Fuente) 2. Campos'!$1:$994,""SELECT E WHERE A = '""&amp;D371&amp;""' LIMIT 1"",FALSE)"),"")</f>
        <v/>
      </c>
      <c r="F371" s="125"/>
    </row>
    <row r="372" hidden="1">
      <c r="A372" s="130"/>
      <c r="B372" s="130"/>
      <c r="C372" s="130"/>
      <c r="D372" s="127"/>
      <c r="E372" s="123" t="str">
        <f>IFERROR(__xludf.DUMMYFUNCTION("Query('(Fuente) 2. Campos'!$1:$994,""SELECT E WHERE A = '""&amp;D372&amp;""' LIMIT 1"",FALSE)"),"")</f>
        <v/>
      </c>
      <c r="F372" s="125"/>
    </row>
    <row r="373" hidden="1">
      <c r="A373" s="130"/>
      <c r="B373" s="130"/>
      <c r="C373" s="130"/>
      <c r="D373" s="127"/>
      <c r="E373" s="123" t="str">
        <f>IFERROR(__xludf.DUMMYFUNCTION("Query('(Fuente) 2. Campos'!$1:$994,""SELECT E WHERE A = '""&amp;D373&amp;""' LIMIT 1"",FALSE)"),"")</f>
        <v/>
      </c>
      <c r="F373" s="125"/>
    </row>
    <row r="374" hidden="1">
      <c r="A374" s="130"/>
      <c r="B374" s="130"/>
      <c r="C374" s="130"/>
      <c r="D374" s="127"/>
      <c r="E374" s="123" t="str">
        <f>IFERROR(__xludf.DUMMYFUNCTION("Query('(Fuente) 2. Campos'!$1:$994,""SELECT E WHERE A = '""&amp;D374&amp;""' LIMIT 1"",FALSE)"),"")</f>
        <v/>
      </c>
      <c r="F374" s="125"/>
    </row>
    <row r="375" hidden="1">
      <c r="A375" s="130"/>
      <c r="B375" s="130"/>
      <c r="C375" s="130"/>
      <c r="D375" s="127"/>
      <c r="E375" s="123" t="str">
        <f>IFERROR(__xludf.DUMMYFUNCTION("Query('(Fuente) 2. Campos'!$1:$994,""SELECT E WHERE A = '""&amp;D375&amp;""' LIMIT 1"",FALSE)"),"")</f>
        <v/>
      </c>
      <c r="F375" s="125"/>
    </row>
    <row r="376" hidden="1">
      <c r="A376" s="130"/>
      <c r="B376" s="130"/>
      <c r="C376" s="130"/>
      <c r="D376" s="127"/>
      <c r="E376" s="123" t="str">
        <f>IFERROR(__xludf.DUMMYFUNCTION("Query('(Fuente) 2. Campos'!$1:$994,""SELECT E WHERE A = '""&amp;D376&amp;""' LIMIT 1"",FALSE)"),"")</f>
        <v/>
      </c>
      <c r="F376" s="125"/>
    </row>
    <row r="377" hidden="1">
      <c r="A377" s="130"/>
      <c r="B377" s="130"/>
      <c r="C377" s="130"/>
      <c r="D377" s="127"/>
      <c r="E377" s="123" t="str">
        <f>IFERROR(__xludf.DUMMYFUNCTION("Query('(Fuente) 2. Campos'!$1:$994,""SELECT E WHERE A = '""&amp;D377&amp;""' LIMIT 1"",FALSE)"),"")</f>
        <v/>
      </c>
      <c r="F377" s="125"/>
    </row>
    <row r="378" hidden="1">
      <c r="A378" s="130"/>
      <c r="B378" s="130"/>
      <c r="C378" s="130"/>
      <c r="D378" s="127"/>
      <c r="E378" s="123" t="str">
        <f>IFERROR(__xludf.DUMMYFUNCTION("Query('(Fuente) 2. Campos'!$1:$994,""SELECT E WHERE A = '""&amp;D378&amp;""' LIMIT 1"",FALSE)"),"")</f>
        <v/>
      </c>
      <c r="F378" s="125"/>
    </row>
    <row r="379" hidden="1">
      <c r="A379" s="130"/>
      <c r="B379" s="130"/>
      <c r="C379" s="130"/>
      <c r="D379" s="127"/>
      <c r="E379" s="123" t="str">
        <f>IFERROR(__xludf.DUMMYFUNCTION("Query('(Fuente) 2. Campos'!$1:$994,""SELECT E WHERE A = '""&amp;D379&amp;""' LIMIT 1"",FALSE)"),"")</f>
        <v/>
      </c>
      <c r="F379" s="125"/>
    </row>
    <row r="380" hidden="1">
      <c r="A380" s="130"/>
      <c r="B380" s="130"/>
      <c r="C380" s="130"/>
      <c r="D380" s="127"/>
      <c r="E380" s="123" t="str">
        <f>IFERROR(__xludf.DUMMYFUNCTION("Query('(Fuente) 2. Campos'!$1:$994,""SELECT E WHERE A = '""&amp;D380&amp;""' LIMIT 1"",FALSE)"),"")</f>
        <v/>
      </c>
      <c r="F380" s="125"/>
    </row>
    <row r="381" hidden="1">
      <c r="A381" s="130"/>
      <c r="B381" s="130"/>
      <c r="C381" s="130"/>
      <c r="D381" s="127"/>
      <c r="E381" s="123" t="str">
        <f>IFERROR(__xludf.DUMMYFUNCTION("Query('(Fuente) 2. Campos'!$1:$994,""SELECT E WHERE A = '""&amp;D381&amp;""' LIMIT 1"",FALSE)"),"")</f>
        <v/>
      </c>
      <c r="F381" s="125"/>
    </row>
    <row r="382" hidden="1">
      <c r="A382" s="130"/>
      <c r="B382" s="130"/>
      <c r="C382" s="130"/>
      <c r="D382" s="127"/>
      <c r="E382" s="123" t="str">
        <f>IFERROR(__xludf.DUMMYFUNCTION("Query('(Fuente) 2. Campos'!$1:$994,""SELECT E WHERE A = '""&amp;D382&amp;""' LIMIT 1"",FALSE)"),"")</f>
        <v/>
      </c>
      <c r="F382" s="125"/>
    </row>
    <row r="383" hidden="1">
      <c r="A383" s="130"/>
      <c r="B383" s="130"/>
      <c r="C383" s="130"/>
      <c r="D383" s="127"/>
      <c r="E383" s="123" t="str">
        <f>IFERROR(__xludf.DUMMYFUNCTION("Query('(Fuente) 2. Campos'!$1:$994,""SELECT E WHERE A = '""&amp;D383&amp;""' LIMIT 1"",FALSE)"),"")</f>
        <v/>
      </c>
      <c r="F383" s="125"/>
    </row>
    <row r="384" hidden="1">
      <c r="A384" s="130"/>
      <c r="B384" s="130"/>
      <c r="C384" s="130"/>
      <c r="D384" s="127"/>
      <c r="E384" s="123" t="str">
        <f>IFERROR(__xludf.DUMMYFUNCTION("Query('(Fuente) 2. Campos'!$1:$994,""SELECT E WHERE A = '""&amp;D384&amp;""' LIMIT 1"",FALSE)"),"")</f>
        <v/>
      </c>
      <c r="F384" s="125"/>
    </row>
    <row r="385" hidden="1">
      <c r="A385" s="130"/>
      <c r="B385" s="130"/>
      <c r="C385" s="130"/>
      <c r="D385" s="127"/>
      <c r="E385" s="123" t="str">
        <f>IFERROR(__xludf.DUMMYFUNCTION("Query('(Fuente) 2. Campos'!$1:$994,""SELECT E WHERE A = '""&amp;D385&amp;""' LIMIT 1"",FALSE)"),"")</f>
        <v/>
      </c>
      <c r="F385" s="125"/>
    </row>
    <row r="386" hidden="1">
      <c r="A386" s="130"/>
      <c r="B386" s="130"/>
      <c r="C386" s="130"/>
      <c r="D386" s="127"/>
      <c r="E386" s="123" t="str">
        <f>IFERROR(__xludf.DUMMYFUNCTION("Query('(Fuente) 2. Campos'!$1:$994,""SELECT E WHERE A = '""&amp;D386&amp;""' LIMIT 1"",FALSE)"),"")</f>
        <v/>
      </c>
      <c r="F386" s="125"/>
    </row>
    <row r="387" hidden="1">
      <c r="A387" s="130"/>
      <c r="B387" s="130"/>
      <c r="C387" s="130"/>
      <c r="D387" s="127"/>
      <c r="E387" s="123" t="str">
        <f>IFERROR(__xludf.DUMMYFUNCTION("Query('(Fuente) 2. Campos'!$1:$994,""SELECT E WHERE A = '""&amp;D387&amp;""' LIMIT 1"",FALSE)"),"")</f>
        <v/>
      </c>
      <c r="F387" s="125"/>
    </row>
    <row r="388" hidden="1">
      <c r="A388" s="130"/>
      <c r="B388" s="130"/>
      <c r="C388" s="130"/>
      <c r="D388" s="127"/>
      <c r="E388" s="123" t="str">
        <f>IFERROR(__xludf.DUMMYFUNCTION("Query('(Fuente) 2. Campos'!$1:$994,""SELECT E WHERE A = '""&amp;D388&amp;""' LIMIT 1"",FALSE)"),"")</f>
        <v/>
      </c>
      <c r="F388" s="125"/>
    </row>
    <row r="389" hidden="1">
      <c r="A389" s="130"/>
      <c r="B389" s="130"/>
      <c r="C389" s="130"/>
      <c r="D389" s="127"/>
      <c r="E389" s="123" t="str">
        <f>IFERROR(__xludf.DUMMYFUNCTION("Query('(Fuente) 2. Campos'!$1:$994,""SELECT E WHERE A = '""&amp;D389&amp;""' LIMIT 1"",FALSE)"),"")</f>
        <v/>
      </c>
      <c r="F389" s="125"/>
    </row>
    <row r="390" hidden="1">
      <c r="A390" s="130"/>
      <c r="B390" s="130"/>
      <c r="C390" s="130"/>
      <c r="D390" s="127"/>
      <c r="E390" s="123" t="str">
        <f>IFERROR(__xludf.DUMMYFUNCTION("Query('(Fuente) 2. Campos'!$1:$994,""SELECT E WHERE A = '""&amp;D390&amp;""' LIMIT 1"",FALSE)"),"")</f>
        <v/>
      </c>
      <c r="F390" s="125"/>
    </row>
    <row r="391" hidden="1">
      <c r="A391" s="130"/>
      <c r="B391" s="130"/>
      <c r="C391" s="130"/>
      <c r="D391" s="127"/>
      <c r="E391" s="123" t="str">
        <f>IFERROR(__xludf.DUMMYFUNCTION("Query('(Fuente) 2. Campos'!$1:$994,""SELECT E WHERE A = '""&amp;D391&amp;""' LIMIT 1"",FALSE)"),"")</f>
        <v/>
      </c>
      <c r="F391" s="125"/>
    </row>
    <row r="392" hidden="1">
      <c r="A392" s="130"/>
      <c r="B392" s="130"/>
      <c r="C392" s="130"/>
      <c r="D392" s="127"/>
      <c r="E392" s="123" t="str">
        <f>IFERROR(__xludf.DUMMYFUNCTION("Query('(Fuente) 2. Campos'!$1:$994,""SELECT E WHERE A = '""&amp;D392&amp;""' LIMIT 1"",FALSE)"),"")</f>
        <v/>
      </c>
      <c r="F392" s="125"/>
    </row>
    <row r="393" hidden="1">
      <c r="A393" s="130"/>
      <c r="B393" s="130"/>
      <c r="C393" s="130"/>
      <c r="D393" s="127"/>
      <c r="E393" s="123" t="str">
        <f>IFERROR(__xludf.DUMMYFUNCTION("Query('(Fuente) 2. Campos'!$1:$994,""SELECT E WHERE A = '""&amp;D393&amp;""' LIMIT 1"",FALSE)"),"")</f>
        <v/>
      </c>
      <c r="F393" s="125"/>
    </row>
    <row r="394" hidden="1">
      <c r="A394" s="130"/>
      <c r="B394" s="130"/>
      <c r="C394" s="130"/>
      <c r="D394" s="127"/>
      <c r="E394" s="123" t="str">
        <f>IFERROR(__xludf.DUMMYFUNCTION("Query('(Fuente) 2. Campos'!$1:$994,""SELECT E WHERE A = '""&amp;D394&amp;""' LIMIT 1"",FALSE)"),"")</f>
        <v/>
      </c>
      <c r="F394" s="125"/>
    </row>
    <row r="395" hidden="1">
      <c r="A395" s="130"/>
      <c r="B395" s="130"/>
      <c r="C395" s="130"/>
      <c r="D395" s="127"/>
      <c r="E395" s="123" t="str">
        <f>IFERROR(__xludf.DUMMYFUNCTION("Query('(Fuente) 2. Campos'!$1:$994,""SELECT E WHERE A = '""&amp;D395&amp;""' LIMIT 1"",FALSE)"),"")</f>
        <v/>
      </c>
      <c r="F395" s="125"/>
    </row>
    <row r="396" hidden="1">
      <c r="A396" s="130"/>
      <c r="B396" s="130"/>
      <c r="C396" s="130"/>
      <c r="D396" s="127"/>
      <c r="E396" s="123" t="str">
        <f>IFERROR(__xludf.DUMMYFUNCTION("Query('(Fuente) 2. Campos'!$1:$994,""SELECT E WHERE A = '""&amp;D396&amp;""' LIMIT 1"",FALSE)"),"")</f>
        <v/>
      </c>
      <c r="F396" s="125"/>
    </row>
    <row r="397" hidden="1">
      <c r="A397" s="130"/>
      <c r="B397" s="130"/>
      <c r="C397" s="130"/>
      <c r="D397" s="127"/>
      <c r="E397" s="123" t="str">
        <f>IFERROR(__xludf.DUMMYFUNCTION("Query('(Fuente) 2. Campos'!$1:$994,""SELECT E WHERE A = '""&amp;D397&amp;""' LIMIT 1"",FALSE)"),"")</f>
        <v/>
      </c>
      <c r="F397" s="125"/>
    </row>
    <row r="398" hidden="1">
      <c r="A398" s="130"/>
      <c r="B398" s="130"/>
      <c r="C398" s="130"/>
      <c r="D398" s="127"/>
      <c r="E398" s="123" t="str">
        <f>IFERROR(__xludf.DUMMYFUNCTION("Query('(Fuente) 2. Campos'!$1:$994,""SELECT E WHERE A = '""&amp;D398&amp;""' LIMIT 1"",FALSE)"),"")</f>
        <v/>
      </c>
      <c r="F398" s="125"/>
    </row>
    <row r="399" hidden="1">
      <c r="A399" s="130"/>
      <c r="B399" s="130"/>
      <c r="C399" s="130"/>
      <c r="D399" s="127"/>
      <c r="E399" s="123" t="str">
        <f>IFERROR(__xludf.DUMMYFUNCTION("Query('(Fuente) 2. Campos'!$1:$994,""SELECT E WHERE A = '""&amp;D399&amp;""' LIMIT 1"",FALSE)"),"")</f>
        <v/>
      </c>
      <c r="F399" s="125"/>
    </row>
    <row r="400" hidden="1">
      <c r="A400" s="130"/>
      <c r="B400" s="130"/>
      <c r="C400" s="130"/>
      <c r="D400" s="127"/>
      <c r="E400" s="123" t="str">
        <f>IFERROR(__xludf.DUMMYFUNCTION("Query('(Fuente) 2. Campos'!$1:$994,""SELECT E WHERE A = '""&amp;D400&amp;""' LIMIT 1"",FALSE)"),"")</f>
        <v/>
      </c>
      <c r="F400" s="125"/>
    </row>
    <row r="401" hidden="1">
      <c r="A401" s="130"/>
      <c r="B401" s="130"/>
      <c r="C401" s="130"/>
      <c r="D401" s="127"/>
      <c r="E401" s="123" t="str">
        <f>IFERROR(__xludf.DUMMYFUNCTION("Query('(Fuente) 2. Campos'!$1:$994,""SELECT E WHERE A = '""&amp;D401&amp;""' LIMIT 1"",FALSE)"),"")</f>
        <v/>
      </c>
      <c r="F401" s="125"/>
    </row>
    <row r="402" hidden="1">
      <c r="A402" s="130"/>
      <c r="B402" s="130"/>
      <c r="C402" s="130"/>
      <c r="D402" s="127"/>
      <c r="E402" s="123" t="str">
        <f>IFERROR(__xludf.DUMMYFUNCTION("Query('(Fuente) 2. Campos'!$1:$994,""SELECT E WHERE A = '""&amp;D402&amp;""' LIMIT 1"",FALSE)"),"")</f>
        <v/>
      </c>
      <c r="F402" s="125"/>
    </row>
    <row r="403" hidden="1">
      <c r="A403" s="130"/>
      <c r="B403" s="130"/>
      <c r="C403" s="130"/>
      <c r="D403" s="127"/>
      <c r="E403" s="123" t="str">
        <f>IFERROR(__xludf.DUMMYFUNCTION("Query('(Fuente) 2. Campos'!$1:$994,""SELECT E WHERE A = '""&amp;D403&amp;""' LIMIT 1"",FALSE)"),"")</f>
        <v/>
      </c>
      <c r="F403" s="125"/>
    </row>
    <row r="404" hidden="1">
      <c r="A404" s="130"/>
      <c r="B404" s="130"/>
      <c r="C404" s="130"/>
      <c r="D404" s="127"/>
      <c r="E404" s="123" t="str">
        <f>IFERROR(__xludf.DUMMYFUNCTION("Query('(Fuente) 2. Campos'!$1:$994,""SELECT E WHERE A = '""&amp;D404&amp;""' LIMIT 1"",FALSE)"),"")</f>
        <v/>
      </c>
      <c r="F404" s="125"/>
    </row>
    <row r="405" hidden="1">
      <c r="A405" s="130"/>
      <c r="B405" s="130"/>
      <c r="C405" s="130"/>
      <c r="D405" s="127"/>
      <c r="E405" s="123" t="str">
        <f>IFERROR(__xludf.DUMMYFUNCTION("Query('(Fuente) 2. Campos'!$1:$994,""SELECT E WHERE A = '""&amp;D405&amp;""' LIMIT 1"",FALSE)"),"")</f>
        <v/>
      </c>
      <c r="F405" s="125"/>
    </row>
    <row r="406" hidden="1">
      <c r="A406" s="130"/>
      <c r="B406" s="130"/>
      <c r="C406" s="130"/>
      <c r="D406" s="127"/>
      <c r="E406" s="123" t="str">
        <f>IFERROR(__xludf.DUMMYFUNCTION("Query('(Fuente) 2. Campos'!$1:$994,""SELECT E WHERE A = '""&amp;D406&amp;""' LIMIT 1"",FALSE)"),"")</f>
        <v/>
      </c>
      <c r="F406" s="125"/>
    </row>
    <row r="407" hidden="1">
      <c r="A407" s="130"/>
      <c r="B407" s="130"/>
      <c r="C407" s="130"/>
      <c r="D407" s="127"/>
      <c r="E407" s="123" t="str">
        <f>IFERROR(__xludf.DUMMYFUNCTION("Query('(Fuente) 2. Campos'!$1:$994,""SELECT E WHERE A = '""&amp;D407&amp;""' LIMIT 1"",FALSE)"),"")</f>
        <v/>
      </c>
      <c r="F407" s="125"/>
    </row>
    <row r="408" hidden="1">
      <c r="A408" s="130"/>
      <c r="B408" s="130"/>
      <c r="C408" s="130"/>
      <c r="D408" s="127"/>
      <c r="E408" s="123" t="str">
        <f>IFERROR(__xludf.DUMMYFUNCTION("Query('(Fuente) 2. Campos'!$1:$994,""SELECT E WHERE A = '""&amp;D408&amp;""' LIMIT 1"",FALSE)"),"")</f>
        <v/>
      </c>
      <c r="F408" s="125"/>
    </row>
    <row r="409" hidden="1">
      <c r="A409" s="130"/>
      <c r="B409" s="130"/>
      <c r="C409" s="130"/>
      <c r="D409" s="127"/>
      <c r="E409" s="123" t="str">
        <f>IFERROR(__xludf.DUMMYFUNCTION("Query('(Fuente) 2. Campos'!$1:$994,""SELECT E WHERE A = '""&amp;D409&amp;""' LIMIT 1"",FALSE)"),"")</f>
        <v/>
      </c>
      <c r="F409" s="125"/>
    </row>
    <row r="410" hidden="1">
      <c r="A410" s="130"/>
      <c r="B410" s="130"/>
      <c r="C410" s="130"/>
      <c r="D410" s="127"/>
      <c r="E410" s="123" t="str">
        <f>IFERROR(__xludf.DUMMYFUNCTION("Query('(Fuente) 2. Campos'!$1:$994,""SELECT E WHERE A = '""&amp;D410&amp;""' LIMIT 1"",FALSE)"),"")</f>
        <v/>
      </c>
      <c r="F410" s="125"/>
    </row>
    <row r="411" hidden="1">
      <c r="A411" s="130"/>
      <c r="B411" s="130"/>
      <c r="C411" s="130"/>
      <c r="D411" s="127"/>
      <c r="E411" s="123" t="str">
        <f>IFERROR(__xludf.DUMMYFUNCTION("Query('(Fuente) 2. Campos'!$1:$994,""SELECT E WHERE A = '""&amp;D411&amp;""' LIMIT 1"",FALSE)"),"")</f>
        <v/>
      </c>
      <c r="F411" s="125"/>
    </row>
    <row r="412" hidden="1">
      <c r="A412" s="130"/>
      <c r="B412" s="130"/>
      <c r="C412" s="130"/>
      <c r="D412" s="127"/>
      <c r="E412" s="123" t="str">
        <f>IFERROR(__xludf.DUMMYFUNCTION("Query('(Fuente) 2. Campos'!$1:$994,""SELECT E WHERE A = '""&amp;D412&amp;""' LIMIT 1"",FALSE)"),"")</f>
        <v/>
      </c>
      <c r="F412" s="125"/>
    </row>
    <row r="413" hidden="1">
      <c r="A413" s="130"/>
      <c r="B413" s="130"/>
      <c r="C413" s="130"/>
      <c r="D413" s="127"/>
      <c r="E413" s="123" t="str">
        <f>IFERROR(__xludf.DUMMYFUNCTION("Query('(Fuente) 2. Campos'!$1:$994,""SELECT E WHERE A = '""&amp;D413&amp;""' LIMIT 1"",FALSE)"),"")</f>
        <v/>
      </c>
      <c r="F413" s="125"/>
    </row>
    <row r="414" hidden="1">
      <c r="A414" s="130"/>
      <c r="B414" s="130"/>
      <c r="C414" s="130"/>
      <c r="D414" s="127"/>
      <c r="E414" s="123" t="str">
        <f>IFERROR(__xludf.DUMMYFUNCTION("Query('(Fuente) 2. Campos'!$1:$994,""SELECT E WHERE A = '""&amp;D414&amp;""' LIMIT 1"",FALSE)"),"")</f>
        <v/>
      </c>
      <c r="F414" s="125"/>
    </row>
    <row r="415" hidden="1">
      <c r="A415" s="130"/>
      <c r="B415" s="130"/>
      <c r="C415" s="130"/>
      <c r="D415" s="127"/>
      <c r="E415" s="123" t="str">
        <f>IFERROR(__xludf.DUMMYFUNCTION("Query('(Fuente) 2. Campos'!$1:$994,""SELECT E WHERE A = '""&amp;D415&amp;""' LIMIT 1"",FALSE)"),"")</f>
        <v/>
      </c>
      <c r="F415" s="125"/>
    </row>
    <row r="416" hidden="1">
      <c r="A416" s="130"/>
      <c r="B416" s="130"/>
      <c r="C416" s="130"/>
      <c r="D416" s="127"/>
      <c r="E416" s="123" t="str">
        <f>IFERROR(__xludf.DUMMYFUNCTION("Query('(Fuente) 2. Campos'!$1:$994,""SELECT E WHERE A = '""&amp;D416&amp;""' LIMIT 1"",FALSE)"),"")</f>
        <v/>
      </c>
      <c r="F416" s="125"/>
    </row>
    <row r="417" hidden="1">
      <c r="A417" s="130"/>
      <c r="B417" s="130"/>
      <c r="C417" s="130"/>
      <c r="D417" s="127"/>
      <c r="E417" s="123" t="str">
        <f>IFERROR(__xludf.DUMMYFUNCTION("Query('(Fuente) 2. Campos'!$1:$994,""SELECT E WHERE A = '""&amp;D417&amp;""' LIMIT 1"",FALSE)"),"")</f>
        <v/>
      </c>
      <c r="F417" s="125"/>
    </row>
    <row r="418" hidden="1">
      <c r="A418" s="130"/>
      <c r="B418" s="130"/>
      <c r="C418" s="130"/>
      <c r="D418" s="127"/>
      <c r="E418" s="123" t="str">
        <f>IFERROR(__xludf.DUMMYFUNCTION("Query('(Fuente) 2. Campos'!$1:$994,""SELECT E WHERE A = '""&amp;D418&amp;""' LIMIT 1"",FALSE)"),"")</f>
        <v/>
      </c>
      <c r="F418" s="125"/>
    </row>
    <row r="419" hidden="1">
      <c r="A419" s="130"/>
      <c r="B419" s="130"/>
      <c r="C419" s="130"/>
      <c r="D419" s="127"/>
      <c r="E419" s="123" t="str">
        <f>IFERROR(__xludf.DUMMYFUNCTION("Query('(Fuente) 2. Campos'!$1:$994,""SELECT E WHERE A = '""&amp;D419&amp;""' LIMIT 1"",FALSE)"),"")</f>
        <v/>
      </c>
      <c r="F419" s="125"/>
    </row>
    <row r="420" hidden="1">
      <c r="A420" s="130"/>
      <c r="B420" s="130"/>
      <c r="C420" s="130"/>
      <c r="D420" s="127"/>
      <c r="E420" s="123" t="str">
        <f>IFERROR(__xludf.DUMMYFUNCTION("Query('(Fuente) 2. Campos'!$1:$994,""SELECT E WHERE A = '""&amp;D420&amp;""' LIMIT 1"",FALSE)"),"")</f>
        <v/>
      </c>
      <c r="F420" s="125"/>
    </row>
    <row r="421" hidden="1">
      <c r="A421" s="130"/>
      <c r="B421" s="130"/>
      <c r="C421" s="130"/>
      <c r="D421" s="127"/>
      <c r="E421" s="123" t="str">
        <f>IFERROR(__xludf.DUMMYFUNCTION("Query('(Fuente) 2. Campos'!$1:$994,""SELECT E WHERE A = '""&amp;D421&amp;""' LIMIT 1"",FALSE)"),"")</f>
        <v/>
      </c>
      <c r="F421" s="125"/>
    </row>
    <row r="422" hidden="1">
      <c r="A422" s="130"/>
      <c r="B422" s="130"/>
      <c r="C422" s="130"/>
      <c r="D422" s="127"/>
      <c r="E422" s="123" t="str">
        <f>IFERROR(__xludf.DUMMYFUNCTION("Query('(Fuente) 2. Campos'!$1:$994,""SELECT E WHERE A = '""&amp;D422&amp;""' LIMIT 1"",FALSE)"),"")</f>
        <v/>
      </c>
      <c r="F422" s="125"/>
    </row>
    <row r="423" hidden="1">
      <c r="A423" s="130"/>
      <c r="B423" s="130"/>
      <c r="C423" s="130"/>
      <c r="D423" s="127"/>
      <c r="E423" s="123" t="str">
        <f>IFERROR(__xludf.DUMMYFUNCTION("Query('(Fuente) 2. Campos'!$1:$994,""SELECT E WHERE A = '""&amp;D423&amp;""' LIMIT 1"",FALSE)"),"")</f>
        <v/>
      </c>
      <c r="F423" s="125"/>
    </row>
    <row r="424" hidden="1">
      <c r="A424" s="130"/>
      <c r="B424" s="130"/>
      <c r="C424" s="130"/>
      <c r="D424" s="127"/>
      <c r="E424" s="123" t="str">
        <f>IFERROR(__xludf.DUMMYFUNCTION("Query('(Fuente) 2. Campos'!$1:$994,""SELECT E WHERE A = '""&amp;D424&amp;""' LIMIT 1"",FALSE)"),"")</f>
        <v/>
      </c>
      <c r="F424" s="125"/>
    </row>
    <row r="425" hidden="1">
      <c r="A425" s="130"/>
      <c r="B425" s="130"/>
      <c r="C425" s="130"/>
      <c r="D425" s="127"/>
      <c r="E425" s="123" t="str">
        <f>IFERROR(__xludf.DUMMYFUNCTION("Query('(Fuente) 2. Campos'!$1:$994,""SELECT E WHERE A = '""&amp;D425&amp;""' LIMIT 1"",FALSE)"),"")</f>
        <v/>
      </c>
      <c r="F425" s="125"/>
    </row>
    <row r="426" hidden="1">
      <c r="A426" s="130"/>
      <c r="B426" s="130"/>
      <c r="C426" s="130"/>
      <c r="D426" s="127"/>
      <c r="E426" s="123" t="str">
        <f>IFERROR(__xludf.DUMMYFUNCTION("Query('(Fuente) 2. Campos'!$1:$994,""SELECT E WHERE A = '""&amp;D426&amp;""' LIMIT 1"",FALSE)"),"")</f>
        <v/>
      </c>
      <c r="F426" s="125"/>
    </row>
    <row r="427" hidden="1">
      <c r="A427" s="130"/>
      <c r="B427" s="130"/>
      <c r="C427" s="130"/>
      <c r="D427" s="127"/>
      <c r="E427" s="123" t="str">
        <f>IFERROR(__xludf.DUMMYFUNCTION("Query('(Fuente) 2. Campos'!$1:$994,""SELECT E WHERE A = '""&amp;D427&amp;""' LIMIT 1"",FALSE)"),"")</f>
        <v/>
      </c>
      <c r="F427" s="125"/>
    </row>
    <row r="428" hidden="1">
      <c r="A428" s="130"/>
      <c r="B428" s="130"/>
      <c r="C428" s="130"/>
      <c r="D428" s="127"/>
      <c r="E428" s="123" t="str">
        <f>IFERROR(__xludf.DUMMYFUNCTION("Query('(Fuente) 2. Campos'!$1:$994,""SELECT E WHERE A = '""&amp;D428&amp;""' LIMIT 1"",FALSE)"),"")</f>
        <v/>
      </c>
      <c r="F428" s="125"/>
    </row>
    <row r="429" hidden="1">
      <c r="A429" s="130"/>
      <c r="B429" s="130"/>
      <c r="C429" s="130"/>
      <c r="D429" s="127"/>
      <c r="E429" s="123" t="str">
        <f>IFERROR(__xludf.DUMMYFUNCTION("Query('(Fuente) 2. Campos'!$1:$994,""SELECT E WHERE A = '""&amp;D429&amp;""' LIMIT 1"",FALSE)"),"")</f>
        <v/>
      </c>
      <c r="F429" s="125"/>
    </row>
    <row r="430" hidden="1">
      <c r="A430" s="130"/>
      <c r="B430" s="130"/>
      <c r="C430" s="130"/>
      <c r="D430" s="127"/>
      <c r="E430" s="123" t="str">
        <f>IFERROR(__xludf.DUMMYFUNCTION("Query('(Fuente) 2. Campos'!$1:$994,""SELECT E WHERE A = '""&amp;D430&amp;""' LIMIT 1"",FALSE)"),"")</f>
        <v/>
      </c>
      <c r="F430" s="125"/>
    </row>
    <row r="431" hidden="1">
      <c r="A431" s="130"/>
      <c r="B431" s="130"/>
      <c r="C431" s="130"/>
      <c r="D431" s="127"/>
      <c r="E431" s="123" t="str">
        <f>IFERROR(__xludf.DUMMYFUNCTION("Query('(Fuente) 2. Campos'!$1:$994,""SELECT E WHERE A = '""&amp;D431&amp;""' LIMIT 1"",FALSE)"),"")</f>
        <v/>
      </c>
      <c r="F431" s="125"/>
    </row>
    <row r="432" hidden="1">
      <c r="A432" s="130"/>
      <c r="B432" s="130"/>
      <c r="C432" s="130"/>
      <c r="D432" s="127"/>
      <c r="E432" s="123" t="str">
        <f>IFERROR(__xludf.DUMMYFUNCTION("Query('(Fuente) 2. Campos'!$1:$994,""SELECT E WHERE A = '""&amp;D432&amp;""' LIMIT 1"",FALSE)"),"")</f>
        <v/>
      </c>
      <c r="F432" s="125"/>
    </row>
    <row r="433" hidden="1">
      <c r="A433" s="130"/>
      <c r="B433" s="130"/>
      <c r="C433" s="130"/>
      <c r="D433" s="127"/>
      <c r="E433" s="123" t="str">
        <f>IFERROR(__xludf.DUMMYFUNCTION("Query('(Fuente) 2. Campos'!$1:$994,""SELECT E WHERE A = '""&amp;D433&amp;""' LIMIT 1"",FALSE)"),"")</f>
        <v/>
      </c>
      <c r="F433" s="125"/>
    </row>
    <row r="434" hidden="1">
      <c r="A434" s="130"/>
      <c r="B434" s="130"/>
      <c r="C434" s="130"/>
      <c r="D434" s="127"/>
      <c r="E434" s="123" t="str">
        <f>IFERROR(__xludf.DUMMYFUNCTION("Query('(Fuente) 2. Campos'!$1:$994,""SELECT E WHERE A = '""&amp;D434&amp;""' LIMIT 1"",FALSE)"),"")</f>
        <v/>
      </c>
      <c r="F434" s="125"/>
    </row>
    <row r="435" hidden="1">
      <c r="A435" s="130"/>
      <c r="B435" s="130"/>
      <c r="C435" s="130"/>
      <c r="D435" s="127"/>
      <c r="E435" s="123" t="str">
        <f>IFERROR(__xludf.DUMMYFUNCTION("Query('(Fuente) 2. Campos'!$1:$994,""SELECT E WHERE A = '""&amp;D435&amp;""' LIMIT 1"",FALSE)"),"")</f>
        <v/>
      </c>
      <c r="F435" s="125"/>
    </row>
    <row r="436" hidden="1">
      <c r="A436" s="130"/>
      <c r="B436" s="130"/>
      <c r="C436" s="130"/>
      <c r="D436" s="127"/>
      <c r="E436" s="123" t="str">
        <f>IFERROR(__xludf.DUMMYFUNCTION("Query('(Fuente) 2. Campos'!$1:$994,""SELECT E WHERE A = '""&amp;D436&amp;""' LIMIT 1"",FALSE)"),"")</f>
        <v/>
      </c>
      <c r="F436" s="125"/>
    </row>
    <row r="437" hidden="1">
      <c r="A437" s="130"/>
      <c r="B437" s="130"/>
      <c r="C437" s="130"/>
      <c r="D437" s="127"/>
      <c r="E437" s="123" t="str">
        <f>IFERROR(__xludf.DUMMYFUNCTION("Query('(Fuente) 2. Campos'!$1:$994,""SELECT E WHERE A = '""&amp;D437&amp;""' LIMIT 1"",FALSE)"),"")</f>
        <v/>
      </c>
      <c r="F437" s="125"/>
    </row>
    <row r="438" hidden="1">
      <c r="A438" s="130"/>
      <c r="B438" s="130"/>
      <c r="C438" s="130"/>
      <c r="D438" s="127"/>
      <c r="E438" s="123" t="str">
        <f>IFERROR(__xludf.DUMMYFUNCTION("Query('(Fuente) 2. Campos'!$1:$994,""SELECT E WHERE A = '""&amp;D438&amp;""' LIMIT 1"",FALSE)"),"")</f>
        <v/>
      </c>
      <c r="F438" s="125"/>
    </row>
    <row r="439" hidden="1">
      <c r="A439" s="130"/>
      <c r="B439" s="130"/>
      <c r="C439" s="130"/>
      <c r="D439" s="127"/>
      <c r="E439" s="123" t="str">
        <f>IFERROR(__xludf.DUMMYFUNCTION("Query('(Fuente) 2. Campos'!$1:$994,""SELECT E WHERE A = '""&amp;D439&amp;""' LIMIT 1"",FALSE)"),"")</f>
        <v/>
      </c>
      <c r="F439" s="125"/>
    </row>
    <row r="440" hidden="1">
      <c r="A440" s="130"/>
      <c r="B440" s="130"/>
      <c r="C440" s="130"/>
      <c r="D440" s="127"/>
      <c r="E440" s="123" t="str">
        <f>IFERROR(__xludf.DUMMYFUNCTION("Query('(Fuente) 2. Campos'!$1:$994,""SELECT E WHERE A = '""&amp;D440&amp;""' LIMIT 1"",FALSE)"),"")</f>
        <v/>
      </c>
      <c r="F440" s="125"/>
    </row>
    <row r="441" hidden="1">
      <c r="A441" s="130"/>
      <c r="B441" s="130"/>
      <c r="C441" s="130"/>
      <c r="D441" s="127"/>
      <c r="E441" s="123" t="str">
        <f>IFERROR(__xludf.DUMMYFUNCTION("Query('(Fuente) 2. Campos'!$1:$994,""SELECT E WHERE A = '""&amp;D441&amp;""' LIMIT 1"",FALSE)"),"")</f>
        <v/>
      </c>
      <c r="F441" s="125"/>
    </row>
    <row r="442" hidden="1">
      <c r="A442" s="130"/>
      <c r="B442" s="130"/>
      <c r="C442" s="130"/>
      <c r="D442" s="127"/>
      <c r="E442" s="123" t="str">
        <f>IFERROR(__xludf.DUMMYFUNCTION("Query('(Fuente) 2. Campos'!$1:$994,""SELECT E WHERE A = '""&amp;D442&amp;""' LIMIT 1"",FALSE)"),"")</f>
        <v/>
      </c>
      <c r="F442" s="125"/>
    </row>
    <row r="443" hidden="1">
      <c r="A443" s="130"/>
      <c r="B443" s="130"/>
      <c r="C443" s="130"/>
      <c r="D443" s="127"/>
      <c r="E443" s="123" t="str">
        <f>IFERROR(__xludf.DUMMYFUNCTION("Query('(Fuente) 2. Campos'!$1:$994,""SELECT E WHERE A = '""&amp;D443&amp;""' LIMIT 1"",FALSE)"),"")</f>
        <v/>
      </c>
      <c r="F443" s="125"/>
    </row>
    <row r="444" hidden="1">
      <c r="A444" s="130"/>
      <c r="B444" s="130"/>
      <c r="C444" s="130"/>
      <c r="D444" s="127"/>
      <c r="E444" s="123" t="str">
        <f>IFERROR(__xludf.DUMMYFUNCTION("Query('(Fuente) 2. Campos'!$1:$994,""SELECT E WHERE A = '""&amp;D444&amp;""' LIMIT 1"",FALSE)"),"")</f>
        <v/>
      </c>
      <c r="F444" s="125"/>
    </row>
    <row r="445" hidden="1">
      <c r="A445" s="130"/>
      <c r="B445" s="130"/>
      <c r="C445" s="130"/>
      <c r="D445" s="127"/>
      <c r="E445" s="123" t="str">
        <f>IFERROR(__xludf.DUMMYFUNCTION("Query('(Fuente) 2. Campos'!$1:$994,""SELECT E WHERE A = '""&amp;D445&amp;""' LIMIT 1"",FALSE)"),"")</f>
        <v/>
      </c>
      <c r="F445" s="125"/>
    </row>
    <row r="446" hidden="1">
      <c r="A446" s="130"/>
      <c r="B446" s="130"/>
      <c r="C446" s="130"/>
      <c r="D446" s="127"/>
      <c r="E446" s="123" t="str">
        <f>IFERROR(__xludf.DUMMYFUNCTION("Query('(Fuente) 2. Campos'!$1:$994,""SELECT E WHERE A = '""&amp;D446&amp;""' LIMIT 1"",FALSE)"),"")</f>
        <v/>
      </c>
      <c r="F446" s="125"/>
    </row>
    <row r="447" hidden="1">
      <c r="A447" s="130"/>
      <c r="B447" s="130"/>
      <c r="C447" s="130"/>
      <c r="D447" s="127"/>
      <c r="E447" s="123" t="str">
        <f>IFERROR(__xludf.DUMMYFUNCTION("Query('(Fuente) 2. Campos'!$1:$994,""SELECT E WHERE A = '""&amp;D447&amp;""' LIMIT 1"",FALSE)"),"")</f>
        <v/>
      </c>
      <c r="F447" s="125"/>
    </row>
    <row r="448" hidden="1">
      <c r="A448" s="130"/>
      <c r="B448" s="130"/>
      <c r="C448" s="130"/>
      <c r="D448" s="127"/>
      <c r="E448" s="123" t="str">
        <f>IFERROR(__xludf.DUMMYFUNCTION("Query('(Fuente) 2. Campos'!$1:$994,""SELECT E WHERE A = '""&amp;D448&amp;""' LIMIT 1"",FALSE)"),"")</f>
        <v/>
      </c>
      <c r="F448" s="125"/>
    </row>
    <row r="449" hidden="1">
      <c r="A449" s="130"/>
      <c r="B449" s="130"/>
      <c r="C449" s="130"/>
      <c r="D449" s="127"/>
      <c r="E449" s="123" t="str">
        <f>IFERROR(__xludf.DUMMYFUNCTION("Query('(Fuente) 2. Campos'!$1:$994,""SELECT E WHERE A = '""&amp;D449&amp;""' LIMIT 1"",FALSE)"),"")</f>
        <v/>
      </c>
      <c r="F449" s="125"/>
    </row>
    <row r="450" hidden="1">
      <c r="A450" s="130"/>
      <c r="B450" s="130"/>
      <c r="C450" s="130"/>
      <c r="D450" s="127"/>
      <c r="E450" s="123" t="str">
        <f>IFERROR(__xludf.DUMMYFUNCTION("Query('(Fuente) 2. Campos'!$1:$994,""SELECT E WHERE A = '""&amp;D450&amp;""' LIMIT 1"",FALSE)"),"")</f>
        <v/>
      </c>
      <c r="F450" s="125"/>
    </row>
    <row r="451" hidden="1">
      <c r="A451" s="130"/>
      <c r="B451" s="130"/>
      <c r="C451" s="130"/>
      <c r="D451" s="127"/>
      <c r="E451" s="123" t="str">
        <f>IFERROR(__xludf.DUMMYFUNCTION("Query('(Fuente) 2. Campos'!$1:$994,""SELECT E WHERE A = '""&amp;D451&amp;""' LIMIT 1"",FALSE)"),"")</f>
        <v/>
      </c>
      <c r="F451" s="125"/>
    </row>
    <row r="452" hidden="1">
      <c r="A452" s="130"/>
      <c r="B452" s="130"/>
      <c r="C452" s="130"/>
      <c r="D452" s="127"/>
      <c r="E452" s="123" t="str">
        <f>IFERROR(__xludf.DUMMYFUNCTION("Query('(Fuente) 2. Campos'!$1:$994,""SELECT E WHERE A = '""&amp;D452&amp;""' LIMIT 1"",FALSE)"),"")</f>
        <v/>
      </c>
      <c r="F452" s="125"/>
    </row>
    <row r="453" hidden="1">
      <c r="A453" s="130"/>
      <c r="B453" s="130"/>
      <c r="C453" s="130"/>
      <c r="D453" s="127"/>
      <c r="E453" s="123" t="str">
        <f>IFERROR(__xludf.DUMMYFUNCTION("Query('(Fuente) 2. Campos'!$1:$994,""SELECT E WHERE A = '""&amp;D453&amp;""' LIMIT 1"",FALSE)"),"")</f>
        <v/>
      </c>
      <c r="F453" s="125"/>
    </row>
    <row r="454" hidden="1">
      <c r="A454" s="130"/>
      <c r="B454" s="130"/>
      <c r="C454" s="130"/>
      <c r="D454" s="127"/>
      <c r="E454" s="123" t="str">
        <f>IFERROR(__xludf.DUMMYFUNCTION("Query('(Fuente) 2. Campos'!$1:$994,""SELECT E WHERE A = '""&amp;D454&amp;""' LIMIT 1"",FALSE)"),"")</f>
        <v/>
      </c>
      <c r="F454" s="125"/>
    </row>
    <row r="455" hidden="1">
      <c r="A455" s="130"/>
      <c r="B455" s="130"/>
      <c r="C455" s="130"/>
      <c r="D455" s="127"/>
      <c r="E455" s="123" t="str">
        <f>IFERROR(__xludf.DUMMYFUNCTION("Query('(Fuente) 2. Campos'!$1:$994,""SELECT E WHERE A = '""&amp;D455&amp;""' LIMIT 1"",FALSE)"),"")</f>
        <v/>
      </c>
      <c r="F455" s="125"/>
    </row>
    <row r="456" hidden="1">
      <c r="A456" s="130"/>
      <c r="B456" s="130"/>
      <c r="C456" s="130"/>
      <c r="D456" s="127"/>
      <c r="E456" s="123" t="str">
        <f>IFERROR(__xludf.DUMMYFUNCTION("Query('(Fuente) 2. Campos'!$1:$994,""SELECT E WHERE A = '""&amp;D456&amp;""' LIMIT 1"",FALSE)"),"")</f>
        <v/>
      </c>
      <c r="F456" s="125"/>
    </row>
    <row r="457" hidden="1">
      <c r="A457" s="130"/>
      <c r="B457" s="130"/>
      <c r="C457" s="130"/>
      <c r="D457" s="127"/>
      <c r="E457" s="123" t="str">
        <f>IFERROR(__xludf.DUMMYFUNCTION("Query('(Fuente) 2. Campos'!$1:$994,""SELECT E WHERE A = '""&amp;D457&amp;""' LIMIT 1"",FALSE)"),"")</f>
        <v/>
      </c>
      <c r="F457" s="125"/>
    </row>
    <row r="458" hidden="1">
      <c r="A458" s="130"/>
      <c r="B458" s="130"/>
      <c r="C458" s="130"/>
      <c r="D458" s="127"/>
      <c r="E458" s="123" t="str">
        <f>IFERROR(__xludf.DUMMYFUNCTION("Query('(Fuente) 2. Campos'!$1:$994,""SELECT E WHERE A = '""&amp;D458&amp;""' LIMIT 1"",FALSE)"),"")</f>
        <v/>
      </c>
      <c r="F458" s="125"/>
    </row>
    <row r="459" hidden="1">
      <c r="A459" s="130"/>
      <c r="B459" s="130"/>
      <c r="C459" s="130"/>
      <c r="D459" s="127"/>
      <c r="E459" s="123" t="str">
        <f>IFERROR(__xludf.DUMMYFUNCTION("Query('(Fuente) 2. Campos'!$1:$994,""SELECT E WHERE A = '""&amp;D459&amp;""' LIMIT 1"",FALSE)"),"")</f>
        <v/>
      </c>
      <c r="F459" s="125"/>
    </row>
    <row r="460" hidden="1">
      <c r="A460" s="130"/>
      <c r="B460" s="130"/>
      <c r="C460" s="130"/>
      <c r="D460" s="127"/>
      <c r="E460" s="123" t="str">
        <f>IFERROR(__xludf.DUMMYFUNCTION("Query('(Fuente) 2. Campos'!$1:$994,""SELECT E WHERE A = '""&amp;D460&amp;""' LIMIT 1"",FALSE)"),"")</f>
        <v/>
      </c>
      <c r="F460" s="125"/>
    </row>
    <row r="461" hidden="1">
      <c r="A461" s="130"/>
      <c r="B461" s="130"/>
      <c r="C461" s="130"/>
      <c r="D461" s="127"/>
      <c r="E461" s="123" t="str">
        <f>IFERROR(__xludf.DUMMYFUNCTION("Query('(Fuente) 2. Campos'!$1:$994,""SELECT E WHERE A = '""&amp;D461&amp;""' LIMIT 1"",FALSE)"),"")</f>
        <v/>
      </c>
      <c r="F461" s="125"/>
    </row>
    <row r="462" hidden="1">
      <c r="A462" s="130"/>
      <c r="B462" s="130"/>
      <c r="C462" s="130"/>
      <c r="D462" s="127"/>
      <c r="E462" s="123" t="str">
        <f>IFERROR(__xludf.DUMMYFUNCTION("Query('(Fuente) 2. Campos'!$1:$994,""SELECT E WHERE A = '""&amp;D462&amp;""' LIMIT 1"",FALSE)"),"")</f>
        <v/>
      </c>
      <c r="F462" s="125"/>
    </row>
    <row r="463" hidden="1">
      <c r="A463" s="130"/>
      <c r="B463" s="130"/>
      <c r="C463" s="130"/>
      <c r="D463" s="127"/>
      <c r="E463" s="123" t="str">
        <f>IFERROR(__xludf.DUMMYFUNCTION("Query('(Fuente) 2. Campos'!$1:$994,""SELECT E WHERE A = '""&amp;D463&amp;""' LIMIT 1"",FALSE)"),"")</f>
        <v/>
      </c>
      <c r="F463" s="125"/>
    </row>
    <row r="464" hidden="1">
      <c r="A464" s="130"/>
      <c r="B464" s="130"/>
      <c r="C464" s="130"/>
      <c r="D464" s="127"/>
      <c r="E464" s="123" t="str">
        <f>IFERROR(__xludf.DUMMYFUNCTION("Query('(Fuente) 2. Campos'!$1:$994,""SELECT E WHERE A = '""&amp;D464&amp;""' LIMIT 1"",FALSE)"),"")</f>
        <v/>
      </c>
      <c r="F464" s="125"/>
    </row>
    <row r="465" hidden="1">
      <c r="A465" s="130"/>
      <c r="B465" s="130"/>
      <c r="C465" s="130"/>
      <c r="D465" s="127"/>
      <c r="E465" s="123" t="str">
        <f>IFERROR(__xludf.DUMMYFUNCTION("Query('(Fuente) 2. Campos'!$1:$994,""SELECT E WHERE A = '""&amp;D465&amp;""' LIMIT 1"",FALSE)"),"")</f>
        <v/>
      </c>
      <c r="F465" s="125"/>
    </row>
    <row r="466" hidden="1">
      <c r="A466" s="130"/>
      <c r="B466" s="130"/>
      <c r="C466" s="130"/>
      <c r="D466" s="127"/>
      <c r="E466" s="123" t="str">
        <f>IFERROR(__xludf.DUMMYFUNCTION("Query('(Fuente) 2. Campos'!$1:$994,""SELECT E WHERE A = '""&amp;D466&amp;""' LIMIT 1"",FALSE)"),"")</f>
        <v/>
      </c>
      <c r="F466" s="125"/>
    </row>
    <row r="467" hidden="1">
      <c r="A467" s="130"/>
      <c r="B467" s="130"/>
      <c r="C467" s="130"/>
      <c r="D467" s="127"/>
      <c r="E467" s="123" t="str">
        <f>IFERROR(__xludf.DUMMYFUNCTION("Query('(Fuente) 2. Campos'!$1:$994,""SELECT E WHERE A = '""&amp;D467&amp;""' LIMIT 1"",FALSE)"),"")</f>
        <v/>
      </c>
      <c r="F467" s="125"/>
    </row>
    <row r="468" hidden="1">
      <c r="A468" s="130"/>
      <c r="B468" s="130"/>
      <c r="C468" s="130"/>
      <c r="D468" s="127"/>
      <c r="E468" s="123" t="str">
        <f>IFERROR(__xludf.DUMMYFUNCTION("Query('(Fuente) 2. Campos'!$1:$994,""SELECT E WHERE A = '""&amp;D468&amp;""' LIMIT 1"",FALSE)"),"")</f>
        <v/>
      </c>
      <c r="F468" s="125"/>
    </row>
    <row r="469" hidden="1">
      <c r="A469" s="130"/>
      <c r="B469" s="130"/>
      <c r="C469" s="130"/>
      <c r="D469" s="127"/>
      <c r="E469" s="123" t="str">
        <f>IFERROR(__xludf.DUMMYFUNCTION("Query('(Fuente) 2. Campos'!$1:$994,""SELECT E WHERE A = '""&amp;D469&amp;""' LIMIT 1"",FALSE)"),"")</f>
        <v/>
      </c>
      <c r="F469" s="125"/>
    </row>
    <row r="470" hidden="1">
      <c r="A470" s="130"/>
      <c r="B470" s="130"/>
      <c r="C470" s="130"/>
      <c r="D470" s="127"/>
      <c r="E470" s="123" t="str">
        <f>IFERROR(__xludf.DUMMYFUNCTION("Query('(Fuente) 2. Campos'!$1:$994,""SELECT E WHERE A = '""&amp;D470&amp;""' LIMIT 1"",FALSE)"),"")</f>
        <v/>
      </c>
      <c r="F470" s="125"/>
    </row>
    <row r="471" hidden="1">
      <c r="A471" s="130"/>
      <c r="B471" s="130"/>
      <c r="C471" s="130"/>
      <c r="D471" s="127"/>
      <c r="E471" s="123" t="str">
        <f>IFERROR(__xludf.DUMMYFUNCTION("Query('(Fuente) 2. Campos'!$1:$994,""SELECT E WHERE A = '""&amp;D471&amp;""' LIMIT 1"",FALSE)"),"")</f>
        <v/>
      </c>
      <c r="F471" s="125"/>
    </row>
    <row r="472" hidden="1">
      <c r="A472" s="130"/>
      <c r="B472" s="130"/>
      <c r="C472" s="130"/>
      <c r="D472" s="127"/>
      <c r="E472" s="123" t="str">
        <f>IFERROR(__xludf.DUMMYFUNCTION("Query('(Fuente) 2. Campos'!$1:$994,""SELECT E WHERE A = '""&amp;D472&amp;""' LIMIT 1"",FALSE)"),"")</f>
        <v/>
      </c>
      <c r="F472" s="125"/>
    </row>
    <row r="473" hidden="1">
      <c r="A473" s="130"/>
      <c r="B473" s="130"/>
      <c r="C473" s="130"/>
      <c r="D473" s="127"/>
      <c r="E473" s="123" t="str">
        <f>IFERROR(__xludf.DUMMYFUNCTION("Query('(Fuente) 2. Campos'!$1:$994,""SELECT E WHERE A = '""&amp;D473&amp;""' LIMIT 1"",FALSE)"),"")</f>
        <v/>
      </c>
      <c r="F473" s="125"/>
    </row>
    <row r="474" hidden="1">
      <c r="A474" s="130"/>
      <c r="B474" s="130"/>
      <c r="C474" s="130"/>
      <c r="D474" s="127"/>
      <c r="E474" s="123" t="str">
        <f>IFERROR(__xludf.DUMMYFUNCTION("Query('(Fuente) 2. Campos'!$1:$994,""SELECT E WHERE A = '""&amp;D474&amp;""' LIMIT 1"",FALSE)"),"")</f>
        <v/>
      </c>
      <c r="F474" s="125"/>
    </row>
    <row r="475" hidden="1">
      <c r="A475" s="130"/>
      <c r="B475" s="130"/>
      <c r="C475" s="130"/>
      <c r="D475" s="127"/>
      <c r="E475" s="123" t="str">
        <f>IFERROR(__xludf.DUMMYFUNCTION("Query('(Fuente) 2. Campos'!$1:$994,""SELECT E WHERE A = '""&amp;D475&amp;""' LIMIT 1"",FALSE)"),"")</f>
        <v/>
      </c>
      <c r="F475" s="125"/>
    </row>
    <row r="476" hidden="1">
      <c r="A476" s="130"/>
      <c r="B476" s="130"/>
      <c r="C476" s="130"/>
      <c r="D476" s="127"/>
      <c r="E476" s="123" t="str">
        <f>IFERROR(__xludf.DUMMYFUNCTION("Query('(Fuente) 2. Campos'!$1:$994,""SELECT E WHERE A = '""&amp;D476&amp;""' LIMIT 1"",FALSE)"),"")</f>
        <v/>
      </c>
      <c r="F476" s="125"/>
    </row>
    <row r="477" hidden="1">
      <c r="A477" s="130"/>
      <c r="B477" s="130"/>
      <c r="C477" s="130"/>
      <c r="D477" s="127"/>
      <c r="E477" s="123" t="str">
        <f>IFERROR(__xludf.DUMMYFUNCTION("Query('(Fuente) 2. Campos'!$1:$994,""SELECT E WHERE A = '""&amp;D477&amp;""' LIMIT 1"",FALSE)"),"")</f>
        <v/>
      </c>
      <c r="F477" s="125"/>
    </row>
    <row r="478" hidden="1">
      <c r="A478" s="130"/>
      <c r="B478" s="130"/>
      <c r="C478" s="130"/>
      <c r="D478" s="127"/>
      <c r="E478" s="123" t="str">
        <f>IFERROR(__xludf.DUMMYFUNCTION("Query('(Fuente) 2. Campos'!$1:$994,""SELECT E WHERE A = '""&amp;D478&amp;""' LIMIT 1"",FALSE)"),"")</f>
        <v/>
      </c>
      <c r="F478" s="125"/>
    </row>
    <row r="479" hidden="1">
      <c r="A479" s="130"/>
      <c r="B479" s="130"/>
      <c r="C479" s="130"/>
      <c r="D479" s="127"/>
      <c r="E479" s="123" t="str">
        <f>IFERROR(__xludf.DUMMYFUNCTION("Query('(Fuente) 2. Campos'!$1:$994,""SELECT E WHERE A = '""&amp;D479&amp;""' LIMIT 1"",FALSE)"),"")</f>
        <v/>
      </c>
      <c r="F479" s="125"/>
    </row>
    <row r="480" hidden="1">
      <c r="A480" s="130"/>
      <c r="B480" s="130"/>
      <c r="C480" s="130"/>
      <c r="D480" s="127"/>
      <c r="E480" s="123" t="str">
        <f>IFERROR(__xludf.DUMMYFUNCTION("Query('(Fuente) 2. Campos'!$1:$994,""SELECT E WHERE A = '""&amp;D480&amp;""' LIMIT 1"",FALSE)"),"")</f>
        <v/>
      </c>
      <c r="F480" s="125"/>
    </row>
    <row r="481" hidden="1">
      <c r="A481" s="130"/>
      <c r="B481" s="130"/>
      <c r="C481" s="130"/>
      <c r="D481" s="127"/>
      <c r="E481" s="123" t="str">
        <f>IFERROR(__xludf.DUMMYFUNCTION("Query('(Fuente) 2. Campos'!$1:$994,""SELECT E WHERE A = '""&amp;D481&amp;""' LIMIT 1"",FALSE)"),"")</f>
        <v/>
      </c>
      <c r="F481" s="125"/>
    </row>
    <row r="482" hidden="1">
      <c r="A482" s="130"/>
      <c r="B482" s="130"/>
      <c r="C482" s="130"/>
      <c r="D482" s="127"/>
      <c r="E482" s="123" t="str">
        <f>IFERROR(__xludf.DUMMYFUNCTION("Query('(Fuente) 2. Campos'!$1:$994,""SELECT E WHERE A = '""&amp;D482&amp;""' LIMIT 1"",FALSE)"),"")</f>
        <v/>
      </c>
      <c r="F482" s="125"/>
    </row>
    <row r="483" hidden="1">
      <c r="A483" s="130"/>
      <c r="B483" s="130"/>
      <c r="C483" s="130"/>
      <c r="D483" s="127"/>
      <c r="E483" s="123" t="str">
        <f>IFERROR(__xludf.DUMMYFUNCTION("Query('(Fuente) 2. Campos'!$1:$994,""SELECT E WHERE A = '""&amp;D483&amp;""' LIMIT 1"",FALSE)"),"")</f>
        <v/>
      </c>
      <c r="F483" s="125"/>
    </row>
    <row r="484" hidden="1">
      <c r="A484" s="130"/>
      <c r="B484" s="130"/>
      <c r="C484" s="130"/>
      <c r="D484" s="127"/>
      <c r="E484" s="123" t="str">
        <f>IFERROR(__xludf.DUMMYFUNCTION("Query('(Fuente) 2. Campos'!$1:$994,""SELECT E WHERE A = '""&amp;D484&amp;""' LIMIT 1"",FALSE)"),"")</f>
        <v/>
      </c>
      <c r="F484" s="125"/>
    </row>
    <row r="485" hidden="1">
      <c r="A485" s="130"/>
      <c r="B485" s="130"/>
      <c r="C485" s="130"/>
      <c r="D485" s="127"/>
      <c r="E485" s="123" t="str">
        <f>IFERROR(__xludf.DUMMYFUNCTION("Query('(Fuente) 2. Campos'!$1:$994,""SELECT E WHERE A = '""&amp;D485&amp;""' LIMIT 1"",FALSE)"),"")</f>
        <v/>
      </c>
      <c r="F485" s="125"/>
    </row>
    <row r="486" hidden="1">
      <c r="A486" s="130"/>
      <c r="B486" s="130"/>
      <c r="C486" s="130"/>
      <c r="D486" s="127"/>
      <c r="E486" s="123" t="str">
        <f>IFERROR(__xludf.DUMMYFUNCTION("Query('(Fuente) 2. Campos'!$1:$994,""SELECT E WHERE A = '""&amp;D486&amp;""' LIMIT 1"",FALSE)"),"")</f>
        <v/>
      </c>
      <c r="F486" s="125"/>
    </row>
    <row r="487" hidden="1">
      <c r="A487" s="130"/>
      <c r="B487" s="130"/>
      <c r="C487" s="130"/>
      <c r="D487" s="127"/>
      <c r="E487" s="123" t="str">
        <f>IFERROR(__xludf.DUMMYFUNCTION("Query('(Fuente) 2. Campos'!$1:$994,""SELECT E WHERE A = '""&amp;D487&amp;""' LIMIT 1"",FALSE)"),"")</f>
        <v/>
      </c>
      <c r="F487" s="125"/>
    </row>
    <row r="488" hidden="1">
      <c r="A488" s="130"/>
      <c r="B488" s="130"/>
      <c r="C488" s="130"/>
      <c r="D488" s="127"/>
      <c r="E488" s="123" t="str">
        <f>IFERROR(__xludf.DUMMYFUNCTION("Query('(Fuente) 2. Campos'!$1:$994,""SELECT E WHERE A = '""&amp;D488&amp;""' LIMIT 1"",FALSE)"),"")</f>
        <v/>
      </c>
      <c r="F488" s="125"/>
    </row>
    <row r="489" hidden="1">
      <c r="A489" s="130"/>
      <c r="B489" s="130"/>
      <c r="C489" s="130"/>
      <c r="D489" s="127"/>
      <c r="E489" s="123" t="str">
        <f>IFERROR(__xludf.DUMMYFUNCTION("Query('(Fuente) 2. Campos'!$1:$994,""SELECT E WHERE A = '""&amp;D489&amp;""' LIMIT 1"",FALSE)"),"")</f>
        <v/>
      </c>
      <c r="F489" s="125"/>
    </row>
    <row r="490" hidden="1">
      <c r="A490" s="130"/>
      <c r="B490" s="130"/>
      <c r="C490" s="130"/>
      <c r="D490" s="127"/>
      <c r="E490" s="123" t="str">
        <f>IFERROR(__xludf.DUMMYFUNCTION("Query('(Fuente) 2. Campos'!$1:$994,""SELECT E WHERE A = '""&amp;D490&amp;""' LIMIT 1"",FALSE)"),"")</f>
        <v/>
      </c>
      <c r="F490" s="125"/>
    </row>
    <row r="491" hidden="1">
      <c r="A491" s="130"/>
      <c r="B491" s="130"/>
      <c r="C491" s="130"/>
      <c r="D491" s="127"/>
      <c r="E491" s="123" t="str">
        <f>IFERROR(__xludf.DUMMYFUNCTION("Query('(Fuente) 2. Campos'!$1:$994,""SELECT E WHERE A = '""&amp;D491&amp;""' LIMIT 1"",FALSE)"),"")</f>
        <v/>
      </c>
      <c r="F491" s="125"/>
    </row>
    <row r="492" hidden="1">
      <c r="A492" s="130"/>
      <c r="B492" s="130"/>
      <c r="C492" s="130"/>
      <c r="D492" s="127"/>
      <c r="E492" s="123" t="str">
        <f>IFERROR(__xludf.DUMMYFUNCTION("Query('(Fuente) 2. Campos'!$1:$994,""SELECT E WHERE A = '""&amp;D492&amp;""' LIMIT 1"",FALSE)"),"")</f>
        <v/>
      </c>
      <c r="F492" s="125"/>
    </row>
    <row r="493" hidden="1">
      <c r="A493" s="130"/>
      <c r="B493" s="130"/>
      <c r="C493" s="130"/>
      <c r="D493" s="127"/>
      <c r="E493" s="123" t="str">
        <f>IFERROR(__xludf.DUMMYFUNCTION("Query('(Fuente) 2. Campos'!$1:$994,""SELECT E WHERE A = '""&amp;D493&amp;""' LIMIT 1"",FALSE)"),"")</f>
        <v/>
      </c>
      <c r="F493" s="125"/>
    </row>
    <row r="494" hidden="1">
      <c r="A494" s="130"/>
      <c r="B494" s="130"/>
      <c r="C494" s="130"/>
      <c r="D494" s="127"/>
      <c r="E494" s="123" t="str">
        <f>IFERROR(__xludf.DUMMYFUNCTION("Query('(Fuente) 2. Campos'!$1:$994,""SELECT E WHERE A = '""&amp;D494&amp;""' LIMIT 1"",FALSE)"),"")</f>
        <v/>
      </c>
      <c r="F494" s="125"/>
    </row>
    <row r="495" hidden="1">
      <c r="A495" s="130"/>
      <c r="B495" s="130"/>
      <c r="C495" s="130"/>
      <c r="D495" s="127"/>
      <c r="E495" s="123" t="str">
        <f>IFERROR(__xludf.DUMMYFUNCTION("Query('(Fuente) 2. Campos'!$1:$994,""SELECT E WHERE A = '""&amp;D495&amp;""' LIMIT 1"",FALSE)"),"")</f>
        <v/>
      </c>
      <c r="F495" s="125"/>
    </row>
    <row r="496" hidden="1">
      <c r="A496" s="130"/>
      <c r="B496" s="130"/>
      <c r="C496" s="130"/>
      <c r="D496" s="127"/>
      <c r="E496" s="123" t="str">
        <f>IFERROR(__xludf.DUMMYFUNCTION("Query('(Fuente) 2. Campos'!$1:$994,""SELECT E WHERE A = '""&amp;D496&amp;""' LIMIT 1"",FALSE)"),"")</f>
        <v/>
      </c>
      <c r="F496" s="125"/>
    </row>
    <row r="497" hidden="1">
      <c r="A497" s="130"/>
      <c r="B497" s="130"/>
      <c r="C497" s="130"/>
      <c r="D497" s="127"/>
      <c r="E497" s="123" t="str">
        <f>IFERROR(__xludf.DUMMYFUNCTION("Query('(Fuente) 2. Campos'!$1:$994,""SELECT E WHERE A = '""&amp;D497&amp;""' LIMIT 1"",FALSE)"),"")</f>
        <v/>
      </c>
      <c r="F497" s="125"/>
    </row>
    <row r="498" hidden="1">
      <c r="A498" s="130"/>
      <c r="B498" s="130"/>
      <c r="C498" s="130"/>
      <c r="D498" s="127"/>
      <c r="E498" s="123" t="str">
        <f>IFERROR(__xludf.DUMMYFUNCTION("Query('(Fuente) 2. Campos'!$1:$994,""SELECT E WHERE A = '""&amp;D498&amp;""' LIMIT 1"",FALSE)"),"")</f>
        <v/>
      </c>
      <c r="F498" s="125"/>
    </row>
    <row r="499" hidden="1">
      <c r="A499" s="130"/>
      <c r="B499" s="130"/>
      <c r="C499" s="130"/>
      <c r="D499" s="127"/>
      <c r="E499" s="123" t="str">
        <f>IFERROR(__xludf.DUMMYFUNCTION("Query('(Fuente) 2. Campos'!$1:$994,""SELECT E WHERE A = '""&amp;D499&amp;""' LIMIT 1"",FALSE)"),"")</f>
        <v/>
      </c>
      <c r="F499" s="125"/>
    </row>
    <row r="500" hidden="1">
      <c r="A500" s="130"/>
      <c r="B500" s="130"/>
      <c r="C500" s="130"/>
      <c r="D500" s="127"/>
      <c r="E500" s="123" t="str">
        <f>IFERROR(__xludf.DUMMYFUNCTION("Query('(Fuente) 2. Campos'!$1:$994,""SELECT E WHERE A = '""&amp;D500&amp;""' LIMIT 1"",FALSE)"),"")</f>
        <v/>
      </c>
      <c r="F500" s="125"/>
    </row>
    <row r="501" hidden="1">
      <c r="A501" s="130"/>
      <c r="B501" s="130"/>
      <c r="C501" s="130"/>
      <c r="D501" s="127"/>
      <c r="E501" s="123" t="str">
        <f>IFERROR(__xludf.DUMMYFUNCTION("Query('(Fuente) 2. Campos'!$1:$994,""SELECT E WHERE A = '""&amp;D501&amp;""' LIMIT 1"",FALSE)"),"")</f>
        <v/>
      </c>
      <c r="F501" s="125"/>
    </row>
    <row r="502" hidden="1">
      <c r="A502" s="130"/>
      <c r="B502" s="130"/>
      <c r="C502" s="130"/>
      <c r="D502" s="127"/>
      <c r="E502" s="123" t="str">
        <f>IFERROR(__xludf.DUMMYFUNCTION("Query('(Fuente) 2. Campos'!$1:$994,""SELECT E WHERE A = '""&amp;D502&amp;""' LIMIT 1"",FALSE)"),"")</f>
        <v/>
      </c>
      <c r="F502" s="125"/>
    </row>
    <row r="503" hidden="1">
      <c r="A503" s="130"/>
      <c r="B503" s="130"/>
      <c r="C503" s="130"/>
      <c r="D503" s="127"/>
      <c r="E503" s="123" t="str">
        <f>IFERROR(__xludf.DUMMYFUNCTION("Query('(Fuente) 2. Campos'!$1:$994,""SELECT E WHERE A = '""&amp;D503&amp;""' LIMIT 1"",FALSE)"),"")</f>
        <v/>
      </c>
      <c r="F503" s="125"/>
    </row>
    <row r="504" hidden="1">
      <c r="A504" s="130"/>
      <c r="B504" s="130"/>
      <c r="C504" s="130"/>
      <c r="D504" s="127"/>
      <c r="E504" s="123" t="str">
        <f>IFERROR(__xludf.DUMMYFUNCTION("Query('(Fuente) 2. Campos'!$1:$994,""SELECT E WHERE A = '""&amp;D504&amp;""' LIMIT 1"",FALSE)"),"")</f>
        <v/>
      </c>
      <c r="F504" s="125"/>
    </row>
    <row r="505" hidden="1">
      <c r="A505" s="130"/>
      <c r="B505" s="130"/>
      <c r="C505" s="130"/>
      <c r="D505" s="127"/>
      <c r="E505" s="123" t="str">
        <f>IFERROR(__xludf.DUMMYFUNCTION("Query('(Fuente) 2. Campos'!$1:$994,""SELECT E WHERE A = '""&amp;D505&amp;""' LIMIT 1"",FALSE)"),"")</f>
        <v/>
      </c>
      <c r="F505" s="125"/>
    </row>
    <row r="506" hidden="1">
      <c r="A506" s="130"/>
      <c r="B506" s="130"/>
      <c r="C506" s="130"/>
      <c r="D506" s="127"/>
      <c r="E506" s="123" t="str">
        <f>IFERROR(__xludf.DUMMYFUNCTION("Query('(Fuente) 2. Campos'!$1:$994,""SELECT E WHERE A = '""&amp;D506&amp;""' LIMIT 1"",FALSE)"),"")</f>
        <v/>
      </c>
      <c r="F506" s="125"/>
    </row>
    <row r="507" hidden="1">
      <c r="A507" s="130"/>
      <c r="B507" s="130"/>
      <c r="C507" s="130"/>
      <c r="D507" s="127"/>
      <c r="E507" s="123" t="str">
        <f>IFERROR(__xludf.DUMMYFUNCTION("Query('(Fuente) 2. Campos'!$1:$994,""SELECT E WHERE A = '""&amp;D507&amp;""' LIMIT 1"",FALSE)"),"")</f>
        <v/>
      </c>
      <c r="F507" s="125"/>
    </row>
    <row r="508" hidden="1">
      <c r="A508" s="130"/>
      <c r="B508" s="130"/>
      <c r="C508" s="130"/>
      <c r="D508" s="127"/>
      <c r="E508" s="123" t="str">
        <f>IFERROR(__xludf.DUMMYFUNCTION("Query('(Fuente) 2. Campos'!$1:$994,""SELECT E WHERE A = '""&amp;D508&amp;""' LIMIT 1"",FALSE)"),"")</f>
        <v/>
      </c>
      <c r="F508" s="125"/>
    </row>
    <row r="509" hidden="1">
      <c r="A509" s="130"/>
      <c r="B509" s="130"/>
      <c r="C509" s="130"/>
      <c r="D509" s="127"/>
      <c r="E509" s="123" t="str">
        <f>IFERROR(__xludf.DUMMYFUNCTION("Query('(Fuente) 2. Campos'!$1:$994,""SELECT E WHERE A = '""&amp;D509&amp;""' LIMIT 1"",FALSE)"),"")</f>
        <v/>
      </c>
      <c r="F509" s="125"/>
    </row>
    <row r="510" hidden="1">
      <c r="A510" s="130"/>
      <c r="B510" s="130"/>
      <c r="C510" s="130"/>
      <c r="D510" s="127"/>
      <c r="E510" s="123" t="str">
        <f>IFERROR(__xludf.DUMMYFUNCTION("Query('(Fuente) 2. Campos'!$1:$994,""SELECT E WHERE A = '""&amp;D510&amp;""' LIMIT 1"",FALSE)"),"")</f>
        <v/>
      </c>
      <c r="F510" s="125"/>
    </row>
    <row r="511" hidden="1">
      <c r="A511" s="130"/>
      <c r="B511" s="130"/>
      <c r="C511" s="130"/>
      <c r="D511" s="127"/>
      <c r="E511" s="123" t="str">
        <f>IFERROR(__xludf.DUMMYFUNCTION("Query('(Fuente) 2. Campos'!$1:$994,""SELECT E WHERE A = '""&amp;D511&amp;""' LIMIT 1"",FALSE)"),"")</f>
        <v/>
      </c>
      <c r="F511" s="125"/>
    </row>
    <row r="512" hidden="1">
      <c r="A512" s="130"/>
      <c r="B512" s="130"/>
      <c r="C512" s="130"/>
      <c r="D512" s="127"/>
      <c r="E512" s="123" t="str">
        <f>IFERROR(__xludf.DUMMYFUNCTION("Query('(Fuente) 2. Campos'!$1:$994,""SELECT E WHERE A = '""&amp;D512&amp;""' LIMIT 1"",FALSE)"),"")</f>
        <v/>
      </c>
      <c r="F512" s="125"/>
    </row>
    <row r="513" hidden="1">
      <c r="A513" s="130"/>
      <c r="B513" s="130"/>
      <c r="C513" s="130"/>
      <c r="D513" s="127"/>
      <c r="E513" s="123" t="str">
        <f>IFERROR(__xludf.DUMMYFUNCTION("Query('(Fuente) 2. Campos'!$1:$994,""SELECT E WHERE A = '""&amp;D513&amp;""' LIMIT 1"",FALSE)"),"")</f>
        <v/>
      </c>
      <c r="F513" s="125"/>
    </row>
    <row r="514" hidden="1">
      <c r="A514" s="130"/>
      <c r="B514" s="130"/>
      <c r="C514" s="130"/>
      <c r="D514" s="127"/>
      <c r="E514" s="123" t="str">
        <f>IFERROR(__xludf.DUMMYFUNCTION("Query('(Fuente) 2. Campos'!$1:$994,""SELECT E WHERE A = '""&amp;D514&amp;""' LIMIT 1"",FALSE)"),"")</f>
        <v/>
      </c>
      <c r="F514" s="125"/>
    </row>
    <row r="515" hidden="1">
      <c r="A515" s="130"/>
      <c r="B515" s="130"/>
      <c r="C515" s="130"/>
      <c r="D515" s="127"/>
      <c r="E515" s="123" t="str">
        <f>IFERROR(__xludf.DUMMYFUNCTION("Query('(Fuente) 2. Campos'!$1:$994,""SELECT E WHERE A = '""&amp;D515&amp;""' LIMIT 1"",FALSE)"),"")</f>
        <v/>
      </c>
      <c r="F515" s="125"/>
    </row>
    <row r="516" hidden="1">
      <c r="A516" s="130"/>
      <c r="B516" s="130"/>
      <c r="C516" s="130"/>
      <c r="D516" s="127"/>
      <c r="E516" s="123" t="str">
        <f>IFERROR(__xludf.DUMMYFUNCTION("Query('(Fuente) 2. Campos'!$1:$994,""SELECT E WHERE A = '""&amp;D516&amp;""' LIMIT 1"",FALSE)"),"")</f>
        <v/>
      </c>
      <c r="F516" s="125"/>
    </row>
    <row r="517" hidden="1">
      <c r="A517" s="130"/>
      <c r="B517" s="130"/>
      <c r="C517" s="130"/>
      <c r="D517" s="127"/>
      <c r="E517" s="123" t="str">
        <f>IFERROR(__xludf.DUMMYFUNCTION("Query('(Fuente) 2. Campos'!$1:$994,""SELECT E WHERE A = '""&amp;D517&amp;""' LIMIT 1"",FALSE)"),"")</f>
        <v/>
      </c>
      <c r="F517" s="125"/>
    </row>
    <row r="518" hidden="1">
      <c r="A518" s="130"/>
      <c r="B518" s="130"/>
      <c r="C518" s="130"/>
      <c r="D518" s="127"/>
      <c r="E518" s="123" t="str">
        <f>IFERROR(__xludf.DUMMYFUNCTION("Query('(Fuente) 2. Campos'!$1:$994,""SELECT E WHERE A = '""&amp;D518&amp;""' LIMIT 1"",FALSE)"),"")</f>
        <v/>
      </c>
      <c r="F518" s="125"/>
    </row>
    <row r="519" hidden="1">
      <c r="A519" s="130"/>
      <c r="B519" s="130"/>
      <c r="C519" s="130"/>
      <c r="D519" s="127"/>
      <c r="E519" s="123" t="str">
        <f>IFERROR(__xludf.DUMMYFUNCTION("Query('(Fuente) 2. Campos'!$1:$994,""SELECT E WHERE A = '""&amp;D519&amp;""' LIMIT 1"",FALSE)"),"")</f>
        <v/>
      </c>
      <c r="F519" s="125"/>
    </row>
    <row r="520" hidden="1">
      <c r="A520" s="130"/>
      <c r="B520" s="130"/>
      <c r="C520" s="130"/>
      <c r="D520" s="127"/>
      <c r="E520" s="123" t="str">
        <f>IFERROR(__xludf.DUMMYFUNCTION("Query('(Fuente) 2. Campos'!$1:$994,""SELECT E WHERE A = '""&amp;D520&amp;""' LIMIT 1"",FALSE)"),"")</f>
        <v/>
      </c>
      <c r="F520" s="125"/>
    </row>
    <row r="521" hidden="1">
      <c r="A521" s="130"/>
      <c r="B521" s="130"/>
      <c r="C521" s="130"/>
      <c r="D521" s="127"/>
      <c r="E521" s="123" t="str">
        <f>IFERROR(__xludf.DUMMYFUNCTION("Query('(Fuente) 2. Campos'!$1:$994,""SELECT E WHERE A = '""&amp;D521&amp;""' LIMIT 1"",FALSE)"),"")</f>
        <v/>
      </c>
      <c r="F521" s="125"/>
    </row>
    <row r="522" hidden="1">
      <c r="A522" s="130"/>
      <c r="B522" s="130"/>
      <c r="C522" s="130"/>
      <c r="D522" s="127"/>
      <c r="E522" s="123" t="str">
        <f>IFERROR(__xludf.DUMMYFUNCTION("Query('(Fuente) 2. Campos'!$1:$994,""SELECT E WHERE A = '""&amp;D522&amp;""' LIMIT 1"",FALSE)"),"")</f>
        <v/>
      </c>
      <c r="F522" s="125"/>
    </row>
    <row r="523" hidden="1">
      <c r="A523" s="130"/>
      <c r="B523" s="130"/>
      <c r="C523" s="130"/>
      <c r="D523" s="127"/>
      <c r="E523" s="123" t="str">
        <f>IFERROR(__xludf.DUMMYFUNCTION("Query('(Fuente) 2. Campos'!$1:$994,""SELECT E WHERE A = '""&amp;D523&amp;""' LIMIT 1"",FALSE)"),"")</f>
        <v/>
      </c>
      <c r="F523" s="125"/>
    </row>
    <row r="524" hidden="1">
      <c r="A524" s="130"/>
      <c r="B524" s="130"/>
      <c r="C524" s="130"/>
      <c r="D524" s="127"/>
      <c r="E524" s="123" t="str">
        <f>IFERROR(__xludf.DUMMYFUNCTION("Query('(Fuente) 2. Campos'!$1:$994,""SELECT E WHERE A = '""&amp;D524&amp;""' LIMIT 1"",FALSE)"),"")</f>
        <v/>
      </c>
      <c r="F524" s="125"/>
    </row>
    <row r="525" hidden="1">
      <c r="A525" s="130"/>
      <c r="B525" s="130"/>
      <c r="C525" s="130"/>
      <c r="D525" s="127"/>
      <c r="E525" s="123" t="str">
        <f>IFERROR(__xludf.DUMMYFUNCTION("Query('(Fuente) 2. Campos'!$1:$994,""SELECT E WHERE A = '""&amp;D525&amp;""' LIMIT 1"",FALSE)"),"")</f>
        <v/>
      </c>
      <c r="F525" s="125"/>
    </row>
    <row r="526" hidden="1">
      <c r="A526" s="130"/>
      <c r="B526" s="130"/>
      <c r="C526" s="130"/>
      <c r="D526" s="127"/>
      <c r="E526" s="123" t="str">
        <f>IFERROR(__xludf.DUMMYFUNCTION("Query('(Fuente) 2. Campos'!$1:$994,""SELECT E WHERE A = '""&amp;D526&amp;""' LIMIT 1"",FALSE)"),"")</f>
        <v/>
      </c>
      <c r="F526" s="125"/>
    </row>
    <row r="527" hidden="1">
      <c r="A527" s="130"/>
      <c r="B527" s="130"/>
      <c r="C527" s="130"/>
      <c r="D527" s="127"/>
      <c r="E527" s="123" t="str">
        <f>IFERROR(__xludf.DUMMYFUNCTION("Query('(Fuente) 2. Campos'!$1:$994,""SELECT E WHERE A = '""&amp;D527&amp;""' LIMIT 1"",FALSE)"),"")</f>
        <v/>
      </c>
      <c r="F527" s="125"/>
    </row>
    <row r="528" hidden="1">
      <c r="A528" s="130"/>
      <c r="B528" s="130"/>
      <c r="C528" s="130"/>
      <c r="D528" s="127"/>
      <c r="E528" s="123" t="str">
        <f>IFERROR(__xludf.DUMMYFUNCTION("Query('(Fuente) 2. Campos'!$1:$994,""SELECT E WHERE A = '""&amp;D528&amp;""' LIMIT 1"",FALSE)"),"")</f>
        <v/>
      </c>
      <c r="F528" s="125"/>
    </row>
    <row r="529" hidden="1">
      <c r="A529" s="130"/>
      <c r="B529" s="130"/>
      <c r="C529" s="130"/>
      <c r="D529" s="127"/>
      <c r="E529" s="123" t="str">
        <f>IFERROR(__xludf.DUMMYFUNCTION("Query('(Fuente) 2. Campos'!$1:$994,""SELECT E WHERE A = '""&amp;D529&amp;""' LIMIT 1"",FALSE)"),"")</f>
        <v/>
      </c>
      <c r="F529" s="125"/>
    </row>
    <row r="530" hidden="1">
      <c r="A530" s="130"/>
      <c r="B530" s="130"/>
      <c r="C530" s="130"/>
      <c r="D530" s="127"/>
      <c r="E530" s="123" t="str">
        <f>IFERROR(__xludf.DUMMYFUNCTION("Query('(Fuente) 2. Campos'!$1:$994,""SELECT E WHERE A = '""&amp;D530&amp;""' LIMIT 1"",FALSE)"),"")</f>
        <v/>
      </c>
      <c r="F530" s="125"/>
    </row>
    <row r="531" hidden="1">
      <c r="A531" s="130"/>
      <c r="B531" s="130"/>
      <c r="C531" s="130"/>
      <c r="D531" s="127"/>
      <c r="E531" s="123" t="str">
        <f>IFERROR(__xludf.DUMMYFUNCTION("Query('(Fuente) 2. Campos'!$1:$994,""SELECT E WHERE A = '""&amp;D531&amp;""' LIMIT 1"",FALSE)"),"")</f>
        <v/>
      </c>
      <c r="F531" s="125"/>
    </row>
    <row r="532" hidden="1">
      <c r="A532" s="130"/>
      <c r="B532" s="130"/>
      <c r="C532" s="130"/>
      <c r="D532" s="127"/>
      <c r="E532" s="123" t="str">
        <f>IFERROR(__xludf.DUMMYFUNCTION("Query('(Fuente) 2. Campos'!$1:$994,""SELECT E WHERE A = '""&amp;D532&amp;""' LIMIT 1"",FALSE)"),"")</f>
        <v/>
      </c>
      <c r="F532" s="125"/>
    </row>
    <row r="533" hidden="1">
      <c r="A533" s="130"/>
      <c r="B533" s="130"/>
      <c r="C533" s="130"/>
      <c r="D533" s="127"/>
      <c r="E533" s="123" t="str">
        <f>IFERROR(__xludf.DUMMYFUNCTION("Query('(Fuente) 2. Campos'!$1:$994,""SELECT E WHERE A = '""&amp;D533&amp;""' LIMIT 1"",FALSE)"),"")</f>
        <v/>
      </c>
      <c r="F533" s="125"/>
    </row>
    <row r="534" hidden="1">
      <c r="A534" s="130"/>
      <c r="B534" s="130"/>
      <c r="C534" s="130"/>
      <c r="D534" s="127"/>
      <c r="E534" s="123" t="str">
        <f>IFERROR(__xludf.DUMMYFUNCTION("Query('(Fuente) 2. Campos'!$1:$994,""SELECT E WHERE A = '""&amp;D534&amp;""' LIMIT 1"",FALSE)"),"")</f>
        <v/>
      </c>
      <c r="F534" s="125"/>
    </row>
    <row r="535" hidden="1">
      <c r="A535" s="130"/>
      <c r="B535" s="130"/>
      <c r="C535" s="130"/>
      <c r="D535" s="127"/>
      <c r="E535" s="123" t="str">
        <f>IFERROR(__xludf.DUMMYFUNCTION("Query('(Fuente) 2. Campos'!$1:$994,""SELECT E WHERE A = '""&amp;D535&amp;""' LIMIT 1"",FALSE)"),"")</f>
        <v/>
      </c>
      <c r="F535" s="125"/>
    </row>
    <row r="536" hidden="1">
      <c r="A536" s="130"/>
      <c r="B536" s="130"/>
      <c r="C536" s="130"/>
      <c r="D536" s="127"/>
      <c r="E536" s="123" t="str">
        <f>IFERROR(__xludf.DUMMYFUNCTION("Query('(Fuente) 2. Campos'!$1:$994,""SELECT E WHERE A = '""&amp;D536&amp;""' LIMIT 1"",FALSE)"),"")</f>
        <v/>
      </c>
      <c r="F536" s="125"/>
    </row>
    <row r="537" hidden="1">
      <c r="A537" s="130"/>
      <c r="B537" s="130"/>
      <c r="C537" s="130"/>
      <c r="D537" s="127"/>
      <c r="E537" s="123" t="str">
        <f>IFERROR(__xludf.DUMMYFUNCTION("Query('(Fuente) 2. Campos'!$1:$994,""SELECT E WHERE A = '""&amp;D537&amp;""' LIMIT 1"",FALSE)"),"")</f>
        <v/>
      </c>
      <c r="F537" s="125"/>
    </row>
    <row r="538" hidden="1">
      <c r="A538" s="130"/>
      <c r="B538" s="130"/>
      <c r="C538" s="130"/>
      <c r="D538" s="127"/>
      <c r="E538" s="123" t="str">
        <f>IFERROR(__xludf.DUMMYFUNCTION("Query('(Fuente) 2. Campos'!$1:$994,""SELECT E WHERE A = '""&amp;D538&amp;""' LIMIT 1"",FALSE)"),"")</f>
        <v/>
      </c>
      <c r="F538" s="125"/>
    </row>
    <row r="539" hidden="1">
      <c r="A539" s="130"/>
      <c r="B539" s="130"/>
      <c r="C539" s="130"/>
      <c r="D539" s="127"/>
      <c r="E539" s="123" t="str">
        <f>IFERROR(__xludf.DUMMYFUNCTION("Query('(Fuente) 2. Campos'!$1:$994,""SELECT E WHERE A = '""&amp;D539&amp;""' LIMIT 1"",FALSE)"),"")</f>
        <v/>
      </c>
      <c r="F539" s="125"/>
    </row>
    <row r="540" hidden="1">
      <c r="A540" s="130"/>
      <c r="B540" s="130"/>
      <c r="C540" s="130"/>
      <c r="D540" s="127"/>
      <c r="E540" s="123" t="str">
        <f>IFERROR(__xludf.DUMMYFUNCTION("Query('(Fuente) 2. Campos'!$1:$994,""SELECT E WHERE A = '""&amp;D540&amp;""' LIMIT 1"",FALSE)"),"")</f>
        <v/>
      </c>
      <c r="F540" s="125"/>
    </row>
    <row r="541" hidden="1">
      <c r="A541" s="130"/>
      <c r="B541" s="130"/>
      <c r="C541" s="130"/>
      <c r="D541" s="127"/>
      <c r="E541" s="123" t="str">
        <f>IFERROR(__xludf.DUMMYFUNCTION("Query('(Fuente) 2. Campos'!$1:$994,""SELECT E WHERE A = '""&amp;D541&amp;""' LIMIT 1"",FALSE)"),"")</f>
        <v/>
      </c>
      <c r="F541" s="125"/>
    </row>
    <row r="542" hidden="1">
      <c r="A542" s="130"/>
      <c r="B542" s="130"/>
      <c r="C542" s="130"/>
      <c r="D542" s="127"/>
      <c r="E542" s="123" t="str">
        <f>IFERROR(__xludf.DUMMYFUNCTION("Query('(Fuente) 2. Campos'!$1:$994,""SELECT E WHERE A = '""&amp;D542&amp;""' LIMIT 1"",FALSE)"),"")</f>
        <v/>
      </c>
      <c r="F542" s="125"/>
    </row>
    <row r="543" hidden="1">
      <c r="A543" s="130"/>
      <c r="B543" s="130"/>
      <c r="C543" s="130"/>
      <c r="D543" s="127"/>
      <c r="E543" s="123" t="str">
        <f>IFERROR(__xludf.DUMMYFUNCTION("Query('(Fuente) 2. Campos'!$1:$994,""SELECT E WHERE A = '""&amp;D543&amp;""' LIMIT 1"",FALSE)"),"")</f>
        <v/>
      </c>
      <c r="F543" s="125"/>
    </row>
    <row r="544" hidden="1">
      <c r="A544" s="130"/>
      <c r="B544" s="130"/>
      <c r="C544" s="130"/>
      <c r="D544" s="127"/>
      <c r="E544" s="123" t="str">
        <f>IFERROR(__xludf.DUMMYFUNCTION("Query('(Fuente) 2. Campos'!$1:$994,""SELECT E WHERE A = '""&amp;D544&amp;""' LIMIT 1"",FALSE)"),"")</f>
        <v/>
      </c>
      <c r="F544" s="125"/>
    </row>
    <row r="545" hidden="1">
      <c r="A545" s="130"/>
      <c r="B545" s="130"/>
      <c r="C545" s="130"/>
      <c r="D545" s="127"/>
      <c r="E545" s="123" t="str">
        <f>IFERROR(__xludf.DUMMYFUNCTION("Query('(Fuente) 2. Campos'!$1:$994,""SELECT E WHERE A = '""&amp;D545&amp;""' LIMIT 1"",FALSE)"),"")</f>
        <v/>
      </c>
      <c r="F545" s="125"/>
    </row>
    <row r="546" hidden="1">
      <c r="A546" s="130"/>
      <c r="B546" s="130"/>
      <c r="C546" s="130"/>
      <c r="D546" s="127"/>
      <c r="E546" s="123" t="str">
        <f>IFERROR(__xludf.DUMMYFUNCTION("Query('(Fuente) 2. Campos'!$1:$994,""SELECT E WHERE A = '""&amp;D546&amp;""' LIMIT 1"",FALSE)"),"")</f>
        <v/>
      </c>
      <c r="F546" s="125"/>
    </row>
    <row r="547" hidden="1">
      <c r="A547" s="130"/>
      <c r="B547" s="130"/>
      <c r="C547" s="130"/>
      <c r="D547" s="127"/>
      <c r="E547" s="123" t="str">
        <f>IFERROR(__xludf.DUMMYFUNCTION("Query('(Fuente) 2. Campos'!$1:$994,""SELECT E WHERE A = '""&amp;D547&amp;""' LIMIT 1"",FALSE)"),"")</f>
        <v/>
      </c>
      <c r="F547" s="125"/>
    </row>
    <row r="548" hidden="1">
      <c r="A548" s="130"/>
      <c r="B548" s="130"/>
      <c r="C548" s="130"/>
      <c r="D548" s="127"/>
      <c r="E548" s="123" t="str">
        <f>IFERROR(__xludf.DUMMYFUNCTION("Query('(Fuente) 2. Campos'!$1:$994,""SELECT E WHERE A = '""&amp;D548&amp;""' LIMIT 1"",FALSE)"),"")</f>
        <v/>
      </c>
      <c r="F548" s="125"/>
    </row>
    <row r="549" hidden="1">
      <c r="A549" s="130"/>
      <c r="B549" s="130"/>
      <c r="C549" s="130"/>
      <c r="D549" s="127"/>
      <c r="E549" s="123" t="str">
        <f>IFERROR(__xludf.DUMMYFUNCTION("Query('(Fuente) 2. Campos'!$1:$994,""SELECT E WHERE A = '""&amp;D549&amp;""' LIMIT 1"",FALSE)"),"")</f>
        <v/>
      </c>
      <c r="F549" s="125"/>
    </row>
    <row r="550" hidden="1">
      <c r="A550" s="130"/>
      <c r="B550" s="130"/>
      <c r="C550" s="130"/>
      <c r="D550" s="127"/>
      <c r="E550" s="123" t="str">
        <f>IFERROR(__xludf.DUMMYFUNCTION("Query('(Fuente) 2. Campos'!$1:$994,""SELECT E WHERE A = '""&amp;D550&amp;""' LIMIT 1"",FALSE)"),"")</f>
        <v/>
      </c>
      <c r="F550" s="125"/>
    </row>
    <row r="551" hidden="1">
      <c r="A551" s="130"/>
      <c r="B551" s="130"/>
      <c r="C551" s="130"/>
      <c r="D551" s="127"/>
      <c r="E551" s="123" t="str">
        <f>IFERROR(__xludf.DUMMYFUNCTION("Query('(Fuente) 2. Campos'!$1:$994,""SELECT E WHERE A = '""&amp;D551&amp;""' LIMIT 1"",FALSE)"),"")</f>
        <v/>
      </c>
      <c r="F551" s="125"/>
    </row>
    <row r="552" hidden="1">
      <c r="A552" s="130"/>
      <c r="B552" s="130"/>
      <c r="C552" s="130"/>
      <c r="D552" s="127"/>
      <c r="E552" s="123" t="str">
        <f>IFERROR(__xludf.DUMMYFUNCTION("Query('(Fuente) 2. Campos'!$1:$994,""SELECT E WHERE A = '""&amp;D552&amp;""' LIMIT 1"",FALSE)"),"")</f>
        <v/>
      </c>
      <c r="F552" s="125"/>
    </row>
    <row r="553" hidden="1">
      <c r="A553" s="130"/>
      <c r="B553" s="130"/>
      <c r="C553" s="130"/>
      <c r="D553" s="127"/>
      <c r="E553" s="123" t="str">
        <f>IFERROR(__xludf.DUMMYFUNCTION("Query('(Fuente) 2. Campos'!$1:$994,""SELECT E WHERE A = '""&amp;D553&amp;""' LIMIT 1"",FALSE)"),"")</f>
        <v/>
      </c>
      <c r="F553" s="125"/>
    </row>
    <row r="554" hidden="1">
      <c r="A554" s="130"/>
      <c r="B554" s="130"/>
      <c r="C554" s="130"/>
      <c r="D554" s="127"/>
      <c r="E554" s="123" t="str">
        <f>IFERROR(__xludf.DUMMYFUNCTION("Query('(Fuente) 2. Campos'!$1:$994,""SELECT E WHERE A = '""&amp;D554&amp;""' LIMIT 1"",FALSE)"),"")</f>
        <v/>
      </c>
      <c r="F554" s="125"/>
    </row>
    <row r="555" hidden="1">
      <c r="A555" s="130"/>
      <c r="B555" s="130"/>
      <c r="C555" s="130"/>
      <c r="D555" s="127"/>
      <c r="E555" s="123" t="str">
        <f>IFERROR(__xludf.DUMMYFUNCTION("Query('(Fuente) 2. Campos'!$1:$994,""SELECT E WHERE A = '""&amp;D555&amp;""' LIMIT 1"",FALSE)"),"")</f>
        <v/>
      </c>
      <c r="F555" s="125"/>
    </row>
    <row r="556" hidden="1">
      <c r="A556" s="130"/>
      <c r="B556" s="130"/>
      <c r="C556" s="130"/>
      <c r="D556" s="127"/>
      <c r="E556" s="123" t="str">
        <f>IFERROR(__xludf.DUMMYFUNCTION("Query('(Fuente) 2. Campos'!$1:$994,""SELECT E WHERE A = '""&amp;D556&amp;""' LIMIT 1"",FALSE)"),"")</f>
        <v/>
      </c>
      <c r="F556" s="125"/>
    </row>
    <row r="557" hidden="1">
      <c r="A557" s="130"/>
      <c r="B557" s="130"/>
      <c r="C557" s="130"/>
      <c r="D557" s="127"/>
      <c r="E557" s="123" t="str">
        <f>IFERROR(__xludf.DUMMYFUNCTION("Query('(Fuente) 2. Campos'!$1:$994,""SELECT E WHERE A = '""&amp;D557&amp;""' LIMIT 1"",FALSE)"),"")</f>
        <v/>
      </c>
      <c r="F557" s="125"/>
    </row>
    <row r="558" hidden="1">
      <c r="A558" s="130"/>
      <c r="B558" s="130"/>
      <c r="C558" s="130"/>
      <c r="D558" s="127"/>
      <c r="E558" s="123" t="str">
        <f>IFERROR(__xludf.DUMMYFUNCTION("Query('(Fuente) 2. Campos'!$1:$994,""SELECT E WHERE A = '""&amp;D558&amp;""' LIMIT 1"",FALSE)"),"")</f>
        <v/>
      </c>
      <c r="F558" s="125"/>
    </row>
    <row r="559" hidden="1">
      <c r="A559" s="130"/>
      <c r="B559" s="130"/>
      <c r="C559" s="130"/>
      <c r="D559" s="127"/>
      <c r="E559" s="123" t="str">
        <f>IFERROR(__xludf.DUMMYFUNCTION("Query('(Fuente) 2. Campos'!$1:$994,""SELECT E WHERE A = '""&amp;D559&amp;""' LIMIT 1"",FALSE)"),"")</f>
        <v/>
      </c>
      <c r="F559" s="125"/>
    </row>
    <row r="560" hidden="1">
      <c r="A560" s="130"/>
      <c r="B560" s="130"/>
      <c r="C560" s="130"/>
      <c r="D560" s="127"/>
      <c r="E560" s="123" t="str">
        <f>IFERROR(__xludf.DUMMYFUNCTION("Query('(Fuente) 2. Campos'!$1:$994,""SELECT E WHERE A = '""&amp;D560&amp;""' LIMIT 1"",FALSE)"),"")</f>
        <v/>
      </c>
      <c r="F560" s="125"/>
    </row>
    <row r="561" hidden="1">
      <c r="A561" s="130"/>
      <c r="B561" s="130"/>
      <c r="C561" s="130"/>
      <c r="D561" s="127"/>
      <c r="E561" s="123" t="str">
        <f>IFERROR(__xludf.DUMMYFUNCTION("Query('(Fuente) 2. Campos'!$1:$994,""SELECT E WHERE A = '""&amp;D561&amp;""' LIMIT 1"",FALSE)"),"")</f>
        <v/>
      </c>
      <c r="F561" s="125"/>
    </row>
    <row r="562" hidden="1">
      <c r="A562" s="130"/>
      <c r="B562" s="130"/>
      <c r="C562" s="130"/>
      <c r="D562" s="127"/>
      <c r="E562" s="123" t="str">
        <f>IFERROR(__xludf.DUMMYFUNCTION("Query('(Fuente) 2. Campos'!$1:$994,""SELECT E WHERE A = '""&amp;D562&amp;""' LIMIT 1"",FALSE)"),"")</f>
        <v/>
      </c>
      <c r="F562" s="125"/>
    </row>
    <row r="563" hidden="1">
      <c r="A563" s="130"/>
      <c r="B563" s="130"/>
      <c r="C563" s="130"/>
      <c r="D563" s="127"/>
      <c r="E563" s="123" t="str">
        <f>IFERROR(__xludf.DUMMYFUNCTION("Query('(Fuente) 2. Campos'!$1:$994,""SELECT E WHERE A = '""&amp;D563&amp;""' LIMIT 1"",FALSE)"),"")</f>
        <v/>
      </c>
      <c r="F563" s="125"/>
    </row>
    <row r="564" hidden="1">
      <c r="A564" s="130"/>
      <c r="B564" s="130"/>
      <c r="C564" s="130"/>
      <c r="D564" s="127"/>
      <c r="E564" s="123" t="str">
        <f>IFERROR(__xludf.DUMMYFUNCTION("Query('(Fuente) 2. Campos'!$1:$994,""SELECT E WHERE A = '""&amp;D564&amp;""' LIMIT 1"",FALSE)"),"")</f>
        <v/>
      </c>
      <c r="F564" s="125"/>
    </row>
    <row r="565" hidden="1">
      <c r="A565" s="130"/>
      <c r="B565" s="130"/>
      <c r="C565" s="130"/>
      <c r="D565" s="127"/>
      <c r="E565" s="123" t="str">
        <f>IFERROR(__xludf.DUMMYFUNCTION("Query('(Fuente) 2. Campos'!$1:$994,""SELECT E WHERE A = '""&amp;D565&amp;""' LIMIT 1"",FALSE)"),"")</f>
        <v/>
      </c>
      <c r="F565" s="125"/>
    </row>
    <row r="566" hidden="1">
      <c r="A566" s="130"/>
      <c r="B566" s="130"/>
      <c r="C566" s="130"/>
      <c r="D566" s="127"/>
      <c r="E566" s="123" t="str">
        <f>IFERROR(__xludf.DUMMYFUNCTION("Query('(Fuente) 2. Campos'!$1:$994,""SELECT E WHERE A = '""&amp;D566&amp;""' LIMIT 1"",FALSE)"),"")</f>
        <v/>
      </c>
      <c r="F566" s="125"/>
    </row>
    <row r="567" hidden="1">
      <c r="A567" s="130"/>
      <c r="B567" s="130"/>
      <c r="C567" s="130"/>
      <c r="D567" s="127"/>
      <c r="E567" s="123" t="str">
        <f>IFERROR(__xludf.DUMMYFUNCTION("Query('(Fuente) 2. Campos'!$1:$994,""SELECT E WHERE A = '""&amp;D567&amp;""' LIMIT 1"",FALSE)"),"")</f>
        <v/>
      </c>
      <c r="F567" s="125"/>
    </row>
    <row r="568" hidden="1">
      <c r="A568" s="130"/>
      <c r="B568" s="130"/>
      <c r="C568" s="130"/>
      <c r="D568" s="127"/>
      <c r="E568" s="123" t="str">
        <f>IFERROR(__xludf.DUMMYFUNCTION("Query('(Fuente) 2. Campos'!$1:$994,""SELECT E WHERE A = '""&amp;D568&amp;""' LIMIT 1"",FALSE)"),"")</f>
        <v/>
      </c>
      <c r="F568" s="125"/>
    </row>
    <row r="569" hidden="1">
      <c r="A569" s="130"/>
      <c r="B569" s="130"/>
      <c r="C569" s="130"/>
      <c r="D569" s="127"/>
      <c r="E569" s="123" t="str">
        <f>IFERROR(__xludf.DUMMYFUNCTION("Query('(Fuente) 2. Campos'!$1:$994,""SELECT E WHERE A = '""&amp;D569&amp;""' LIMIT 1"",FALSE)"),"")</f>
        <v/>
      </c>
      <c r="F569" s="125"/>
    </row>
    <row r="570" hidden="1">
      <c r="A570" s="130"/>
      <c r="B570" s="130"/>
      <c r="C570" s="130"/>
      <c r="D570" s="127"/>
      <c r="E570" s="123" t="str">
        <f>IFERROR(__xludf.DUMMYFUNCTION("Query('(Fuente) 2. Campos'!$1:$994,""SELECT E WHERE A = '""&amp;D570&amp;""' LIMIT 1"",FALSE)"),"")</f>
        <v/>
      </c>
      <c r="F570" s="125"/>
    </row>
    <row r="571" hidden="1">
      <c r="A571" s="130"/>
      <c r="B571" s="130"/>
      <c r="C571" s="130"/>
      <c r="D571" s="127"/>
      <c r="E571" s="123" t="str">
        <f>IFERROR(__xludf.DUMMYFUNCTION("Query('(Fuente) 2. Campos'!$1:$994,""SELECT E WHERE A = '""&amp;D571&amp;""' LIMIT 1"",FALSE)"),"")</f>
        <v/>
      </c>
      <c r="F571" s="125"/>
    </row>
    <row r="572" hidden="1">
      <c r="A572" s="130"/>
      <c r="B572" s="130"/>
      <c r="C572" s="130"/>
      <c r="D572" s="127"/>
      <c r="E572" s="123" t="str">
        <f>IFERROR(__xludf.DUMMYFUNCTION("Query('(Fuente) 2. Campos'!$1:$994,""SELECT E WHERE A = '""&amp;D572&amp;""' LIMIT 1"",FALSE)"),"")</f>
        <v/>
      </c>
      <c r="F572" s="125"/>
    </row>
    <row r="573" hidden="1">
      <c r="A573" s="130"/>
      <c r="B573" s="130"/>
      <c r="C573" s="130"/>
      <c r="D573" s="127"/>
      <c r="E573" s="123" t="str">
        <f>IFERROR(__xludf.DUMMYFUNCTION("Query('(Fuente) 2. Campos'!$1:$994,""SELECT E WHERE A = '""&amp;D573&amp;""' LIMIT 1"",FALSE)"),"")</f>
        <v/>
      </c>
      <c r="F573" s="125"/>
    </row>
    <row r="574" hidden="1">
      <c r="A574" s="130"/>
      <c r="B574" s="130"/>
      <c r="C574" s="130"/>
      <c r="D574" s="127"/>
      <c r="E574" s="123" t="str">
        <f>IFERROR(__xludf.DUMMYFUNCTION("Query('(Fuente) 2. Campos'!$1:$994,""SELECT E WHERE A = '""&amp;D574&amp;""' LIMIT 1"",FALSE)"),"")</f>
        <v/>
      </c>
      <c r="F574" s="125"/>
    </row>
    <row r="575" hidden="1">
      <c r="A575" s="130"/>
      <c r="B575" s="130"/>
      <c r="C575" s="130"/>
      <c r="D575" s="127"/>
      <c r="E575" s="123" t="str">
        <f>IFERROR(__xludf.DUMMYFUNCTION("Query('(Fuente) 2. Campos'!$1:$994,""SELECT E WHERE A = '""&amp;D575&amp;""' LIMIT 1"",FALSE)"),"")</f>
        <v/>
      </c>
      <c r="F575" s="125"/>
    </row>
    <row r="576" hidden="1">
      <c r="A576" s="130"/>
      <c r="B576" s="130"/>
      <c r="C576" s="130"/>
      <c r="D576" s="127"/>
      <c r="E576" s="123" t="str">
        <f>IFERROR(__xludf.DUMMYFUNCTION("Query('(Fuente) 2. Campos'!$1:$994,""SELECT E WHERE A = '""&amp;D576&amp;""' LIMIT 1"",FALSE)"),"")</f>
        <v/>
      </c>
      <c r="F576" s="125"/>
    </row>
    <row r="577" hidden="1">
      <c r="A577" s="130"/>
      <c r="B577" s="130"/>
      <c r="C577" s="130"/>
      <c r="D577" s="127"/>
      <c r="E577" s="123" t="str">
        <f>IFERROR(__xludf.DUMMYFUNCTION("Query('(Fuente) 2. Campos'!$1:$994,""SELECT E WHERE A = '""&amp;D577&amp;""' LIMIT 1"",FALSE)"),"")</f>
        <v/>
      </c>
      <c r="F577" s="125"/>
    </row>
    <row r="578" hidden="1">
      <c r="A578" s="130"/>
      <c r="B578" s="130"/>
      <c r="C578" s="130"/>
      <c r="D578" s="127"/>
      <c r="E578" s="123" t="str">
        <f>IFERROR(__xludf.DUMMYFUNCTION("Query('(Fuente) 2. Campos'!$1:$994,""SELECT E WHERE A = '""&amp;D578&amp;""' LIMIT 1"",FALSE)"),"")</f>
        <v/>
      </c>
      <c r="F578" s="125"/>
    </row>
    <row r="579" hidden="1">
      <c r="A579" s="130"/>
      <c r="B579" s="130"/>
      <c r="C579" s="130"/>
      <c r="D579" s="127"/>
      <c r="E579" s="123" t="str">
        <f>IFERROR(__xludf.DUMMYFUNCTION("Query('(Fuente) 2. Campos'!$1:$994,""SELECT E WHERE A = '""&amp;D579&amp;""' LIMIT 1"",FALSE)"),"")</f>
        <v/>
      </c>
      <c r="F579" s="125"/>
    </row>
    <row r="580" hidden="1">
      <c r="A580" s="130"/>
      <c r="B580" s="130"/>
      <c r="C580" s="130"/>
      <c r="D580" s="127"/>
      <c r="E580" s="123" t="str">
        <f>IFERROR(__xludf.DUMMYFUNCTION("Query('(Fuente) 2. Campos'!$1:$994,""SELECT E WHERE A = '""&amp;D580&amp;""' LIMIT 1"",FALSE)"),"")</f>
        <v/>
      </c>
      <c r="F580" s="125"/>
    </row>
    <row r="581" hidden="1">
      <c r="A581" s="130"/>
      <c r="B581" s="130"/>
      <c r="C581" s="130"/>
      <c r="D581" s="127"/>
      <c r="E581" s="123" t="str">
        <f>IFERROR(__xludf.DUMMYFUNCTION("Query('(Fuente) 2. Campos'!$1:$994,""SELECT E WHERE A = '""&amp;D581&amp;""' LIMIT 1"",FALSE)"),"")</f>
        <v/>
      </c>
      <c r="F581" s="125"/>
    </row>
    <row r="582" hidden="1">
      <c r="A582" s="130"/>
      <c r="B582" s="130"/>
      <c r="C582" s="130"/>
      <c r="D582" s="127"/>
      <c r="E582" s="123" t="str">
        <f>IFERROR(__xludf.DUMMYFUNCTION("Query('(Fuente) 2. Campos'!$1:$994,""SELECT E WHERE A = '""&amp;D582&amp;""' LIMIT 1"",FALSE)"),"")</f>
        <v/>
      </c>
      <c r="F582" s="125"/>
    </row>
    <row r="583" hidden="1">
      <c r="A583" s="130"/>
      <c r="B583" s="130"/>
      <c r="C583" s="130"/>
      <c r="D583" s="127"/>
      <c r="E583" s="123" t="str">
        <f>IFERROR(__xludf.DUMMYFUNCTION("Query('(Fuente) 2. Campos'!$1:$994,""SELECT E WHERE A = '""&amp;D583&amp;""' LIMIT 1"",FALSE)"),"")</f>
        <v/>
      </c>
      <c r="F583" s="125"/>
    </row>
    <row r="584" hidden="1">
      <c r="A584" s="130"/>
      <c r="B584" s="130"/>
      <c r="C584" s="130"/>
      <c r="D584" s="127"/>
      <c r="E584" s="123" t="str">
        <f>IFERROR(__xludf.DUMMYFUNCTION("Query('(Fuente) 2. Campos'!$1:$994,""SELECT E WHERE A = '""&amp;D584&amp;""' LIMIT 1"",FALSE)"),"")</f>
        <v/>
      </c>
      <c r="F584" s="125"/>
    </row>
    <row r="585" hidden="1">
      <c r="A585" s="130"/>
      <c r="B585" s="130"/>
      <c r="C585" s="130"/>
      <c r="D585" s="127"/>
      <c r="E585" s="123" t="str">
        <f>IFERROR(__xludf.DUMMYFUNCTION("Query('(Fuente) 2. Campos'!$1:$994,""SELECT E WHERE A = '""&amp;D585&amp;""' LIMIT 1"",FALSE)"),"")</f>
        <v/>
      </c>
      <c r="F585" s="125"/>
    </row>
    <row r="586" hidden="1">
      <c r="A586" s="130"/>
      <c r="B586" s="130"/>
      <c r="C586" s="130"/>
      <c r="D586" s="127"/>
      <c r="E586" s="123" t="str">
        <f>IFERROR(__xludf.DUMMYFUNCTION("Query('(Fuente) 2. Campos'!$1:$994,""SELECT E WHERE A = '""&amp;D586&amp;""' LIMIT 1"",FALSE)"),"")</f>
        <v/>
      </c>
      <c r="F586" s="125"/>
    </row>
    <row r="587" hidden="1">
      <c r="A587" s="130"/>
      <c r="B587" s="130"/>
      <c r="C587" s="130"/>
      <c r="D587" s="127"/>
      <c r="E587" s="123" t="str">
        <f>IFERROR(__xludf.DUMMYFUNCTION("Query('(Fuente) 2. Campos'!$1:$994,""SELECT E WHERE A = '""&amp;D587&amp;""' LIMIT 1"",FALSE)"),"")</f>
        <v/>
      </c>
      <c r="F587" s="125"/>
    </row>
    <row r="588" hidden="1">
      <c r="A588" s="130"/>
      <c r="B588" s="130"/>
      <c r="C588" s="130"/>
      <c r="D588" s="127"/>
      <c r="E588" s="123" t="str">
        <f>IFERROR(__xludf.DUMMYFUNCTION("Query('(Fuente) 2. Campos'!$1:$994,""SELECT E WHERE A = '""&amp;D588&amp;""' LIMIT 1"",FALSE)"),"")</f>
        <v/>
      </c>
      <c r="F588" s="125"/>
    </row>
    <row r="589" hidden="1">
      <c r="A589" s="130"/>
      <c r="B589" s="130"/>
      <c r="C589" s="130"/>
      <c r="D589" s="127"/>
      <c r="E589" s="123" t="str">
        <f>IFERROR(__xludf.DUMMYFUNCTION("Query('(Fuente) 2. Campos'!$1:$994,""SELECT E WHERE A = '""&amp;D589&amp;""' LIMIT 1"",FALSE)"),"")</f>
        <v/>
      </c>
      <c r="F589" s="125"/>
    </row>
    <row r="590" hidden="1">
      <c r="A590" s="130"/>
      <c r="B590" s="130"/>
      <c r="C590" s="130"/>
      <c r="D590" s="127"/>
      <c r="E590" s="123" t="str">
        <f>IFERROR(__xludf.DUMMYFUNCTION("Query('(Fuente) 2. Campos'!$1:$994,""SELECT E WHERE A = '""&amp;D590&amp;""' LIMIT 1"",FALSE)"),"")</f>
        <v/>
      </c>
      <c r="F590" s="125"/>
    </row>
    <row r="591" hidden="1">
      <c r="A591" s="130"/>
      <c r="B591" s="130"/>
      <c r="C591" s="130"/>
      <c r="D591" s="127"/>
      <c r="E591" s="123" t="str">
        <f>IFERROR(__xludf.DUMMYFUNCTION("Query('(Fuente) 2. Campos'!$1:$994,""SELECT E WHERE A = '""&amp;D591&amp;""' LIMIT 1"",FALSE)"),"")</f>
        <v/>
      </c>
      <c r="F591" s="125"/>
    </row>
    <row r="592" hidden="1">
      <c r="A592" s="130"/>
      <c r="B592" s="130"/>
      <c r="C592" s="130"/>
      <c r="D592" s="127"/>
      <c r="E592" s="123" t="str">
        <f>IFERROR(__xludf.DUMMYFUNCTION("Query('(Fuente) 2. Campos'!$1:$994,""SELECT E WHERE A = '""&amp;D592&amp;""' LIMIT 1"",FALSE)"),"")</f>
        <v/>
      </c>
      <c r="F592" s="125"/>
    </row>
    <row r="593" hidden="1">
      <c r="A593" s="130"/>
      <c r="B593" s="130"/>
      <c r="C593" s="130"/>
      <c r="D593" s="127"/>
      <c r="E593" s="123" t="str">
        <f>IFERROR(__xludf.DUMMYFUNCTION("Query('(Fuente) 2. Campos'!$1:$994,""SELECT E WHERE A = '""&amp;D593&amp;""' LIMIT 1"",FALSE)"),"")</f>
        <v/>
      </c>
      <c r="F593" s="125"/>
    </row>
    <row r="594" hidden="1">
      <c r="A594" s="130"/>
      <c r="B594" s="130"/>
      <c r="C594" s="130"/>
      <c r="D594" s="127"/>
      <c r="E594" s="123" t="str">
        <f>IFERROR(__xludf.DUMMYFUNCTION("Query('(Fuente) 2. Campos'!$1:$994,""SELECT E WHERE A = '""&amp;D594&amp;""' LIMIT 1"",FALSE)"),"")</f>
        <v/>
      </c>
      <c r="F594" s="125"/>
    </row>
    <row r="595" hidden="1">
      <c r="A595" s="130"/>
      <c r="B595" s="130"/>
      <c r="C595" s="130"/>
      <c r="D595" s="127"/>
      <c r="E595" s="123" t="str">
        <f>IFERROR(__xludf.DUMMYFUNCTION("Query('(Fuente) 2. Campos'!$1:$994,""SELECT E WHERE A = '""&amp;D595&amp;""' LIMIT 1"",FALSE)"),"")</f>
        <v/>
      </c>
      <c r="F595" s="125"/>
    </row>
    <row r="596" hidden="1">
      <c r="A596" s="130"/>
      <c r="B596" s="130"/>
      <c r="C596" s="130"/>
      <c r="D596" s="127"/>
      <c r="E596" s="123" t="str">
        <f>IFERROR(__xludf.DUMMYFUNCTION("Query('(Fuente) 2. Campos'!$1:$994,""SELECT E WHERE A = '""&amp;D596&amp;""' LIMIT 1"",FALSE)"),"")</f>
        <v/>
      </c>
      <c r="F596" s="125"/>
    </row>
    <row r="597" hidden="1">
      <c r="A597" s="130"/>
      <c r="B597" s="130"/>
      <c r="C597" s="130"/>
      <c r="D597" s="127"/>
      <c r="E597" s="123" t="str">
        <f>IFERROR(__xludf.DUMMYFUNCTION("Query('(Fuente) 2. Campos'!$1:$994,""SELECT E WHERE A = '""&amp;D597&amp;""' LIMIT 1"",FALSE)"),"")</f>
        <v/>
      </c>
      <c r="F597" s="125"/>
    </row>
    <row r="598" hidden="1">
      <c r="A598" s="130"/>
      <c r="B598" s="130"/>
      <c r="C598" s="130"/>
      <c r="D598" s="127"/>
      <c r="E598" s="123" t="str">
        <f>IFERROR(__xludf.DUMMYFUNCTION("Query('(Fuente) 2. Campos'!$1:$994,""SELECT E WHERE A = '""&amp;D598&amp;""' LIMIT 1"",FALSE)"),"")</f>
        <v/>
      </c>
      <c r="F598" s="125"/>
    </row>
    <row r="599" hidden="1">
      <c r="A599" s="130"/>
      <c r="B599" s="130"/>
      <c r="C599" s="130"/>
      <c r="D599" s="127"/>
      <c r="E599" s="123" t="str">
        <f>IFERROR(__xludf.DUMMYFUNCTION("Query('(Fuente) 2. Campos'!$1:$994,""SELECT E WHERE A = '""&amp;D599&amp;""' LIMIT 1"",FALSE)"),"")</f>
        <v/>
      </c>
      <c r="F599" s="125"/>
    </row>
    <row r="600" hidden="1">
      <c r="A600" s="130"/>
      <c r="B600" s="130"/>
      <c r="C600" s="130"/>
      <c r="D600" s="127"/>
      <c r="E600" s="123" t="str">
        <f>IFERROR(__xludf.DUMMYFUNCTION("Query('(Fuente) 2. Campos'!$1:$994,""SELECT E WHERE A = '""&amp;D600&amp;""' LIMIT 1"",FALSE)"),"")</f>
        <v/>
      </c>
      <c r="F600" s="125"/>
    </row>
    <row r="601" hidden="1">
      <c r="A601" s="130"/>
      <c r="B601" s="130"/>
      <c r="C601" s="130"/>
      <c r="D601" s="127"/>
      <c r="E601" s="123" t="str">
        <f>IFERROR(__xludf.DUMMYFUNCTION("Query('(Fuente) 2. Campos'!$1:$994,""SELECT E WHERE A = '""&amp;D601&amp;""' LIMIT 1"",FALSE)"),"")</f>
        <v/>
      </c>
      <c r="F601" s="125"/>
    </row>
    <row r="602" hidden="1">
      <c r="A602" s="130"/>
      <c r="B602" s="130"/>
      <c r="C602" s="130"/>
      <c r="D602" s="127"/>
      <c r="E602" s="123" t="str">
        <f>IFERROR(__xludf.DUMMYFUNCTION("Query('(Fuente) 2. Campos'!$1:$994,""SELECT E WHERE A = '""&amp;D602&amp;""' LIMIT 1"",FALSE)"),"")</f>
        <v/>
      </c>
      <c r="F602" s="125"/>
    </row>
    <row r="603" hidden="1">
      <c r="A603" s="130"/>
      <c r="B603" s="130"/>
      <c r="C603" s="130"/>
      <c r="D603" s="127"/>
      <c r="E603" s="123" t="str">
        <f>IFERROR(__xludf.DUMMYFUNCTION("Query('(Fuente) 2. Campos'!$1:$994,""SELECT E WHERE A = '""&amp;D603&amp;""' LIMIT 1"",FALSE)"),"")</f>
        <v/>
      </c>
      <c r="F603" s="125"/>
    </row>
    <row r="604" hidden="1">
      <c r="A604" s="130"/>
      <c r="B604" s="130"/>
      <c r="C604" s="130"/>
      <c r="D604" s="127"/>
      <c r="E604" s="123" t="str">
        <f>IFERROR(__xludf.DUMMYFUNCTION("Query('(Fuente) 2. Campos'!$1:$994,""SELECT E WHERE A = '""&amp;D604&amp;""' LIMIT 1"",FALSE)"),"")</f>
        <v/>
      </c>
      <c r="F604" s="125"/>
    </row>
    <row r="605" hidden="1">
      <c r="A605" s="130"/>
      <c r="B605" s="130"/>
      <c r="C605" s="130"/>
      <c r="D605" s="127"/>
      <c r="E605" s="123" t="str">
        <f>IFERROR(__xludf.DUMMYFUNCTION("Query('(Fuente) 2. Campos'!$1:$994,""SELECT E WHERE A = '""&amp;D605&amp;""' LIMIT 1"",FALSE)"),"")</f>
        <v/>
      </c>
      <c r="F605" s="125"/>
    </row>
    <row r="606" hidden="1">
      <c r="A606" s="130"/>
      <c r="B606" s="130"/>
      <c r="C606" s="130"/>
      <c r="D606" s="127"/>
      <c r="E606" s="123" t="str">
        <f>IFERROR(__xludf.DUMMYFUNCTION("Query('(Fuente) 2. Campos'!$1:$994,""SELECT E WHERE A = '""&amp;D606&amp;""' LIMIT 1"",FALSE)"),"")</f>
        <v/>
      </c>
      <c r="F606" s="125"/>
    </row>
    <row r="607" hidden="1">
      <c r="A607" s="130"/>
      <c r="B607" s="130"/>
      <c r="C607" s="130"/>
      <c r="D607" s="127"/>
      <c r="E607" s="123" t="str">
        <f>IFERROR(__xludf.DUMMYFUNCTION("Query('(Fuente) 2. Campos'!$1:$994,""SELECT E WHERE A = '""&amp;D607&amp;""' LIMIT 1"",FALSE)"),"")</f>
        <v/>
      </c>
      <c r="F607" s="125"/>
    </row>
    <row r="608" hidden="1">
      <c r="A608" s="130"/>
      <c r="B608" s="130"/>
      <c r="C608" s="130"/>
      <c r="D608" s="127"/>
      <c r="E608" s="123" t="str">
        <f>IFERROR(__xludf.DUMMYFUNCTION("Query('(Fuente) 2. Campos'!$1:$994,""SELECT E WHERE A = '""&amp;D608&amp;""' LIMIT 1"",FALSE)"),"")</f>
        <v/>
      </c>
      <c r="F608" s="125"/>
    </row>
    <row r="609" hidden="1">
      <c r="A609" s="130"/>
      <c r="B609" s="130"/>
      <c r="C609" s="130"/>
      <c r="D609" s="127"/>
      <c r="E609" s="123" t="str">
        <f>IFERROR(__xludf.DUMMYFUNCTION("Query('(Fuente) 2. Campos'!$1:$994,""SELECT E WHERE A = '""&amp;D609&amp;""' LIMIT 1"",FALSE)"),"")</f>
        <v/>
      </c>
      <c r="F609" s="125"/>
    </row>
    <row r="610" hidden="1">
      <c r="A610" s="130"/>
      <c r="B610" s="130"/>
      <c r="C610" s="130"/>
      <c r="D610" s="127"/>
      <c r="E610" s="123" t="str">
        <f>IFERROR(__xludf.DUMMYFUNCTION("Query('(Fuente) 2. Campos'!$1:$994,""SELECT E WHERE A = '""&amp;D610&amp;""' LIMIT 1"",FALSE)"),"")</f>
        <v/>
      </c>
      <c r="F610" s="125"/>
    </row>
    <row r="611" hidden="1">
      <c r="A611" s="130"/>
      <c r="B611" s="130"/>
      <c r="C611" s="130"/>
      <c r="D611" s="127"/>
      <c r="E611" s="123" t="str">
        <f>IFERROR(__xludf.DUMMYFUNCTION("Query('(Fuente) 2. Campos'!$1:$994,""SELECT E WHERE A = '""&amp;D611&amp;""' LIMIT 1"",FALSE)"),"")</f>
        <v/>
      </c>
      <c r="F611" s="125"/>
    </row>
    <row r="612" hidden="1">
      <c r="A612" s="130"/>
      <c r="B612" s="130"/>
      <c r="C612" s="130"/>
      <c r="D612" s="127"/>
      <c r="E612" s="123" t="str">
        <f>IFERROR(__xludf.DUMMYFUNCTION("Query('(Fuente) 2. Campos'!$1:$994,""SELECT E WHERE A = '""&amp;D612&amp;""' LIMIT 1"",FALSE)"),"")</f>
        <v/>
      </c>
      <c r="F612" s="125"/>
    </row>
    <row r="613" hidden="1">
      <c r="A613" s="130"/>
      <c r="B613" s="130"/>
      <c r="C613" s="130"/>
      <c r="D613" s="127"/>
      <c r="E613" s="123" t="str">
        <f>IFERROR(__xludf.DUMMYFUNCTION("Query('(Fuente) 2. Campos'!$1:$994,""SELECT E WHERE A = '""&amp;D613&amp;""' LIMIT 1"",FALSE)"),"")</f>
        <v/>
      </c>
      <c r="F613" s="125"/>
    </row>
    <row r="614" hidden="1">
      <c r="A614" s="130"/>
      <c r="B614" s="130"/>
      <c r="C614" s="130"/>
      <c r="D614" s="127"/>
      <c r="E614" s="123" t="str">
        <f>IFERROR(__xludf.DUMMYFUNCTION("Query('(Fuente) 2. Campos'!$1:$994,""SELECT E WHERE A = '""&amp;D614&amp;""' LIMIT 1"",FALSE)"),"")</f>
        <v/>
      </c>
      <c r="F614" s="125"/>
    </row>
    <row r="615" hidden="1">
      <c r="A615" s="130"/>
      <c r="B615" s="130"/>
      <c r="C615" s="130"/>
      <c r="D615" s="127"/>
      <c r="E615" s="123" t="str">
        <f>IFERROR(__xludf.DUMMYFUNCTION("Query('(Fuente) 2. Campos'!$1:$994,""SELECT E WHERE A = '""&amp;D615&amp;""' LIMIT 1"",FALSE)"),"")</f>
        <v/>
      </c>
      <c r="F615" s="125"/>
    </row>
    <row r="616" hidden="1">
      <c r="A616" s="130"/>
      <c r="B616" s="130"/>
      <c r="C616" s="130"/>
      <c r="D616" s="127"/>
      <c r="E616" s="123" t="str">
        <f>IFERROR(__xludf.DUMMYFUNCTION("Query('(Fuente) 2. Campos'!$1:$994,""SELECT E WHERE A = '""&amp;D616&amp;""' LIMIT 1"",FALSE)"),"")</f>
        <v/>
      </c>
      <c r="F616" s="125"/>
    </row>
    <row r="617" hidden="1">
      <c r="A617" s="130"/>
      <c r="B617" s="130"/>
      <c r="C617" s="130"/>
      <c r="D617" s="127"/>
      <c r="E617" s="123" t="str">
        <f>IFERROR(__xludf.DUMMYFUNCTION("Query('(Fuente) 2. Campos'!$1:$994,""SELECT E WHERE A = '""&amp;D617&amp;""' LIMIT 1"",FALSE)"),"")</f>
        <v/>
      </c>
      <c r="F617" s="125"/>
    </row>
    <row r="618" hidden="1">
      <c r="A618" s="130"/>
      <c r="B618" s="130"/>
      <c r="C618" s="130"/>
      <c r="D618" s="127"/>
      <c r="E618" s="123" t="str">
        <f>IFERROR(__xludf.DUMMYFUNCTION("Query('(Fuente) 2. Campos'!$1:$994,""SELECT E WHERE A = '""&amp;D618&amp;""' LIMIT 1"",FALSE)"),"")</f>
        <v/>
      </c>
      <c r="F618" s="125"/>
    </row>
    <row r="619" hidden="1">
      <c r="A619" s="130"/>
      <c r="B619" s="130"/>
      <c r="C619" s="130"/>
      <c r="D619" s="127"/>
      <c r="E619" s="123" t="str">
        <f>IFERROR(__xludf.DUMMYFUNCTION("Query('(Fuente) 2. Campos'!$1:$994,""SELECT E WHERE A = '""&amp;D619&amp;""' LIMIT 1"",FALSE)"),"")</f>
        <v/>
      </c>
      <c r="F619" s="125"/>
    </row>
    <row r="620" hidden="1">
      <c r="A620" s="130"/>
      <c r="B620" s="130"/>
      <c r="C620" s="130"/>
      <c r="D620" s="127"/>
      <c r="E620" s="123" t="str">
        <f>IFERROR(__xludf.DUMMYFUNCTION("Query('(Fuente) 2. Campos'!$1:$994,""SELECT E WHERE A = '""&amp;D620&amp;""' LIMIT 1"",FALSE)"),"")</f>
        <v/>
      </c>
      <c r="F620" s="125"/>
    </row>
    <row r="621" hidden="1">
      <c r="A621" s="130"/>
      <c r="B621" s="130"/>
      <c r="C621" s="130"/>
      <c r="D621" s="127"/>
      <c r="E621" s="123" t="str">
        <f>IFERROR(__xludf.DUMMYFUNCTION("Query('(Fuente) 2. Campos'!$1:$994,""SELECT E WHERE A = '""&amp;D621&amp;""' LIMIT 1"",FALSE)"),"")</f>
        <v/>
      </c>
      <c r="F621" s="125"/>
    </row>
    <row r="622" hidden="1">
      <c r="A622" s="130"/>
      <c r="B622" s="130"/>
      <c r="C622" s="130"/>
      <c r="D622" s="127"/>
      <c r="E622" s="123" t="str">
        <f>IFERROR(__xludf.DUMMYFUNCTION("Query('(Fuente) 2. Campos'!$1:$994,""SELECT E WHERE A = '""&amp;D622&amp;""' LIMIT 1"",FALSE)"),"")</f>
        <v/>
      </c>
      <c r="F622" s="125"/>
    </row>
    <row r="623" hidden="1">
      <c r="A623" s="130"/>
      <c r="B623" s="130"/>
      <c r="C623" s="130"/>
      <c r="D623" s="127"/>
      <c r="E623" s="123" t="str">
        <f>IFERROR(__xludf.DUMMYFUNCTION("Query('(Fuente) 2. Campos'!$1:$994,""SELECT E WHERE A = '""&amp;D623&amp;""' LIMIT 1"",FALSE)"),"")</f>
        <v/>
      </c>
      <c r="F623" s="125"/>
    </row>
    <row r="624" hidden="1">
      <c r="A624" s="130"/>
      <c r="B624" s="130"/>
      <c r="C624" s="130"/>
      <c r="D624" s="127"/>
      <c r="E624" s="123" t="str">
        <f>IFERROR(__xludf.DUMMYFUNCTION("Query('(Fuente) 2. Campos'!$1:$994,""SELECT E WHERE A = '""&amp;D624&amp;""' LIMIT 1"",FALSE)"),"")</f>
        <v/>
      </c>
      <c r="F624" s="125"/>
    </row>
    <row r="625" hidden="1">
      <c r="A625" s="130"/>
      <c r="B625" s="130"/>
      <c r="C625" s="130"/>
      <c r="D625" s="127"/>
      <c r="E625" s="123" t="str">
        <f>IFERROR(__xludf.DUMMYFUNCTION("Query('(Fuente) 2. Campos'!$1:$994,""SELECT E WHERE A = '""&amp;D625&amp;""' LIMIT 1"",FALSE)"),"")</f>
        <v/>
      </c>
      <c r="F625" s="125"/>
    </row>
    <row r="626" hidden="1">
      <c r="A626" s="130"/>
      <c r="B626" s="130"/>
      <c r="C626" s="130"/>
      <c r="D626" s="127"/>
      <c r="E626" s="123" t="str">
        <f>IFERROR(__xludf.DUMMYFUNCTION("Query('(Fuente) 2. Campos'!$1:$994,""SELECT E WHERE A = '""&amp;D626&amp;""' LIMIT 1"",FALSE)"),"")</f>
        <v/>
      </c>
      <c r="F626" s="125"/>
    </row>
    <row r="627" hidden="1">
      <c r="A627" s="130"/>
      <c r="B627" s="130"/>
      <c r="C627" s="130"/>
      <c r="D627" s="127"/>
      <c r="E627" s="123" t="str">
        <f>IFERROR(__xludf.DUMMYFUNCTION("Query('(Fuente) 2. Campos'!$1:$994,""SELECT E WHERE A = '""&amp;D627&amp;""' LIMIT 1"",FALSE)"),"")</f>
        <v/>
      </c>
      <c r="F627" s="125"/>
    </row>
    <row r="628" hidden="1">
      <c r="A628" s="130"/>
      <c r="B628" s="130"/>
      <c r="C628" s="130"/>
      <c r="D628" s="127"/>
      <c r="E628" s="123" t="str">
        <f>IFERROR(__xludf.DUMMYFUNCTION("Query('(Fuente) 2. Campos'!$1:$994,""SELECT E WHERE A = '""&amp;D628&amp;""' LIMIT 1"",FALSE)"),"")</f>
        <v/>
      </c>
      <c r="F628" s="125"/>
    </row>
    <row r="629" hidden="1">
      <c r="A629" s="130"/>
      <c r="B629" s="130"/>
      <c r="C629" s="130"/>
      <c r="D629" s="127"/>
      <c r="E629" s="123" t="str">
        <f>IFERROR(__xludf.DUMMYFUNCTION("Query('(Fuente) 2. Campos'!$1:$994,""SELECT E WHERE A = '""&amp;D629&amp;""' LIMIT 1"",FALSE)"),"")</f>
        <v/>
      </c>
      <c r="F629" s="125"/>
    </row>
    <row r="630" hidden="1">
      <c r="A630" s="130"/>
      <c r="B630" s="130"/>
      <c r="C630" s="130"/>
      <c r="D630" s="127"/>
      <c r="E630" s="123" t="str">
        <f>IFERROR(__xludf.DUMMYFUNCTION("Query('(Fuente) 2. Campos'!$1:$994,""SELECT E WHERE A = '""&amp;D630&amp;""' LIMIT 1"",FALSE)"),"")</f>
        <v/>
      </c>
      <c r="F630" s="125"/>
    </row>
    <row r="631" hidden="1">
      <c r="A631" s="130"/>
      <c r="B631" s="130"/>
      <c r="C631" s="130"/>
      <c r="D631" s="127"/>
      <c r="E631" s="123" t="str">
        <f>IFERROR(__xludf.DUMMYFUNCTION("Query('(Fuente) 2. Campos'!$1:$994,""SELECT E WHERE A = '""&amp;D631&amp;""' LIMIT 1"",FALSE)"),"")</f>
        <v/>
      </c>
      <c r="F631" s="125"/>
    </row>
    <row r="632" hidden="1">
      <c r="A632" s="130"/>
      <c r="B632" s="130"/>
      <c r="C632" s="130"/>
      <c r="D632" s="127"/>
      <c r="E632" s="123" t="str">
        <f>IFERROR(__xludf.DUMMYFUNCTION("Query('(Fuente) 2. Campos'!$1:$994,""SELECT E WHERE A = '""&amp;D632&amp;""' LIMIT 1"",FALSE)"),"")</f>
        <v/>
      </c>
      <c r="F632" s="125"/>
    </row>
    <row r="633" hidden="1">
      <c r="A633" s="130"/>
      <c r="B633" s="130"/>
      <c r="C633" s="130"/>
      <c r="D633" s="127"/>
      <c r="E633" s="123" t="str">
        <f>IFERROR(__xludf.DUMMYFUNCTION("Query('(Fuente) 2. Campos'!$1:$994,""SELECT E WHERE A = '""&amp;D633&amp;""' LIMIT 1"",FALSE)"),"")</f>
        <v/>
      </c>
      <c r="F633" s="125"/>
    </row>
    <row r="634" hidden="1">
      <c r="A634" s="130"/>
      <c r="B634" s="130"/>
      <c r="C634" s="130"/>
      <c r="D634" s="127"/>
      <c r="E634" s="123" t="str">
        <f>IFERROR(__xludf.DUMMYFUNCTION("Query('(Fuente) 2. Campos'!$1:$994,""SELECT E WHERE A = '""&amp;D634&amp;""' LIMIT 1"",FALSE)"),"")</f>
        <v/>
      </c>
      <c r="F634" s="125"/>
    </row>
    <row r="635" hidden="1">
      <c r="A635" s="130"/>
      <c r="B635" s="130"/>
      <c r="C635" s="130"/>
      <c r="D635" s="127"/>
      <c r="E635" s="123" t="str">
        <f>IFERROR(__xludf.DUMMYFUNCTION("Query('(Fuente) 2. Campos'!$1:$994,""SELECT E WHERE A = '""&amp;D635&amp;""' LIMIT 1"",FALSE)"),"")</f>
        <v/>
      </c>
      <c r="F635" s="125"/>
    </row>
    <row r="636" hidden="1">
      <c r="A636" s="130"/>
      <c r="B636" s="130"/>
      <c r="C636" s="130"/>
      <c r="D636" s="127"/>
      <c r="E636" s="123" t="str">
        <f>IFERROR(__xludf.DUMMYFUNCTION("Query('(Fuente) 2. Campos'!$1:$994,""SELECT E WHERE A = '""&amp;D636&amp;""' LIMIT 1"",FALSE)"),"")</f>
        <v/>
      </c>
      <c r="F636" s="125"/>
    </row>
    <row r="637" hidden="1">
      <c r="A637" s="130"/>
      <c r="B637" s="130"/>
      <c r="C637" s="130"/>
      <c r="D637" s="127"/>
      <c r="E637" s="123" t="str">
        <f>IFERROR(__xludf.DUMMYFUNCTION("Query('(Fuente) 2. Campos'!$1:$994,""SELECT E WHERE A = '""&amp;D637&amp;""' LIMIT 1"",FALSE)"),"")</f>
        <v/>
      </c>
      <c r="F637" s="125"/>
    </row>
    <row r="638" hidden="1">
      <c r="A638" s="130"/>
      <c r="B638" s="130"/>
      <c r="C638" s="130"/>
      <c r="D638" s="127"/>
      <c r="E638" s="123" t="str">
        <f>IFERROR(__xludf.DUMMYFUNCTION("Query('(Fuente) 2. Campos'!$1:$994,""SELECT E WHERE A = '""&amp;D638&amp;""' LIMIT 1"",FALSE)"),"")</f>
        <v/>
      </c>
      <c r="F638" s="125"/>
    </row>
    <row r="639" hidden="1">
      <c r="A639" s="130"/>
      <c r="B639" s="130"/>
      <c r="C639" s="130"/>
      <c r="D639" s="127"/>
      <c r="E639" s="123" t="str">
        <f>IFERROR(__xludf.DUMMYFUNCTION("Query('(Fuente) 2. Campos'!$1:$994,""SELECT E WHERE A = '""&amp;D639&amp;""' LIMIT 1"",FALSE)"),"")</f>
        <v/>
      </c>
      <c r="F639" s="125"/>
    </row>
    <row r="640" hidden="1">
      <c r="A640" s="130"/>
      <c r="B640" s="130"/>
      <c r="C640" s="130"/>
      <c r="D640" s="127"/>
      <c r="E640" s="123" t="str">
        <f>IFERROR(__xludf.DUMMYFUNCTION("Query('(Fuente) 2. Campos'!$1:$994,""SELECT E WHERE A = '""&amp;D640&amp;""' LIMIT 1"",FALSE)"),"")</f>
        <v/>
      </c>
      <c r="F640" s="125"/>
    </row>
    <row r="641" hidden="1">
      <c r="A641" s="130"/>
      <c r="B641" s="130"/>
      <c r="C641" s="130"/>
      <c r="D641" s="127"/>
      <c r="E641" s="123" t="str">
        <f>IFERROR(__xludf.DUMMYFUNCTION("Query('(Fuente) 2. Campos'!$1:$994,""SELECT E WHERE A = '""&amp;D641&amp;""' LIMIT 1"",FALSE)"),"")</f>
        <v/>
      </c>
      <c r="F641" s="125"/>
    </row>
    <row r="642" hidden="1">
      <c r="A642" s="130"/>
      <c r="B642" s="130"/>
      <c r="C642" s="130"/>
      <c r="D642" s="127"/>
      <c r="E642" s="123" t="str">
        <f>IFERROR(__xludf.DUMMYFUNCTION("Query('(Fuente) 2. Campos'!$1:$994,""SELECT E WHERE A = '""&amp;D642&amp;""' LIMIT 1"",FALSE)"),"")</f>
        <v/>
      </c>
      <c r="F642" s="125"/>
    </row>
    <row r="643" hidden="1">
      <c r="A643" s="130"/>
      <c r="B643" s="130"/>
      <c r="C643" s="130"/>
      <c r="D643" s="127"/>
      <c r="E643" s="123" t="str">
        <f>IFERROR(__xludf.DUMMYFUNCTION("Query('(Fuente) 2. Campos'!$1:$994,""SELECT E WHERE A = '""&amp;D643&amp;""' LIMIT 1"",FALSE)"),"")</f>
        <v/>
      </c>
      <c r="F643" s="125"/>
    </row>
    <row r="644" hidden="1">
      <c r="A644" s="130"/>
      <c r="B644" s="130"/>
      <c r="C644" s="130"/>
      <c r="D644" s="127"/>
      <c r="E644" s="123" t="str">
        <f>IFERROR(__xludf.DUMMYFUNCTION("Query('(Fuente) 2. Campos'!$1:$994,""SELECT E WHERE A = '""&amp;D644&amp;""' LIMIT 1"",FALSE)"),"")</f>
        <v/>
      </c>
      <c r="F644" s="125"/>
    </row>
    <row r="645" hidden="1">
      <c r="A645" s="130"/>
      <c r="B645" s="130"/>
      <c r="C645" s="130"/>
      <c r="D645" s="127"/>
      <c r="E645" s="123" t="str">
        <f>IFERROR(__xludf.DUMMYFUNCTION("Query('(Fuente) 2. Campos'!$1:$994,""SELECT E WHERE A = '""&amp;D645&amp;""' LIMIT 1"",FALSE)"),"")</f>
        <v/>
      </c>
      <c r="F645" s="125"/>
    </row>
    <row r="646" hidden="1">
      <c r="A646" s="130"/>
      <c r="B646" s="130"/>
      <c r="C646" s="130"/>
      <c r="D646" s="127"/>
      <c r="E646" s="123" t="str">
        <f>IFERROR(__xludf.DUMMYFUNCTION("Query('(Fuente) 2. Campos'!$1:$994,""SELECT E WHERE A = '""&amp;D646&amp;""' LIMIT 1"",FALSE)"),"")</f>
        <v/>
      </c>
      <c r="F646" s="125"/>
    </row>
    <row r="647" hidden="1">
      <c r="A647" s="130"/>
      <c r="B647" s="130"/>
      <c r="C647" s="130"/>
      <c r="D647" s="127"/>
      <c r="E647" s="123" t="str">
        <f>IFERROR(__xludf.DUMMYFUNCTION("Query('(Fuente) 2. Campos'!$1:$994,""SELECT E WHERE A = '""&amp;D647&amp;""' LIMIT 1"",FALSE)"),"")</f>
        <v/>
      </c>
      <c r="F647" s="125"/>
    </row>
    <row r="648" hidden="1">
      <c r="A648" s="130"/>
      <c r="B648" s="130"/>
      <c r="C648" s="130"/>
      <c r="D648" s="127"/>
      <c r="E648" s="123" t="str">
        <f>IFERROR(__xludf.DUMMYFUNCTION("Query('(Fuente) 2. Campos'!$1:$994,""SELECT E WHERE A = '""&amp;D648&amp;""' LIMIT 1"",FALSE)"),"")</f>
        <v/>
      </c>
      <c r="F648" s="125"/>
    </row>
    <row r="649" hidden="1">
      <c r="A649" s="130"/>
      <c r="B649" s="130"/>
      <c r="C649" s="130"/>
      <c r="D649" s="127"/>
      <c r="E649" s="123" t="str">
        <f>IFERROR(__xludf.DUMMYFUNCTION("Query('(Fuente) 2. Campos'!$1:$994,""SELECT E WHERE A = '""&amp;D649&amp;""' LIMIT 1"",FALSE)"),"")</f>
        <v/>
      </c>
      <c r="F649" s="125"/>
    </row>
    <row r="650" hidden="1">
      <c r="A650" s="130"/>
      <c r="B650" s="130"/>
      <c r="C650" s="130"/>
      <c r="D650" s="127"/>
      <c r="E650" s="123" t="str">
        <f>IFERROR(__xludf.DUMMYFUNCTION("Query('(Fuente) 2. Campos'!$1:$994,""SELECT E WHERE A = '""&amp;D650&amp;""' LIMIT 1"",FALSE)"),"")</f>
        <v/>
      </c>
      <c r="F650" s="125"/>
    </row>
    <row r="651" hidden="1">
      <c r="A651" s="130"/>
      <c r="B651" s="130"/>
      <c r="C651" s="130"/>
      <c r="D651" s="127"/>
      <c r="E651" s="123" t="str">
        <f>IFERROR(__xludf.DUMMYFUNCTION("Query('(Fuente) 2. Campos'!$1:$994,""SELECT E WHERE A = '""&amp;D651&amp;""' LIMIT 1"",FALSE)"),"")</f>
        <v/>
      </c>
      <c r="F651" s="125"/>
    </row>
    <row r="652" hidden="1">
      <c r="A652" s="130"/>
      <c r="B652" s="130"/>
      <c r="C652" s="130"/>
      <c r="D652" s="127"/>
      <c r="E652" s="123" t="str">
        <f>IFERROR(__xludf.DUMMYFUNCTION("Query('(Fuente) 2. Campos'!$1:$994,""SELECT E WHERE A = '""&amp;D652&amp;""' LIMIT 1"",FALSE)"),"")</f>
        <v/>
      </c>
      <c r="F652" s="125"/>
    </row>
    <row r="653" hidden="1">
      <c r="A653" s="130"/>
      <c r="B653" s="130"/>
      <c r="C653" s="130"/>
      <c r="D653" s="127"/>
      <c r="E653" s="123" t="str">
        <f>IFERROR(__xludf.DUMMYFUNCTION("Query('(Fuente) 2. Campos'!$1:$994,""SELECT E WHERE A = '""&amp;D653&amp;""' LIMIT 1"",FALSE)"),"")</f>
        <v/>
      </c>
      <c r="F653" s="125"/>
    </row>
    <row r="654" hidden="1">
      <c r="A654" s="130"/>
      <c r="B654" s="130"/>
      <c r="C654" s="130"/>
      <c r="D654" s="127"/>
      <c r="E654" s="123" t="str">
        <f>IFERROR(__xludf.DUMMYFUNCTION("Query('(Fuente) 2. Campos'!$1:$994,""SELECT E WHERE A = '""&amp;D654&amp;""' LIMIT 1"",FALSE)"),"")</f>
        <v/>
      </c>
      <c r="F654" s="125"/>
    </row>
    <row r="655" hidden="1">
      <c r="A655" s="130"/>
      <c r="B655" s="130"/>
      <c r="C655" s="130"/>
      <c r="D655" s="127"/>
      <c r="E655" s="123" t="str">
        <f>IFERROR(__xludf.DUMMYFUNCTION("Query('(Fuente) 2. Campos'!$1:$994,""SELECT E WHERE A = '""&amp;D655&amp;""' LIMIT 1"",FALSE)"),"")</f>
        <v/>
      </c>
      <c r="F655" s="125"/>
    </row>
    <row r="656" hidden="1">
      <c r="A656" s="130"/>
      <c r="B656" s="130"/>
      <c r="C656" s="130"/>
      <c r="D656" s="127"/>
      <c r="E656" s="123" t="str">
        <f>IFERROR(__xludf.DUMMYFUNCTION("Query('(Fuente) 2. Campos'!$1:$994,""SELECT E WHERE A = '""&amp;D656&amp;""' LIMIT 1"",FALSE)"),"")</f>
        <v/>
      </c>
      <c r="F656" s="125"/>
    </row>
    <row r="657" hidden="1">
      <c r="A657" s="130"/>
      <c r="B657" s="130"/>
      <c r="C657" s="130"/>
      <c r="D657" s="127"/>
      <c r="E657" s="123" t="str">
        <f>IFERROR(__xludf.DUMMYFUNCTION("Query('(Fuente) 2. Campos'!$1:$994,""SELECT E WHERE A = '""&amp;D657&amp;""' LIMIT 1"",FALSE)"),"")</f>
        <v/>
      </c>
      <c r="F657" s="125"/>
    </row>
    <row r="658" hidden="1">
      <c r="A658" s="130"/>
      <c r="B658" s="130"/>
      <c r="C658" s="130"/>
      <c r="D658" s="127"/>
      <c r="E658" s="123" t="str">
        <f>IFERROR(__xludf.DUMMYFUNCTION("Query('(Fuente) 2. Campos'!$1:$994,""SELECT E WHERE A = '""&amp;D658&amp;""' LIMIT 1"",FALSE)"),"")</f>
        <v/>
      </c>
      <c r="F658" s="125"/>
    </row>
    <row r="659" hidden="1">
      <c r="A659" s="130"/>
      <c r="B659" s="130"/>
      <c r="C659" s="130"/>
      <c r="D659" s="127"/>
      <c r="E659" s="123" t="str">
        <f>IFERROR(__xludf.DUMMYFUNCTION("Query('(Fuente) 2. Campos'!$1:$994,""SELECT E WHERE A = '""&amp;D659&amp;""' LIMIT 1"",FALSE)"),"")</f>
        <v/>
      </c>
      <c r="F659" s="125"/>
    </row>
    <row r="660" hidden="1">
      <c r="A660" s="130"/>
      <c r="B660" s="130"/>
      <c r="C660" s="130"/>
      <c r="D660" s="127"/>
      <c r="E660" s="123" t="str">
        <f>IFERROR(__xludf.DUMMYFUNCTION("Query('(Fuente) 2. Campos'!$1:$994,""SELECT E WHERE A = '""&amp;D660&amp;""' LIMIT 1"",FALSE)"),"")</f>
        <v/>
      </c>
      <c r="F660" s="125"/>
    </row>
    <row r="661" hidden="1">
      <c r="A661" s="130"/>
      <c r="B661" s="130"/>
      <c r="C661" s="130"/>
      <c r="D661" s="127"/>
      <c r="E661" s="123" t="str">
        <f>IFERROR(__xludf.DUMMYFUNCTION("Query('(Fuente) 2. Campos'!$1:$994,""SELECT E WHERE A = '""&amp;D661&amp;""' LIMIT 1"",FALSE)"),"")</f>
        <v/>
      </c>
      <c r="F661" s="125"/>
    </row>
    <row r="662" hidden="1">
      <c r="A662" s="130"/>
      <c r="B662" s="130"/>
      <c r="C662" s="130"/>
      <c r="D662" s="127"/>
      <c r="E662" s="123" t="str">
        <f>IFERROR(__xludf.DUMMYFUNCTION("Query('(Fuente) 2. Campos'!$1:$994,""SELECT E WHERE A = '""&amp;D662&amp;""' LIMIT 1"",FALSE)"),"")</f>
        <v/>
      </c>
      <c r="F662" s="125"/>
    </row>
    <row r="663" hidden="1">
      <c r="A663" s="130"/>
      <c r="B663" s="130"/>
      <c r="C663" s="130"/>
      <c r="D663" s="127"/>
      <c r="E663" s="123" t="str">
        <f>IFERROR(__xludf.DUMMYFUNCTION("Query('(Fuente) 2. Campos'!$1:$994,""SELECT E WHERE A = '""&amp;D663&amp;""' LIMIT 1"",FALSE)"),"")</f>
        <v/>
      </c>
      <c r="F663" s="125"/>
    </row>
    <row r="664" hidden="1">
      <c r="A664" s="130"/>
      <c r="B664" s="130"/>
      <c r="C664" s="130"/>
      <c r="D664" s="127"/>
      <c r="E664" s="123" t="str">
        <f>IFERROR(__xludf.DUMMYFUNCTION("Query('(Fuente) 2. Campos'!$1:$994,""SELECT E WHERE A = '""&amp;D664&amp;""' LIMIT 1"",FALSE)"),"")</f>
        <v/>
      </c>
      <c r="F664" s="125"/>
    </row>
    <row r="665" hidden="1">
      <c r="A665" s="130"/>
      <c r="B665" s="130"/>
      <c r="C665" s="130"/>
      <c r="D665" s="127"/>
      <c r="E665" s="123" t="str">
        <f>IFERROR(__xludf.DUMMYFUNCTION("Query('(Fuente) 2. Campos'!$1:$994,""SELECT E WHERE A = '""&amp;D665&amp;""' LIMIT 1"",FALSE)"),"")</f>
        <v/>
      </c>
      <c r="F665" s="125"/>
    </row>
    <row r="666" hidden="1">
      <c r="A666" s="130"/>
      <c r="B666" s="130"/>
      <c r="C666" s="130"/>
      <c r="D666" s="127"/>
      <c r="E666" s="123" t="str">
        <f>IFERROR(__xludf.DUMMYFUNCTION("Query('(Fuente) 2. Campos'!$1:$994,""SELECT E WHERE A = '""&amp;D666&amp;""' LIMIT 1"",FALSE)"),"")</f>
        <v/>
      </c>
      <c r="F666" s="125"/>
    </row>
    <row r="667" hidden="1">
      <c r="A667" s="130"/>
      <c r="B667" s="130"/>
      <c r="C667" s="130"/>
      <c r="D667" s="127"/>
      <c r="E667" s="123" t="str">
        <f>IFERROR(__xludf.DUMMYFUNCTION("Query('(Fuente) 2. Campos'!$1:$994,""SELECT E WHERE A = '""&amp;D667&amp;""' LIMIT 1"",FALSE)"),"")</f>
        <v/>
      </c>
      <c r="F667" s="125"/>
    </row>
    <row r="668" hidden="1">
      <c r="A668" s="130"/>
      <c r="B668" s="130"/>
      <c r="C668" s="130"/>
      <c r="D668" s="127"/>
      <c r="E668" s="123" t="str">
        <f>IFERROR(__xludf.DUMMYFUNCTION("Query('(Fuente) 2. Campos'!$1:$994,""SELECT E WHERE A = '""&amp;D668&amp;""' LIMIT 1"",FALSE)"),"")</f>
        <v/>
      </c>
      <c r="F668" s="125"/>
    </row>
    <row r="669" hidden="1">
      <c r="A669" s="130"/>
      <c r="B669" s="130"/>
      <c r="C669" s="130"/>
      <c r="D669" s="127"/>
      <c r="E669" s="123" t="str">
        <f>IFERROR(__xludf.DUMMYFUNCTION("Query('(Fuente) 2. Campos'!$1:$994,""SELECT E WHERE A = '""&amp;D669&amp;""' LIMIT 1"",FALSE)"),"")</f>
        <v/>
      </c>
      <c r="F669" s="125"/>
    </row>
    <row r="670" hidden="1">
      <c r="A670" s="130"/>
      <c r="B670" s="130"/>
      <c r="C670" s="130"/>
      <c r="D670" s="127"/>
      <c r="E670" s="123" t="str">
        <f>IFERROR(__xludf.DUMMYFUNCTION("Query('(Fuente) 2. Campos'!$1:$994,""SELECT E WHERE A = '""&amp;D670&amp;""' LIMIT 1"",FALSE)"),"")</f>
        <v/>
      </c>
      <c r="F670" s="125"/>
    </row>
    <row r="671" hidden="1">
      <c r="A671" s="130"/>
      <c r="B671" s="130"/>
      <c r="C671" s="130"/>
      <c r="D671" s="127"/>
      <c r="E671" s="123" t="str">
        <f>IFERROR(__xludf.DUMMYFUNCTION("Query('(Fuente) 2. Campos'!$1:$994,""SELECT E WHERE A = '""&amp;D671&amp;""' LIMIT 1"",FALSE)"),"")</f>
        <v/>
      </c>
      <c r="F671" s="125"/>
    </row>
    <row r="672" hidden="1">
      <c r="A672" s="130"/>
      <c r="B672" s="130"/>
      <c r="C672" s="130"/>
      <c r="D672" s="127"/>
      <c r="E672" s="123" t="str">
        <f>IFERROR(__xludf.DUMMYFUNCTION("Query('(Fuente) 2. Campos'!$1:$994,""SELECT E WHERE A = '""&amp;D672&amp;""' LIMIT 1"",FALSE)"),"")</f>
        <v/>
      </c>
      <c r="F672" s="125"/>
    </row>
    <row r="673" hidden="1">
      <c r="A673" s="130"/>
      <c r="B673" s="130"/>
      <c r="C673" s="130"/>
      <c r="D673" s="127"/>
      <c r="E673" s="123" t="str">
        <f>IFERROR(__xludf.DUMMYFUNCTION("Query('(Fuente) 2. Campos'!$1:$994,""SELECT E WHERE A = '""&amp;D673&amp;""' LIMIT 1"",FALSE)"),"")</f>
        <v/>
      </c>
      <c r="F673" s="125"/>
    </row>
    <row r="674" hidden="1">
      <c r="A674" s="130"/>
      <c r="B674" s="130"/>
      <c r="C674" s="130"/>
      <c r="D674" s="127"/>
      <c r="E674" s="123" t="str">
        <f>IFERROR(__xludf.DUMMYFUNCTION("Query('(Fuente) 2. Campos'!$1:$994,""SELECT E WHERE A = '""&amp;D674&amp;""' LIMIT 1"",FALSE)"),"")</f>
        <v/>
      </c>
      <c r="F674" s="125"/>
    </row>
    <row r="675" hidden="1">
      <c r="A675" s="130"/>
      <c r="B675" s="130"/>
      <c r="C675" s="130"/>
      <c r="D675" s="127"/>
      <c r="E675" s="123" t="str">
        <f>IFERROR(__xludf.DUMMYFUNCTION("Query('(Fuente) 2. Campos'!$1:$994,""SELECT E WHERE A = '""&amp;D675&amp;""' LIMIT 1"",FALSE)"),"")</f>
        <v/>
      </c>
      <c r="F675" s="125"/>
    </row>
    <row r="676" hidden="1">
      <c r="A676" s="130"/>
      <c r="B676" s="130"/>
      <c r="C676" s="130"/>
      <c r="D676" s="127"/>
      <c r="E676" s="123" t="str">
        <f>IFERROR(__xludf.DUMMYFUNCTION("Query('(Fuente) 2. Campos'!$1:$994,""SELECT E WHERE A = '""&amp;D676&amp;""' LIMIT 1"",FALSE)"),"")</f>
        <v/>
      </c>
      <c r="F676" s="125"/>
    </row>
    <row r="677" hidden="1">
      <c r="A677" s="130"/>
      <c r="B677" s="130"/>
      <c r="C677" s="130"/>
      <c r="D677" s="127"/>
      <c r="E677" s="123" t="str">
        <f>IFERROR(__xludf.DUMMYFUNCTION("Query('(Fuente) 2. Campos'!$1:$994,""SELECT E WHERE A = '""&amp;D677&amp;""' LIMIT 1"",FALSE)"),"")</f>
        <v/>
      </c>
      <c r="F677" s="125"/>
    </row>
    <row r="678" hidden="1">
      <c r="A678" s="130"/>
      <c r="B678" s="130"/>
      <c r="C678" s="130"/>
      <c r="D678" s="127"/>
      <c r="E678" s="123" t="str">
        <f>IFERROR(__xludf.DUMMYFUNCTION("Query('(Fuente) 2. Campos'!$1:$994,""SELECT E WHERE A = '""&amp;D678&amp;""' LIMIT 1"",FALSE)"),"")</f>
        <v/>
      </c>
      <c r="F678" s="125"/>
    </row>
    <row r="679" hidden="1">
      <c r="A679" s="130"/>
      <c r="B679" s="130"/>
      <c r="C679" s="130"/>
      <c r="D679" s="127"/>
      <c r="E679" s="123" t="str">
        <f>IFERROR(__xludf.DUMMYFUNCTION("Query('(Fuente) 2. Campos'!$1:$994,""SELECT E WHERE A = '""&amp;D679&amp;""' LIMIT 1"",FALSE)"),"")</f>
        <v/>
      </c>
      <c r="F679" s="125"/>
    </row>
    <row r="680" hidden="1">
      <c r="A680" s="130"/>
      <c r="B680" s="130"/>
      <c r="C680" s="130"/>
      <c r="D680" s="127"/>
      <c r="E680" s="123" t="str">
        <f>IFERROR(__xludf.DUMMYFUNCTION("Query('(Fuente) 2. Campos'!$1:$994,""SELECT E WHERE A = '""&amp;D680&amp;""' LIMIT 1"",FALSE)"),"")</f>
        <v/>
      </c>
      <c r="F680" s="125"/>
    </row>
    <row r="681" hidden="1">
      <c r="A681" s="130"/>
      <c r="B681" s="130"/>
      <c r="C681" s="130"/>
      <c r="D681" s="127"/>
      <c r="E681" s="123" t="str">
        <f>IFERROR(__xludf.DUMMYFUNCTION("Query('(Fuente) 2. Campos'!$1:$994,""SELECT E WHERE A = '""&amp;D681&amp;""' LIMIT 1"",FALSE)"),"")</f>
        <v/>
      </c>
      <c r="F681" s="125"/>
    </row>
    <row r="682" hidden="1">
      <c r="A682" s="130"/>
      <c r="B682" s="130"/>
      <c r="C682" s="130"/>
      <c r="D682" s="127"/>
      <c r="E682" s="123" t="str">
        <f>IFERROR(__xludf.DUMMYFUNCTION("Query('(Fuente) 2. Campos'!$1:$994,""SELECT E WHERE A = '""&amp;D682&amp;""' LIMIT 1"",FALSE)"),"")</f>
        <v/>
      </c>
      <c r="F682" s="125"/>
    </row>
    <row r="683" hidden="1">
      <c r="A683" s="130"/>
      <c r="B683" s="130"/>
      <c r="C683" s="130"/>
      <c r="D683" s="127"/>
      <c r="E683" s="123" t="str">
        <f>IFERROR(__xludf.DUMMYFUNCTION("Query('(Fuente) 2. Campos'!$1:$994,""SELECT E WHERE A = '""&amp;D683&amp;""' LIMIT 1"",FALSE)"),"")</f>
        <v/>
      </c>
      <c r="F683" s="125"/>
    </row>
    <row r="684" hidden="1">
      <c r="A684" s="130"/>
      <c r="B684" s="130"/>
      <c r="C684" s="130"/>
      <c r="D684" s="127"/>
      <c r="E684" s="123" t="str">
        <f>IFERROR(__xludf.DUMMYFUNCTION("Query('(Fuente) 2. Campos'!$1:$994,""SELECT E WHERE A = '""&amp;D684&amp;""' LIMIT 1"",FALSE)"),"")</f>
        <v/>
      </c>
      <c r="F684" s="125"/>
    </row>
    <row r="685" hidden="1">
      <c r="A685" s="130"/>
      <c r="B685" s="130"/>
      <c r="C685" s="130"/>
      <c r="D685" s="127"/>
      <c r="E685" s="123" t="str">
        <f>IFERROR(__xludf.DUMMYFUNCTION("Query('(Fuente) 2. Campos'!$1:$994,""SELECT E WHERE A = '""&amp;D685&amp;""' LIMIT 1"",FALSE)"),"")</f>
        <v/>
      </c>
      <c r="F685" s="125"/>
    </row>
    <row r="686" hidden="1">
      <c r="A686" s="130"/>
      <c r="B686" s="130"/>
      <c r="C686" s="130"/>
      <c r="D686" s="127"/>
      <c r="E686" s="123" t="str">
        <f>IFERROR(__xludf.DUMMYFUNCTION("Query('(Fuente) 2. Campos'!$1:$994,""SELECT E WHERE A = '""&amp;D686&amp;""' LIMIT 1"",FALSE)"),"")</f>
        <v/>
      </c>
      <c r="F686" s="125"/>
    </row>
    <row r="687" hidden="1">
      <c r="A687" s="130"/>
      <c r="B687" s="130"/>
      <c r="C687" s="130"/>
      <c r="D687" s="127"/>
      <c r="E687" s="123" t="str">
        <f>IFERROR(__xludf.DUMMYFUNCTION("Query('(Fuente) 2. Campos'!$1:$994,""SELECT E WHERE A = '""&amp;D687&amp;""' LIMIT 1"",FALSE)"),"")</f>
        <v/>
      </c>
      <c r="F687" s="125"/>
    </row>
    <row r="688" hidden="1">
      <c r="A688" s="130"/>
      <c r="B688" s="130"/>
      <c r="C688" s="130"/>
      <c r="D688" s="127"/>
      <c r="E688" s="123" t="str">
        <f>IFERROR(__xludf.DUMMYFUNCTION("Query('(Fuente) 2. Campos'!$1:$994,""SELECT E WHERE A = '""&amp;D688&amp;""' LIMIT 1"",FALSE)"),"")</f>
        <v/>
      </c>
      <c r="F688" s="125"/>
    </row>
    <row r="689" hidden="1">
      <c r="A689" s="130"/>
      <c r="B689" s="130"/>
      <c r="C689" s="130"/>
      <c r="D689" s="127"/>
      <c r="E689" s="123" t="str">
        <f>IFERROR(__xludf.DUMMYFUNCTION("Query('(Fuente) 2. Campos'!$1:$994,""SELECT E WHERE A = '""&amp;D689&amp;""' LIMIT 1"",FALSE)"),"")</f>
        <v/>
      </c>
      <c r="F689" s="125"/>
    </row>
    <row r="690" hidden="1">
      <c r="A690" s="130"/>
      <c r="B690" s="130"/>
      <c r="C690" s="130"/>
      <c r="D690" s="127"/>
      <c r="E690" s="123" t="str">
        <f>IFERROR(__xludf.DUMMYFUNCTION("Query('(Fuente) 2. Campos'!$1:$994,""SELECT E WHERE A = '""&amp;D690&amp;""' LIMIT 1"",FALSE)"),"")</f>
        <v/>
      </c>
      <c r="F690" s="125"/>
    </row>
    <row r="691" hidden="1">
      <c r="A691" s="130"/>
      <c r="B691" s="130"/>
      <c r="C691" s="130"/>
      <c r="D691" s="127"/>
      <c r="E691" s="123" t="str">
        <f>IFERROR(__xludf.DUMMYFUNCTION("Query('(Fuente) 2. Campos'!$1:$994,""SELECT E WHERE A = '""&amp;D691&amp;""' LIMIT 1"",FALSE)"),"")</f>
        <v/>
      </c>
      <c r="F691" s="125"/>
    </row>
    <row r="692" hidden="1">
      <c r="A692" s="130"/>
      <c r="B692" s="130"/>
      <c r="C692" s="130"/>
      <c r="D692" s="127"/>
      <c r="E692" s="123" t="str">
        <f>IFERROR(__xludf.DUMMYFUNCTION("Query('(Fuente) 2. Campos'!$1:$994,""SELECT E WHERE A = '""&amp;D692&amp;""' LIMIT 1"",FALSE)"),"")</f>
        <v/>
      </c>
      <c r="F692" s="125"/>
    </row>
    <row r="693" hidden="1">
      <c r="A693" s="130"/>
      <c r="B693" s="130"/>
      <c r="C693" s="130"/>
      <c r="D693" s="127"/>
      <c r="E693" s="123" t="str">
        <f>IFERROR(__xludf.DUMMYFUNCTION("Query('(Fuente) 2. Campos'!$1:$994,""SELECT E WHERE A = '""&amp;D693&amp;""' LIMIT 1"",FALSE)"),"")</f>
        <v/>
      </c>
      <c r="F693" s="125"/>
    </row>
    <row r="694" hidden="1">
      <c r="A694" s="130"/>
      <c r="B694" s="130"/>
      <c r="C694" s="130"/>
      <c r="D694" s="127"/>
      <c r="E694" s="123" t="str">
        <f>IFERROR(__xludf.DUMMYFUNCTION("Query('(Fuente) 2. Campos'!$1:$994,""SELECT E WHERE A = '""&amp;D694&amp;""' LIMIT 1"",FALSE)"),"")</f>
        <v/>
      </c>
      <c r="F694" s="125"/>
    </row>
    <row r="695" hidden="1">
      <c r="A695" s="130"/>
      <c r="B695" s="130"/>
      <c r="C695" s="130"/>
      <c r="D695" s="127"/>
      <c r="E695" s="123" t="str">
        <f>IFERROR(__xludf.DUMMYFUNCTION("Query('(Fuente) 2. Campos'!$1:$994,""SELECT E WHERE A = '""&amp;D695&amp;""' LIMIT 1"",FALSE)"),"")</f>
        <v/>
      </c>
      <c r="F695" s="125"/>
    </row>
    <row r="696" hidden="1">
      <c r="A696" s="130"/>
      <c r="B696" s="130"/>
      <c r="C696" s="130"/>
      <c r="D696" s="127"/>
      <c r="E696" s="123" t="str">
        <f>IFERROR(__xludf.DUMMYFUNCTION("Query('(Fuente) 2. Campos'!$1:$994,""SELECT E WHERE A = '""&amp;D696&amp;""' LIMIT 1"",FALSE)"),"")</f>
        <v/>
      </c>
      <c r="F696" s="125"/>
    </row>
    <row r="697" hidden="1">
      <c r="A697" s="130"/>
      <c r="B697" s="130"/>
      <c r="C697" s="130"/>
      <c r="D697" s="127"/>
      <c r="E697" s="123" t="str">
        <f>IFERROR(__xludf.DUMMYFUNCTION("Query('(Fuente) 2. Campos'!$1:$994,""SELECT E WHERE A = '""&amp;D697&amp;""' LIMIT 1"",FALSE)"),"")</f>
        <v/>
      </c>
      <c r="F697" s="125"/>
    </row>
    <row r="698" hidden="1">
      <c r="A698" s="130"/>
      <c r="B698" s="130"/>
      <c r="C698" s="130"/>
      <c r="D698" s="127"/>
      <c r="E698" s="123" t="str">
        <f>IFERROR(__xludf.DUMMYFUNCTION("Query('(Fuente) 2. Campos'!$1:$994,""SELECT E WHERE A = '""&amp;D698&amp;""' LIMIT 1"",FALSE)"),"")</f>
        <v/>
      </c>
      <c r="F698" s="125"/>
    </row>
    <row r="699" hidden="1">
      <c r="A699" s="130"/>
      <c r="B699" s="130"/>
      <c r="C699" s="130"/>
      <c r="D699" s="127"/>
      <c r="E699" s="123" t="str">
        <f>IFERROR(__xludf.DUMMYFUNCTION("Query('(Fuente) 2. Campos'!$1:$994,""SELECT E WHERE A = '""&amp;D699&amp;""' LIMIT 1"",FALSE)"),"")</f>
        <v/>
      </c>
      <c r="F699" s="125"/>
    </row>
    <row r="700" hidden="1">
      <c r="A700" s="130"/>
      <c r="B700" s="130"/>
      <c r="C700" s="130"/>
      <c r="D700" s="127"/>
      <c r="E700" s="123" t="str">
        <f>IFERROR(__xludf.DUMMYFUNCTION("Query('(Fuente) 2. Campos'!$1:$994,""SELECT E WHERE A = '""&amp;D700&amp;""' LIMIT 1"",FALSE)"),"")</f>
        <v/>
      </c>
      <c r="F700" s="125"/>
    </row>
    <row r="701" hidden="1">
      <c r="A701" s="130"/>
      <c r="B701" s="130"/>
      <c r="C701" s="130"/>
      <c r="D701" s="127"/>
      <c r="E701" s="123" t="str">
        <f>IFERROR(__xludf.DUMMYFUNCTION("Query('(Fuente) 2. Campos'!$1:$994,""SELECT E WHERE A = '""&amp;D701&amp;""' LIMIT 1"",FALSE)"),"")</f>
        <v/>
      </c>
      <c r="F701" s="125"/>
    </row>
    <row r="702" hidden="1">
      <c r="A702" s="130"/>
      <c r="B702" s="130"/>
      <c r="C702" s="130"/>
      <c r="D702" s="127"/>
      <c r="E702" s="123" t="str">
        <f>IFERROR(__xludf.DUMMYFUNCTION("Query('(Fuente) 2. Campos'!$1:$994,""SELECT E WHERE A = '""&amp;D702&amp;""' LIMIT 1"",FALSE)"),"")</f>
        <v/>
      </c>
      <c r="F702" s="125"/>
    </row>
    <row r="703" hidden="1">
      <c r="A703" s="130"/>
      <c r="B703" s="130"/>
      <c r="C703" s="130"/>
      <c r="D703" s="127"/>
      <c r="E703" s="123" t="str">
        <f>IFERROR(__xludf.DUMMYFUNCTION("Query('(Fuente) 2. Campos'!$1:$994,""SELECT E WHERE A = '""&amp;D703&amp;""' LIMIT 1"",FALSE)"),"")</f>
        <v/>
      </c>
      <c r="F703" s="125"/>
    </row>
    <row r="704" hidden="1">
      <c r="A704" s="130"/>
      <c r="B704" s="130"/>
      <c r="C704" s="130"/>
      <c r="D704" s="127"/>
      <c r="E704" s="123" t="str">
        <f>IFERROR(__xludf.DUMMYFUNCTION("Query('(Fuente) 2. Campos'!$1:$994,""SELECT E WHERE A = '""&amp;D704&amp;""' LIMIT 1"",FALSE)"),"")</f>
        <v/>
      </c>
      <c r="F704" s="125"/>
    </row>
    <row r="705" hidden="1">
      <c r="A705" s="130"/>
      <c r="B705" s="130"/>
      <c r="C705" s="130"/>
      <c r="D705" s="127"/>
      <c r="E705" s="123" t="str">
        <f>IFERROR(__xludf.DUMMYFUNCTION("Query('(Fuente) 2. Campos'!$1:$994,""SELECT E WHERE A = '""&amp;D705&amp;""' LIMIT 1"",FALSE)"),"")</f>
        <v/>
      </c>
      <c r="F705" s="125"/>
    </row>
    <row r="706" hidden="1">
      <c r="A706" s="130"/>
      <c r="B706" s="130"/>
      <c r="C706" s="130"/>
      <c r="D706" s="127"/>
      <c r="E706" s="123" t="str">
        <f>IFERROR(__xludf.DUMMYFUNCTION("Query('(Fuente) 2. Campos'!$1:$994,""SELECT E WHERE A = '""&amp;D706&amp;""' LIMIT 1"",FALSE)"),"")</f>
        <v/>
      </c>
      <c r="F706" s="125"/>
    </row>
    <row r="707" hidden="1">
      <c r="A707" s="130"/>
      <c r="B707" s="130"/>
      <c r="C707" s="130"/>
      <c r="D707" s="127"/>
      <c r="E707" s="123" t="str">
        <f>IFERROR(__xludf.DUMMYFUNCTION("Query('(Fuente) 2. Campos'!$1:$994,""SELECT E WHERE A = '""&amp;D707&amp;""' LIMIT 1"",FALSE)"),"")</f>
        <v/>
      </c>
      <c r="F707" s="125"/>
    </row>
    <row r="708" hidden="1">
      <c r="A708" s="130"/>
      <c r="B708" s="130"/>
      <c r="C708" s="130"/>
      <c r="D708" s="127"/>
      <c r="E708" s="123" t="str">
        <f>IFERROR(__xludf.DUMMYFUNCTION("Query('(Fuente) 2. Campos'!$1:$994,""SELECT E WHERE A = '""&amp;D708&amp;""' LIMIT 1"",FALSE)"),"")</f>
        <v/>
      </c>
      <c r="F708" s="125"/>
    </row>
    <row r="709" hidden="1">
      <c r="A709" s="130"/>
      <c r="B709" s="130"/>
      <c r="C709" s="130"/>
      <c r="D709" s="127"/>
      <c r="E709" s="123" t="str">
        <f>IFERROR(__xludf.DUMMYFUNCTION("Query('(Fuente) 2. Campos'!$1:$994,""SELECT E WHERE A = '""&amp;D709&amp;""' LIMIT 1"",FALSE)"),"")</f>
        <v/>
      </c>
      <c r="F709" s="125"/>
    </row>
    <row r="710" hidden="1">
      <c r="A710" s="130"/>
      <c r="B710" s="130"/>
      <c r="C710" s="130"/>
      <c r="D710" s="127"/>
      <c r="E710" s="123" t="str">
        <f>IFERROR(__xludf.DUMMYFUNCTION("Query('(Fuente) 2. Campos'!$1:$994,""SELECT E WHERE A = '""&amp;D710&amp;""' LIMIT 1"",FALSE)"),"")</f>
        <v/>
      </c>
      <c r="F710" s="125"/>
    </row>
    <row r="711" hidden="1">
      <c r="A711" s="130"/>
      <c r="B711" s="130"/>
      <c r="C711" s="130"/>
      <c r="D711" s="127"/>
      <c r="E711" s="123" t="str">
        <f>IFERROR(__xludf.DUMMYFUNCTION("Query('(Fuente) 2. Campos'!$1:$994,""SELECT E WHERE A = '""&amp;D711&amp;""' LIMIT 1"",FALSE)"),"")</f>
        <v/>
      </c>
      <c r="F711" s="125"/>
    </row>
    <row r="712" hidden="1">
      <c r="A712" s="130"/>
      <c r="B712" s="130"/>
      <c r="C712" s="130"/>
      <c r="D712" s="127"/>
      <c r="E712" s="123" t="str">
        <f>IFERROR(__xludf.DUMMYFUNCTION("Query('(Fuente) 2. Campos'!$1:$994,""SELECT E WHERE A = '""&amp;D712&amp;""' LIMIT 1"",FALSE)"),"")</f>
        <v/>
      </c>
      <c r="F712" s="125"/>
    </row>
    <row r="713" hidden="1">
      <c r="A713" s="130"/>
      <c r="B713" s="130"/>
      <c r="C713" s="130"/>
      <c r="D713" s="127"/>
      <c r="E713" s="123" t="str">
        <f>IFERROR(__xludf.DUMMYFUNCTION("Query('(Fuente) 2. Campos'!$1:$994,""SELECT E WHERE A = '""&amp;D713&amp;""' LIMIT 1"",FALSE)"),"")</f>
        <v/>
      </c>
      <c r="F713" s="125"/>
    </row>
    <row r="714" hidden="1">
      <c r="A714" s="130"/>
      <c r="B714" s="130"/>
      <c r="C714" s="130"/>
      <c r="D714" s="127"/>
      <c r="E714" s="123" t="str">
        <f>IFERROR(__xludf.DUMMYFUNCTION("Query('(Fuente) 2. Campos'!$1:$994,""SELECT E WHERE A = '""&amp;D714&amp;""' LIMIT 1"",FALSE)"),"")</f>
        <v/>
      </c>
      <c r="F714" s="125"/>
    </row>
    <row r="715" hidden="1">
      <c r="A715" s="130"/>
      <c r="B715" s="130"/>
      <c r="C715" s="130"/>
      <c r="D715" s="127"/>
      <c r="E715" s="123" t="str">
        <f>IFERROR(__xludf.DUMMYFUNCTION("Query('(Fuente) 2. Campos'!$1:$994,""SELECT E WHERE A = '""&amp;D715&amp;""' LIMIT 1"",FALSE)"),"")</f>
        <v/>
      </c>
      <c r="F715" s="125"/>
    </row>
    <row r="716" hidden="1">
      <c r="A716" s="130"/>
      <c r="B716" s="130"/>
      <c r="C716" s="130"/>
      <c r="D716" s="127"/>
      <c r="E716" s="123" t="str">
        <f>IFERROR(__xludf.DUMMYFUNCTION("Query('(Fuente) 2. Campos'!$1:$994,""SELECT E WHERE A = '""&amp;D716&amp;""' LIMIT 1"",FALSE)"),"")</f>
        <v/>
      </c>
      <c r="F716" s="125"/>
    </row>
    <row r="717" hidden="1">
      <c r="A717" s="130"/>
      <c r="B717" s="130"/>
      <c r="C717" s="130"/>
      <c r="D717" s="127"/>
      <c r="E717" s="123" t="str">
        <f>IFERROR(__xludf.DUMMYFUNCTION("Query('(Fuente) 2. Campos'!$1:$994,""SELECT E WHERE A = '""&amp;D717&amp;""' LIMIT 1"",FALSE)"),"")</f>
        <v/>
      </c>
      <c r="F717" s="125"/>
    </row>
    <row r="718" hidden="1">
      <c r="A718" s="130"/>
      <c r="B718" s="130"/>
      <c r="C718" s="130"/>
      <c r="D718" s="127"/>
      <c r="E718" s="123" t="str">
        <f>IFERROR(__xludf.DUMMYFUNCTION("Query('(Fuente) 2. Campos'!$1:$994,""SELECT E WHERE A = '""&amp;D718&amp;""' LIMIT 1"",FALSE)"),"")</f>
        <v/>
      </c>
      <c r="F718" s="125"/>
    </row>
    <row r="719" hidden="1">
      <c r="A719" s="130"/>
      <c r="B719" s="130"/>
      <c r="C719" s="130"/>
      <c r="D719" s="127"/>
      <c r="E719" s="123" t="str">
        <f>IFERROR(__xludf.DUMMYFUNCTION("Query('(Fuente) 2. Campos'!$1:$994,""SELECT E WHERE A = '""&amp;D719&amp;""' LIMIT 1"",FALSE)"),"")</f>
        <v/>
      </c>
      <c r="F719" s="125"/>
    </row>
    <row r="720" hidden="1">
      <c r="A720" s="130"/>
      <c r="B720" s="130"/>
      <c r="C720" s="130"/>
      <c r="D720" s="127"/>
      <c r="E720" s="123" t="str">
        <f>IFERROR(__xludf.DUMMYFUNCTION("Query('(Fuente) 2. Campos'!$1:$994,""SELECT E WHERE A = '""&amp;D720&amp;""' LIMIT 1"",FALSE)"),"")</f>
        <v/>
      </c>
      <c r="F720" s="125"/>
    </row>
    <row r="721" hidden="1">
      <c r="A721" s="130"/>
      <c r="B721" s="130"/>
      <c r="C721" s="130"/>
      <c r="D721" s="127"/>
      <c r="E721" s="123" t="str">
        <f>IFERROR(__xludf.DUMMYFUNCTION("Query('(Fuente) 2. Campos'!$1:$994,""SELECT E WHERE A = '""&amp;D721&amp;""' LIMIT 1"",FALSE)"),"")</f>
        <v/>
      </c>
      <c r="F721" s="125"/>
    </row>
    <row r="722" hidden="1">
      <c r="A722" s="130"/>
      <c r="B722" s="130"/>
      <c r="C722" s="130"/>
      <c r="D722" s="127"/>
      <c r="E722" s="123" t="str">
        <f>IFERROR(__xludf.DUMMYFUNCTION("Query('(Fuente) 2. Campos'!$1:$994,""SELECT E WHERE A = '""&amp;D722&amp;""' LIMIT 1"",FALSE)"),"")</f>
        <v/>
      </c>
      <c r="F722" s="125"/>
    </row>
    <row r="723" hidden="1">
      <c r="A723" s="130"/>
      <c r="B723" s="130"/>
      <c r="C723" s="130"/>
      <c r="D723" s="127"/>
      <c r="E723" s="123" t="str">
        <f>IFERROR(__xludf.DUMMYFUNCTION("Query('(Fuente) 2. Campos'!$1:$994,""SELECT E WHERE A = '""&amp;D723&amp;""' LIMIT 1"",FALSE)"),"")</f>
        <v/>
      </c>
      <c r="F723" s="125"/>
    </row>
    <row r="724" hidden="1">
      <c r="A724" s="130"/>
      <c r="B724" s="130"/>
      <c r="C724" s="130"/>
      <c r="D724" s="127"/>
      <c r="E724" s="123" t="str">
        <f>IFERROR(__xludf.DUMMYFUNCTION("Query('(Fuente) 2. Campos'!$1:$994,""SELECT E WHERE A = '""&amp;D724&amp;""' LIMIT 1"",FALSE)"),"")</f>
        <v/>
      </c>
      <c r="F724" s="125"/>
    </row>
    <row r="725" hidden="1">
      <c r="A725" s="130"/>
      <c r="B725" s="130"/>
      <c r="C725" s="130"/>
      <c r="D725" s="127"/>
      <c r="E725" s="123" t="str">
        <f>IFERROR(__xludf.DUMMYFUNCTION("Query('(Fuente) 2. Campos'!$1:$994,""SELECT E WHERE A = '""&amp;D725&amp;""' LIMIT 1"",FALSE)"),"")</f>
        <v/>
      </c>
      <c r="F725" s="125"/>
    </row>
    <row r="726" hidden="1">
      <c r="A726" s="130"/>
      <c r="B726" s="130"/>
      <c r="C726" s="130"/>
      <c r="D726" s="127"/>
      <c r="E726" s="123" t="str">
        <f>IFERROR(__xludf.DUMMYFUNCTION("Query('(Fuente) 2. Campos'!$1:$994,""SELECT E WHERE A = '""&amp;D726&amp;""' LIMIT 1"",FALSE)"),"")</f>
        <v/>
      </c>
      <c r="F726" s="125"/>
    </row>
    <row r="727" hidden="1">
      <c r="A727" s="130"/>
      <c r="B727" s="130"/>
      <c r="C727" s="130"/>
      <c r="D727" s="127"/>
      <c r="E727" s="123" t="str">
        <f>IFERROR(__xludf.DUMMYFUNCTION("Query('(Fuente) 2. Campos'!$1:$994,""SELECT E WHERE A = '""&amp;D727&amp;""' LIMIT 1"",FALSE)"),"")</f>
        <v/>
      </c>
      <c r="F727" s="125"/>
    </row>
    <row r="728" hidden="1">
      <c r="A728" s="130"/>
      <c r="B728" s="130"/>
      <c r="C728" s="130"/>
      <c r="D728" s="127"/>
      <c r="E728" s="123" t="str">
        <f>IFERROR(__xludf.DUMMYFUNCTION("Query('(Fuente) 2. Campos'!$1:$994,""SELECT E WHERE A = '""&amp;D728&amp;""' LIMIT 1"",FALSE)"),"")</f>
        <v/>
      </c>
      <c r="F728" s="125"/>
    </row>
    <row r="729" hidden="1">
      <c r="A729" s="130"/>
      <c r="B729" s="130"/>
      <c r="C729" s="130"/>
      <c r="D729" s="127"/>
      <c r="E729" s="123" t="str">
        <f>IFERROR(__xludf.DUMMYFUNCTION("Query('(Fuente) 2. Campos'!$1:$994,""SELECT E WHERE A = '""&amp;D729&amp;""' LIMIT 1"",FALSE)"),"")</f>
        <v/>
      </c>
      <c r="F729" s="125"/>
    </row>
    <row r="730" hidden="1">
      <c r="A730" s="130"/>
      <c r="B730" s="130"/>
      <c r="C730" s="130"/>
      <c r="D730" s="127"/>
      <c r="E730" s="123" t="str">
        <f>IFERROR(__xludf.DUMMYFUNCTION("Query('(Fuente) 2. Campos'!$1:$994,""SELECT E WHERE A = '""&amp;D730&amp;""' LIMIT 1"",FALSE)"),"")</f>
        <v/>
      </c>
      <c r="F730" s="125"/>
    </row>
    <row r="731" hidden="1">
      <c r="A731" s="130"/>
      <c r="B731" s="130"/>
      <c r="C731" s="130"/>
      <c r="D731" s="127"/>
      <c r="E731" s="123" t="str">
        <f>IFERROR(__xludf.DUMMYFUNCTION("Query('(Fuente) 2. Campos'!$1:$994,""SELECT E WHERE A = '""&amp;D731&amp;""' LIMIT 1"",FALSE)"),"")</f>
        <v/>
      </c>
      <c r="F731" s="125"/>
    </row>
    <row r="732" hidden="1">
      <c r="A732" s="130"/>
      <c r="B732" s="130"/>
      <c r="C732" s="130"/>
      <c r="D732" s="127"/>
      <c r="E732" s="123" t="str">
        <f>IFERROR(__xludf.DUMMYFUNCTION("Query('(Fuente) 2. Campos'!$1:$994,""SELECT E WHERE A = '""&amp;D732&amp;""' LIMIT 1"",FALSE)"),"")</f>
        <v/>
      </c>
      <c r="F732" s="125"/>
    </row>
    <row r="733" hidden="1">
      <c r="A733" s="130"/>
      <c r="B733" s="130"/>
      <c r="C733" s="130"/>
      <c r="D733" s="127"/>
      <c r="E733" s="123" t="str">
        <f>IFERROR(__xludf.DUMMYFUNCTION("Query('(Fuente) 2. Campos'!$1:$994,""SELECT E WHERE A = '""&amp;D733&amp;""' LIMIT 1"",FALSE)"),"")</f>
        <v/>
      </c>
      <c r="F733" s="125"/>
    </row>
    <row r="734" hidden="1">
      <c r="A734" s="130"/>
      <c r="B734" s="130"/>
      <c r="C734" s="130"/>
      <c r="D734" s="127"/>
      <c r="E734" s="123" t="str">
        <f>IFERROR(__xludf.DUMMYFUNCTION("Query('(Fuente) 2. Campos'!$1:$994,""SELECT E WHERE A = '""&amp;D734&amp;""' LIMIT 1"",FALSE)"),"")</f>
        <v/>
      </c>
      <c r="F734" s="125"/>
    </row>
    <row r="735" hidden="1">
      <c r="A735" s="130"/>
      <c r="B735" s="130"/>
      <c r="C735" s="130"/>
      <c r="D735" s="127"/>
      <c r="E735" s="123" t="str">
        <f>IFERROR(__xludf.DUMMYFUNCTION("Query('(Fuente) 2. Campos'!$1:$994,""SELECT E WHERE A = '""&amp;D735&amp;""' LIMIT 1"",FALSE)"),"")</f>
        <v/>
      </c>
      <c r="F735" s="125"/>
    </row>
    <row r="736" hidden="1">
      <c r="A736" s="130"/>
      <c r="B736" s="130"/>
      <c r="C736" s="130"/>
      <c r="D736" s="127"/>
      <c r="E736" s="123" t="str">
        <f>IFERROR(__xludf.DUMMYFUNCTION("Query('(Fuente) 2. Campos'!$1:$994,""SELECT E WHERE A = '""&amp;D736&amp;""' LIMIT 1"",FALSE)"),"")</f>
        <v/>
      </c>
      <c r="F736" s="125"/>
    </row>
    <row r="737" hidden="1">
      <c r="A737" s="130"/>
      <c r="B737" s="130"/>
      <c r="C737" s="130"/>
      <c r="D737" s="127"/>
      <c r="E737" s="123" t="str">
        <f>IFERROR(__xludf.DUMMYFUNCTION("Query('(Fuente) 2. Campos'!$1:$994,""SELECT E WHERE A = '""&amp;D737&amp;""' LIMIT 1"",FALSE)"),"")</f>
        <v/>
      </c>
      <c r="F737" s="125"/>
    </row>
    <row r="738" hidden="1">
      <c r="A738" s="130"/>
      <c r="B738" s="130"/>
      <c r="C738" s="130"/>
      <c r="D738" s="127"/>
      <c r="E738" s="123" t="str">
        <f>IFERROR(__xludf.DUMMYFUNCTION("Query('(Fuente) 2. Campos'!$1:$994,""SELECT E WHERE A = '""&amp;D738&amp;""' LIMIT 1"",FALSE)"),"")</f>
        <v/>
      </c>
      <c r="F738" s="125"/>
    </row>
    <row r="739" hidden="1">
      <c r="A739" s="130"/>
      <c r="B739" s="130"/>
      <c r="C739" s="130"/>
      <c r="D739" s="127"/>
      <c r="E739" s="123" t="str">
        <f>IFERROR(__xludf.DUMMYFUNCTION("Query('(Fuente) 2. Campos'!$1:$994,""SELECT E WHERE A = '""&amp;D739&amp;""' LIMIT 1"",FALSE)"),"")</f>
        <v/>
      </c>
      <c r="F739" s="125"/>
    </row>
    <row r="740" hidden="1">
      <c r="A740" s="130"/>
      <c r="B740" s="130"/>
      <c r="C740" s="130"/>
      <c r="D740" s="127"/>
      <c r="E740" s="123" t="str">
        <f>IFERROR(__xludf.DUMMYFUNCTION("Query('(Fuente) 2. Campos'!$1:$994,""SELECT E WHERE A = '""&amp;D740&amp;""' LIMIT 1"",FALSE)"),"")</f>
        <v/>
      </c>
      <c r="F740" s="125"/>
    </row>
    <row r="741" hidden="1">
      <c r="A741" s="130"/>
      <c r="B741" s="130"/>
      <c r="C741" s="130"/>
      <c r="D741" s="127"/>
      <c r="E741" s="123" t="str">
        <f>IFERROR(__xludf.DUMMYFUNCTION("Query('(Fuente) 2. Campos'!$1:$994,""SELECT E WHERE A = '""&amp;D741&amp;""' LIMIT 1"",FALSE)"),"")</f>
        <v/>
      </c>
      <c r="F741" s="125"/>
    </row>
    <row r="742" hidden="1">
      <c r="A742" s="130"/>
      <c r="B742" s="130"/>
      <c r="C742" s="130"/>
      <c r="D742" s="127"/>
      <c r="E742" s="123" t="str">
        <f>IFERROR(__xludf.DUMMYFUNCTION("Query('(Fuente) 2. Campos'!$1:$994,""SELECT E WHERE A = '""&amp;D742&amp;""' LIMIT 1"",FALSE)"),"")</f>
        <v/>
      </c>
      <c r="F742" s="125"/>
    </row>
    <row r="743" hidden="1">
      <c r="A743" s="130"/>
      <c r="B743" s="130"/>
      <c r="C743" s="130"/>
      <c r="D743" s="127"/>
      <c r="E743" s="123" t="str">
        <f>IFERROR(__xludf.DUMMYFUNCTION("Query('(Fuente) 2. Campos'!$1:$994,""SELECT E WHERE A = '""&amp;D743&amp;""' LIMIT 1"",FALSE)"),"")</f>
        <v/>
      </c>
      <c r="F743" s="125"/>
    </row>
    <row r="744" hidden="1">
      <c r="A744" s="130"/>
      <c r="B744" s="130"/>
      <c r="C744" s="130"/>
      <c r="D744" s="127"/>
      <c r="E744" s="123" t="str">
        <f>IFERROR(__xludf.DUMMYFUNCTION("Query('(Fuente) 2. Campos'!$1:$994,""SELECT E WHERE A = '""&amp;D744&amp;""' LIMIT 1"",FALSE)"),"")</f>
        <v/>
      </c>
      <c r="F744" s="125"/>
    </row>
    <row r="745" hidden="1">
      <c r="A745" s="130"/>
      <c r="B745" s="130"/>
      <c r="C745" s="130"/>
      <c r="D745" s="127"/>
      <c r="E745" s="123" t="str">
        <f>IFERROR(__xludf.DUMMYFUNCTION("Query('(Fuente) 2. Campos'!$1:$994,""SELECT E WHERE A = '""&amp;D745&amp;""' LIMIT 1"",FALSE)"),"")</f>
        <v/>
      </c>
      <c r="F745" s="125"/>
    </row>
    <row r="746" hidden="1">
      <c r="A746" s="130"/>
      <c r="B746" s="130"/>
      <c r="C746" s="130"/>
      <c r="D746" s="127"/>
      <c r="E746" s="123" t="str">
        <f>IFERROR(__xludf.DUMMYFUNCTION("Query('(Fuente) 2. Campos'!$1:$994,""SELECT E WHERE A = '""&amp;D746&amp;""' LIMIT 1"",FALSE)"),"")</f>
        <v/>
      </c>
      <c r="F746" s="125"/>
    </row>
    <row r="747" hidden="1">
      <c r="A747" s="130"/>
      <c r="B747" s="130"/>
      <c r="C747" s="130"/>
      <c r="D747" s="127"/>
      <c r="E747" s="123" t="str">
        <f>IFERROR(__xludf.DUMMYFUNCTION("Query('(Fuente) 2. Campos'!$1:$994,""SELECT E WHERE A = '""&amp;D747&amp;""' LIMIT 1"",FALSE)"),"")</f>
        <v/>
      </c>
      <c r="F747" s="125"/>
    </row>
    <row r="748" hidden="1">
      <c r="A748" s="130"/>
      <c r="B748" s="130"/>
      <c r="C748" s="130"/>
      <c r="D748" s="127"/>
      <c r="E748" s="123" t="str">
        <f>IFERROR(__xludf.DUMMYFUNCTION("Query('(Fuente) 2. Campos'!$1:$994,""SELECT E WHERE A = '""&amp;D748&amp;""' LIMIT 1"",FALSE)"),"")</f>
        <v/>
      </c>
      <c r="F748" s="125"/>
    </row>
    <row r="749" hidden="1">
      <c r="A749" s="130"/>
      <c r="B749" s="130"/>
      <c r="C749" s="130"/>
      <c r="D749" s="127"/>
      <c r="E749" s="123" t="str">
        <f>IFERROR(__xludf.DUMMYFUNCTION("Query('(Fuente) 2. Campos'!$1:$994,""SELECT E WHERE A = '""&amp;D749&amp;""' LIMIT 1"",FALSE)"),"")</f>
        <v/>
      </c>
      <c r="F749" s="125"/>
    </row>
    <row r="750" hidden="1">
      <c r="A750" s="130"/>
      <c r="B750" s="130"/>
      <c r="C750" s="130"/>
      <c r="D750" s="127"/>
      <c r="E750" s="123" t="str">
        <f>IFERROR(__xludf.DUMMYFUNCTION("Query('(Fuente) 2. Campos'!$1:$994,""SELECT E WHERE A = '""&amp;D750&amp;""' LIMIT 1"",FALSE)"),"")</f>
        <v/>
      </c>
      <c r="F750" s="125"/>
    </row>
    <row r="751" hidden="1">
      <c r="A751" s="130"/>
      <c r="B751" s="130"/>
      <c r="C751" s="130"/>
      <c r="D751" s="127"/>
      <c r="E751" s="123" t="str">
        <f>IFERROR(__xludf.DUMMYFUNCTION("Query('(Fuente) 2. Campos'!$1:$994,""SELECT E WHERE A = '""&amp;D751&amp;""' LIMIT 1"",FALSE)"),"")</f>
        <v/>
      </c>
      <c r="F751" s="125"/>
    </row>
    <row r="752" hidden="1">
      <c r="A752" s="130"/>
      <c r="B752" s="130"/>
      <c r="C752" s="130"/>
      <c r="D752" s="127"/>
      <c r="E752" s="123" t="str">
        <f>IFERROR(__xludf.DUMMYFUNCTION("Query('(Fuente) 2. Campos'!$1:$994,""SELECT E WHERE A = '""&amp;D752&amp;""' LIMIT 1"",FALSE)"),"")</f>
        <v/>
      </c>
      <c r="F752" s="125"/>
    </row>
    <row r="753" hidden="1">
      <c r="A753" s="130"/>
      <c r="B753" s="130"/>
      <c r="C753" s="130"/>
      <c r="D753" s="127"/>
      <c r="E753" s="123" t="str">
        <f>IFERROR(__xludf.DUMMYFUNCTION("Query('(Fuente) 2. Campos'!$1:$994,""SELECT E WHERE A = '""&amp;D753&amp;""' LIMIT 1"",FALSE)"),"")</f>
        <v/>
      </c>
      <c r="F753" s="125"/>
    </row>
    <row r="754" hidden="1">
      <c r="A754" s="130"/>
      <c r="B754" s="130"/>
      <c r="C754" s="130"/>
      <c r="D754" s="127"/>
      <c r="E754" s="123" t="str">
        <f>IFERROR(__xludf.DUMMYFUNCTION("Query('(Fuente) 2. Campos'!$1:$994,""SELECT E WHERE A = '""&amp;D754&amp;""' LIMIT 1"",FALSE)"),"")</f>
        <v/>
      </c>
      <c r="F754" s="125"/>
    </row>
    <row r="755" hidden="1">
      <c r="A755" s="130"/>
      <c r="B755" s="130"/>
      <c r="C755" s="130"/>
      <c r="D755" s="127"/>
      <c r="E755" s="123" t="str">
        <f>IFERROR(__xludf.DUMMYFUNCTION("Query('(Fuente) 2. Campos'!$1:$994,""SELECT E WHERE A = '""&amp;D755&amp;""' LIMIT 1"",FALSE)"),"")</f>
        <v/>
      </c>
      <c r="F755" s="125"/>
    </row>
    <row r="756" hidden="1">
      <c r="A756" s="130"/>
      <c r="B756" s="130"/>
      <c r="C756" s="130"/>
      <c r="D756" s="127"/>
      <c r="E756" s="123" t="str">
        <f>IFERROR(__xludf.DUMMYFUNCTION("Query('(Fuente) 2. Campos'!$1:$994,""SELECT E WHERE A = '""&amp;D756&amp;""' LIMIT 1"",FALSE)"),"")</f>
        <v/>
      </c>
      <c r="F756" s="125"/>
    </row>
    <row r="757" hidden="1">
      <c r="A757" s="130"/>
      <c r="B757" s="130"/>
      <c r="C757" s="130"/>
      <c r="D757" s="127"/>
      <c r="E757" s="123" t="str">
        <f>IFERROR(__xludf.DUMMYFUNCTION("Query('(Fuente) 2. Campos'!$1:$994,""SELECT E WHERE A = '""&amp;D757&amp;""' LIMIT 1"",FALSE)"),"")</f>
        <v/>
      </c>
      <c r="F757" s="125"/>
    </row>
    <row r="758" hidden="1">
      <c r="A758" s="130"/>
      <c r="B758" s="130"/>
      <c r="C758" s="130"/>
      <c r="D758" s="127"/>
      <c r="E758" s="123" t="str">
        <f>IFERROR(__xludf.DUMMYFUNCTION("Query('(Fuente) 2. Campos'!$1:$994,""SELECT E WHERE A = '""&amp;D758&amp;""' LIMIT 1"",FALSE)"),"")</f>
        <v/>
      </c>
      <c r="F758" s="125"/>
    </row>
    <row r="759" hidden="1">
      <c r="A759" s="130"/>
      <c r="B759" s="130"/>
      <c r="C759" s="130"/>
      <c r="D759" s="127"/>
      <c r="E759" s="123" t="str">
        <f>IFERROR(__xludf.DUMMYFUNCTION("Query('(Fuente) 2. Campos'!$1:$994,""SELECT E WHERE A = '""&amp;D759&amp;""' LIMIT 1"",FALSE)"),"")</f>
        <v/>
      </c>
      <c r="F759" s="125"/>
    </row>
    <row r="760" hidden="1">
      <c r="A760" s="130"/>
      <c r="B760" s="130"/>
      <c r="C760" s="130"/>
      <c r="D760" s="127"/>
      <c r="E760" s="123" t="str">
        <f>IFERROR(__xludf.DUMMYFUNCTION("Query('(Fuente) 2. Campos'!$1:$994,""SELECT E WHERE A = '""&amp;D760&amp;""' LIMIT 1"",FALSE)"),"")</f>
        <v/>
      </c>
      <c r="F760" s="125"/>
    </row>
    <row r="761" hidden="1">
      <c r="A761" s="130"/>
      <c r="B761" s="130"/>
      <c r="C761" s="130"/>
      <c r="D761" s="127"/>
      <c r="E761" s="123" t="str">
        <f>IFERROR(__xludf.DUMMYFUNCTION("Query('(Fuente) 2. Campos'!$1:$994,""SELECT E WHERE A = '""&amp;D761&amp;""' LIMIT 1"",FALSE)"),"")</f>
        <v/>
      </c>
      <c r="F761" s="125"/>
    </row>
    <row r="762" hidden="1">
      <c r="A762" s="130"/>
      <c r="B762" s="130"/>
      <c r="C762" s="130"/>
      <c r="D762" s="127"/>
      <c r="E762" s="123" t="str">
        <f>IFERROR(__xludf.DUMMYFUNCTION("Query('(Fuente) 2. Campos'!$1:$994,""SELECT E WHERE A = '""&amp;D762&amp;""' LIMIT 1"",FALSE)"),"")</f>
        <v/>
      </c>
      <c r="F762" s="125"/>
    </row>
    <row r="763" hidden="1">
      <c r="A763" s="130"/>
      <c r="B763" s="130"/>
      <c r="C763" s="130"/>
      <c r="D763" s="127"/>
      <c r="E763" s="123" t="str">
        <f>IFERROR(__xludf.DUMMYFUNCTION("Query('(Fuente) 2. Campos'!$1:$994,""SELECT E WHERE A = '""&amp;D763&amp;""' LIMIT 1"",FALSE)"),"")</f>
        <v/>
      </c>
      <c r="F763" s="125"/>
    </row>
    <row r="764" hidden="1">
      <c r="A764" s="130"/>
      <c r="B764" s="130"/>
      <c r="C764" s="130"/>
      <c r="D764" s="127"/>
      <c r="E764" s="123" t="str">
        <f>IFERROR(__xludf.DUMMYFUNCTION("Query('(Fuente) 2. Campos'!$1:$994,""SELECT E WHERE A = '""&amp;D764&amp;""' LIMIT 1"",FALSE)"),"")</f>
        <v/>
      </c>
      <c r="F764" s="125"/>
    </row>
    <row r="765" hidden="1">
      <c r="A765" s="130"/>
      <c r="B765" s="130"/>
      <c r="C765" s="130"/>
      <c r="D765" s="127"/>
      <c r="E765" s="123" t="str">
        <f>IFERROR(__xludf.DUMMYFUNCTION("Query('(Fuente) 2. Campos'!$1:$994,""SELECT E WHERE A = '""&amp;D765&amp;""' LIMIT 1"",FALSE)"),"")</f>
        <v/>
      </c>
      <c r="F765" s="125"/>
    </row>
    <row r="766" hidden="1">
      <c r="A766" s="130"/>
      <c r="B766" s="130"/>
      <c r="C766" s="130"/>
      <c r="D766" s="127"/>
      <c r="E766" s="123" t="str">
        <f>IFERROR(__xludf.DUMMYFUNCTION("Query('(Fuente) 2. Campos'!$1:$994,""SELECT E WHERE A = '""&amp;D766&amp;""' LIMIT 1"",FALSE)"),"")</f>
        <v/>
      </c>
      <c r="F766" s="125"/>
    </row>
    <row r="767" hidden="1">
      <c r="A767" s="130"/>
      <c r="B767" s="130"/>
      <c r="C767" s="130"/>
      <c r="D767" s="127"/>
      <c r="E767" s="123" t="str">
        <f>IFERROR(__xludf.DUMMYFUNCTION("Query('(Fuente) 2. Campos'!$1:$994,""SELECT E WHERE A = '""&amp;D767&amp;""' LIMIT 1"",FALSE)"),"")</f>
        <v/>
      </c>
      <c r="F767" s="125"/>
    </row>
    <row r="768" hidden="1">
      <c r="A768" s="130"/>
      <c r="B768" s="130"/>
      <c r="C768" s="130"/>
      <c r="D768" s="127"/>
      <c r="E768" s="123" t="str">
        <f>IFERROR(__xludf.DUMMYFUNCTION("Query('(Fuente) 2. Campos'!$1:$994,""SELECT E WHERE A = '""&amp;D768&amp;""' LIMIT 1"",FALSE)"),"")</f>
        <v/>
      </c>
      <c r="F768" s="125"/>
    </row>
    <row r="769" hidden="1">
      <c r="A769" s="130"/>
      <c r="B769" s="130"/>
      <c r="C769" s="130"/>
      <c r="D769" s="127"/>
      <c r="E769" s="123" t="str">
        <f>IFERROR(__xludf.DUMMYFUNCTION("Query('(Fuente) 2. Campos'!$1:$994,""SELECT E WHERE A = '""&amp;D769&amp;""' LIMIT 1"",FALSE)"),"")</f>
        <v/>
      </c>
      <c r="F769" s="125"/>
    </row>
    <row r="770" hidden="1">
      <c r="A770" s="130"/>
      <c r="B770" s="130"/>
      <c r="C770" s="130"/>
      <c r="D770" s="127"/>
      <c r="E770" s="123" t="str">
        <f>IFERROR(__xludf.DUMMYFUNCTION("Query('(Fuente) 2. Campos'!$1:$994,""SELECT E WHERE A = '""&amp;D770&amp;""' LIMIT 1"",FALSE)"),"")</f>
        <v/>
      </c>
      <c r="F770" s="125"/>
    </row>
    <row r="771" hidden="1">
      <c r="A771" s="130"/>
      <c r="B771" s="130"/>
      <c r="C771" s="130"/>
      <c r="D771" s="127"/>
      <c r="E771" s="123" t="str">
        <f>IFERROR(__xludf.DUMMYFUNCTION("Query('(Fuente) 2. Campos'!$1:$994,""SELECT E WHERE A = '""&amp;D771&amp;""' LIMIT 1"",FALSE)"),"")</f>
        <v/>
      </c>
      <c r="F771" s="125"/>
    </row>
    <row r="772" hidden="1">
      <c r="A772" s="130"/>
      <c r="B772" s="130"/>
      <c r="C772" s="130"/>
      <c r="D772" s="127"/>
      <c r="E772" s="123" t="str">
        <f>IFERROR(__xludf.DUMMYFUNCTION("Query('(Fuente) 2. Campos'!$1:$994,""SELECT E WHERE A = '""&amp;D772&amp;""' LIMIT 1"",FALSE)"),"")</f>
        <v/>
      </c>
      <c r="F772" s="125"/>
    </row>
    <row r="773" hidden="1">
      <c r="A773" s="130"/>
      <c r="B773" s="130"/>
      <c r="C773" s="130"/>
      <c r="D773" s="127"/>
      <c r="E773" s="123" t="str">
        <f>IFERROR(__xludf.DUMMYFUNCTION("Query('(Fuente) 2. Campos'!$1:$994,""SELECT E WHERE A = '""&amp;D773&amp;""' LIMIT 1"",FALSE)"),"")</f>
        <v/>
      </c>
      <c r="F773" s="125"/>
    </row>
    <row r="774" hidden="1">
      <c r="A774" s="130"/>
      <c r="B774" s="130"/>
      <c r="C774" s="130"/>
      <c r="D774" s="127"/>
      <c r="E774" s="123" t="str">
        <f>IFERROR(__xludf.DUMMYFUNCTION("Query('(Fuente) 2. Campos'!$1:$994,""SELECT E WHERE A = '""&amp;D774&amp;""' LIMIT 1"",FALSE)"),"")</f>
        <v/>
      </c>
      <c r="F774" s="125"/>
    </row>
    <row r="775" hidden="1">
      <c r="A775" s="130"/>
      <c r="B775" s="130"/>
      <c r="C775" s="130"/>
      <c r="D775" s="127"/>
      <c r="E775" s="123" t="str">
        <f>IFERROR(__xludf.DUMMYFUNCTION("Query('(Fuente) 2. Campos'!$1:$994,""SELECT E WHERE A = '""&amp;D775&amp;""' LIMIT 1"",FALSE)"),"")</f>
        <v/>
      </c>
      <c r="F775" s="125"/>
    </row>
    <row r="776" hidden="1">
      <c r="A776" s="130"/>
      <c r="B776" s="130"/>
      <c r="C776" s="130"/>
      <c r="D776" s="127"/>
      <c r="E776" s="123" t="str">
        <f>IFERROR(__xludf.DUMMYFUNCTION("Query('(Fuente) 2. Campos'!$1:$994,""SELECT E WHERE A = '""&amp;D776&amp;""' LIMIT 1"",FALSE)"),"")</f>
        <v/>
      </c>
      <c r="F776" s="125"/>
    </row>
    <row r="777" hidden="1">
      <c r="A777" s="130"/>
      <c r="B777" s="130"/>
      <c r="C777" s="130"/>
      <c r="D777" s="127"/>
      <c r="E777" s="123" t="str">
        <f>IFERROR(__xludf.DUMMYFUNCTION("Query('(Fuente) 2. Campos'!$1:$994,""SELECT E WHERE A = '""&amp;D777&amp;""' LIMIT 1"",FALSE)"),"")</f>
        <v/>
      </c>
      <c r="F777" s="125"/>
    </row>
    <row r="778" hidden="1">
      <c r="A778" s="130"/>
      <c r="B778" s="130"/>
      <c r="C778" s="130"/>
      <c r="D778" s="127"/>
      <c r="E778" s="123" t="str">
        <f>IFERROR(__xludf.DUMMYFUNCTION("Query('(Fuente) 2. Campos'!$1:$994,""SELECT E WHERE A = '""&amp;D778&amp;""' LIMIT 1"",FALSE)"),"")</f>
        <v/>
      </c>
      <c r="F778" s="125"/>
    </row>
    <row r="779" hidden="1">
      <c r="A779" s="130"/>
      <c r="B779" s="130"/>
      <c r="C779" s="130"/>
      <c r="D779" s="127"/>
      <c r="E779" s="123" t="str">
        <f>IFERROR(__xludf.DUMMYFUNCTION("Query('(Fuente) 2. Campos'!$1:$994,""SELECT E WHERE A = '""&amp;D779&amp;""' LIMIT 1"",FALSE)"),"")</f>
        <v/>
      </c>
      <c r="F779" s="125"/>
    </row>
    <row r="780" hidden="1">
      <c r="A780" s="130"/>
      <c r="B780" s="130"/>
      <c r="C780" s="130"/>
      <c r="D780" s="127"/>
      <c r="E780" s="123" t="str">
        <f>IFERROR(__xludf.DUMMYFUNCTION("Query('(Fuente) 2. Campos'!$1:$994,""SELECT E WHERE A = '""&amp;D780&amp;""' LIMIT 1"",FALSE)"),"")</f>
        <v/>
      </c>
      <c r="F780" s="125"/>
    </row>
    <row r="781" hidden="1">
      <c r="A781" s="130"/>
      <c r="B781" s="130"/>
      <c r="C781" s="130"/>
      <c r="D781" s="127"/>
      <c r="E781" s="123" t="str">
        <f>IFERROR(__xludf.DUMMYFUNCTION("Query('(Fuente) 2. Campos'!$1:$994,""SELECT E WHERE A = '""&amp;D781&amp;""' LIMIT 1"",FALSE)"),"")</f>
        <v/>
      </c>
      <c r="F781" s="125"/>
    </row>
    <row r="782" hidden="1">
      <c r="A782" s="130"/>
      <c r="B782" s="130"/>
      <c r="C782" s="130"/>
      <c r="D782" s="127"/>
      <c r="E782" s="123" t="str">
        <f>IFERROR(__xludf.DUMMYFUNCTION("Query('(Fuente) 2. Campos'!$1:$994,""SELECT E WHERE A = '""&amp;D782&amp;""' LIMIT 1"",FALSE)"),"")</f>
        <v/>
      </c>
      <c r="F782" s="125"/>
    </row>
    <row r="783" hidden="1">
      <c r="A783" s="130"/>
      <c r="B783" s="130"/>
      <c r="C783" s="130"/>
      <c r="D783" s="127"/>
      <c r="E783" s="123" t="str">
        <f>IFERROR(__xludf.DUMMYFUNCTION("Query('(Fuente) 2. Campos'!$1:$994,""SELECT E WHERE A = '""&amp;D783&amp;""' LIMIT 1"",FALSE)"),"")</f>
        <v/>
      </c>
      <c r="F783" s="125"/>
    </row>
    <row r="784" hidden="1">
      <c r="A784" s="130"/>
      <c r="B784" s="130"/>
      <c r="C784" s="130"/>
      <c r="D784" s="127"/>
      <c r="E784" s="123" t="str">
        <f>IFERROR(__xludf.DUMMYFUNCTION("Query('(Fuente) 2. Campos'!$1:$994,""SELECT E WHERE A = '""&amp;D784&amp;""' LIMIT 1"",FALSE)"),"")</f>
        <v/>
      </c>
      <c r="F784" s="125"/>
    </row>
    <row r="785" hidden="1">
      <c r="A785" s="130"/>
      <c r="B785" s="130"/>
      <c r="C785" s="130"/>
      <c r="D785" s="127"/>
      <c r="E785" s="123" t="str">
        <f>IFERROR(__xludf.DUMMYFUNCTION("Query('(Fuente) 2. Campos'!$1:$994,""SELECT E WHERE A = '""&amp;D785&amp;""' LIMIT 1"",FALSE)"),"")</f>
        <v/>
      </c>
      <c r="F785" s="125"/>
    </row>
    <row r="786" hidden="1">
      <c r="A786" s="130"/>
      <c r="B786" s="130"/>
      <c r="C786" s="130"/>
      <c r="D786" s="127"/>
      <c r="E786" s="123" t="str">
        <f>IFERROR(__xludf.DUMMYFUNCTION("Query('(Fuente) 2. Campos'!$1:$994,""SELECT E WHERE A = '""&amp;D786&amp;""' LIMIT 1"",FALSE)"),"")</f>
        <v/>
      </c>
      <c r="F786" s="125"/>
    </row>
    <row r="787" hidden="1">
      <c r="A787" s="130"/>
      <c r="B787" s="130"/>
      <c r="C787" s="130"/>
      <c r="D787" s="127"/>
      <c r="E787" s="123" t="str">
        <f>IFERROR(__xludf.DUMMYFUNCTION("Query('(Fuente) 2. Campos'!$1:$994,""SELECT E WHERE A = '""&amp;D787&amp;""' LIMIT 1"",FALSE)"),"")</f>
        <v/>
      </c>
      <c r="F787" s="125"/>
    </row>
    <row r="788" hidden="1">
      <c r="A788" s="130"/>
      <c r="B788" s="130"/>
      <c r="C788" s="130"/>
      <c r="D788" s="127"/>
      <c r="E788" s="123" t="str">
        <f>IFERROR(__xludf.DUMMYFUNCTION("Query('(Fuente) 2. Campos'!$1:$994,""SELECT E WHERE A = '""&amp;D788&amp;""' LIMIT 1"",FALSE)"),"")</f>
        <v/>
      </c>
      <c r="F788" s="125"/>
    </row>
    <row r="789" hidden="1">
      <c r="A789" s="130"/>
      <c r="B789" s="130"/>
      <c r="C789" s="130"/>
      <c r="D789" s="127"/>
      <c r="E789" s="123" t="str">
        <f>IFERROR(__xludf.DUMMYFUNCTION("Query('(Fuente) 2. Campos'!$1:$994,""SELECT E WHERE A = '""&amp;D789&amp;""' LIMIT 1"",FALSE)"),"")</f>
        <v/>
      </c>
      <c r="F789" s="125"/>
    </row>
    <row r="790" hidden="1">
      <c r="A790" s="130"/>
      <c r="B790" s="130"/>
      <c r="C790" s="130"/>
      <c r="D790" s="127"/>
      <c r="E790" s="123" t="str">
        <f>IFERROR(__xludf.DUMMYFUNCTION("Query('(Fuente) 2. Campos'!$1:$994,""SELECT E WHERE A = '""&amp;D790&amp;""' LIMIT 1"",FALSE)"),"")</f>
        <v/>
      </c>
      <c r="F790" s="125"/>
    </row>
    <row r="791" hidden="1">
      <c r="A791" s="130"/>
      <c r="B791" s="130"/>
      <c r="C791" s="130"/>
      <c r="D791" s="127"/>
      <c r="E791" s="123" t="str">
        <f>IFERROR(__xludf.DUMMYFUNCTION("Query('(Fuente) 2. Campos'!$1:$994,""SELECT E WHERE A = '""&amp;D791&amp;""' LIMIT 1"",FALSE)"),"")</f>
        <v/>
      </c>
      <c r="F791" s="125"/>
    </row>
    <row r="792" hidden="1">
      <c r="A792" s="130"/>
      <c r="B792" s="130"/>
      <c r="C792" s="130"/>
      <c r="D792" s="127"/>
      <c r="E792" s="123" t="str">
        <f>IFERROR(__xludf.DUMMYFUNCTION("Query('(Fuente) 2. Campos'!$1:$994,""SELECT E WHERE A = '""&amp;D792&amp;""' LIMIT 1"",FALSE)"),"")</f>
        <v/>
      </c>
      <c r="F792" s="125"/>
    </row>
    <row r="793" hidden="1">
      <c r="A793" s="130"/>
      <c r="B793" s="130"/>
      <c r="C793" s="130"/>
      <c r="D793" s="127"/>
      <c r="E793" s="123" t="str">
        <f>IFERROR(__xludf.DUMMYFUNCTION("Query('(Fuente) 2. Campos'!$1:$994,""SELECT E WHERE A = '""&amp;D793&amp;""' LIMIT 1"",FALSE)"),"")</f>
        <v/>
      </c>
      <c r="F793" s="125"/>
    </row>
    <row r="794" hidden="1">
      <c r="A794" s="130"/>
      <c r="B794" s="130"/>
      <c r="C794" s="130"/>
      <c r="D794" s="127"/>
      <c r="E794" s="123" t="str">
        <f>IFERROR(__xludf.DUMMYFUNCTION("Query('(Fuente) 2. Campos'!$1:$994,""SELECT E WHERE A = '""&amp;D794&amp;""' LIMIT 1"",FALSE)"),"")</f>
        <v/>
      </c>
      <c r="F794" s="125"/>
    </row>
    <row r="795" hidden="1">
      <c r="A795" s="130"/>
      <c r="B795" s="130"/>
      <c r="C795" s="130"/>
      <c r="D795" s="127"/>
      <c r="E795" s="123" t="str">
        <f>IFERROR(__xludf.DUMMYFUNCTION("Query('(Fuente) 2. Campos'!$1:$994,""SELECT E WHERE A = '""&amp;D795&amp;""' LIMIT 1"",FALSE)"),"")</f>
        <v/>
      </c>
      <c r="F795" s="125"/>
    </row>
    <row r="796" hidden="1">
      <c r="A796" s="130"/>
      <c r="B796" s="130"/>
      <c r="C796" s="130"/>
      <c r="D796" s="127"/>
      <c r="E796" s="123" t="str">
        <f>IFERROR(__xludf.DUMMYFUNCTION("Query('(Fuente) 2. Campos'!$1:$994,""SELECT E WHERE A = '""&amp;D796&amp;""' LIMIT 1"",FALSE)"),"")</f>
        <v/>
      </c>
      <c r="F796" s="125"/>
    </row>
    <row r="797" hidden="1">
      <c r="A797" s="130"/>
      <c r="B797" s="130"/>
      <c r="C797" s="130"/>
      <c r="D797" s="127"/>
      <c r="E797" s="123" t="str">
        <f>IFERROR(__xludf.DUMMYFUNCTION("Query('(Fuente) 2. Campos'!$1:$994,""SELECT E WHERE A = '""&amp;D797&amp;""' LIMIT 1"",FALSE)"),"")</f>
        <v/>
      </c>
      <c r="F797" s="125"/>
    </row>
    <row r="798" hidden="1">
      <c r="A798" s="130"/>
      <c r="B798" s="130"/>
      <c r="C798" s="130"/>
      <c r="D798" s="127"/>
      <c r="E798" s="123" t="str">
        <f>IFERROR(__xludf.DUMMYFUNCTION("Query('(Fuente) 2. Campos'!$1:$994,""SELECT E WHERE A = '""&amp;D798&amp;""' LIMIT 1"",FALSE)"),"")</f>
        <v/>
      </c>
      <c r="F798" s="125"/>
    </row>
    <row r="799" hidden="1">
      <c r="A799" s="130"/>
      <c r="B799" s="130"/>
      <c r="C799" s="130"/>
      <c r="D799" s="127"/>
      <c r="E799" s="123" t="str">
        <f>IFERROR(__xludf.DUMMYFUNCTION("Query('(Fuente) 2. Campos'!$1:$994,""SELECT E WHERE A = '""&amp;D799&amp;""' LIMIT 1"",FALSE)"),"")</f>
        <v/>
      </c>
      <c r="F799" s="125"/>
    </row>
    <row r="800" hidden="1">
      <c r="A800" s="130"/>
      <c r="B800" s="130"/>
      <c r="C800" s="130"/>
      <c r="D800" s="127"/>
      <c r="E800" s="123" t="str">
        <f>IFERROR(__xludf.DUMMYFUNCTION("Query('(Fuente) 2. Campos'!$1:$994,""SELECT E WHERE A = '""&amp;D800&amp;""' LIMIT 1"",FALSE)"),"")</f>
        <v/>
      </c>
      <c r="F800" s="125"/>
    </row>
    <row r="801" hidden="1">
      <c r="A801" s="130"/>
      <c r="B801" s="130"/>
      <c r="C801" s="130"/>
      <c r="D801" s="127"/>
      <c r="E801" s="123" t="str">
        <f>IFERROR(__xludf.DUMMYFUNCTION("Query('(Fuente) 2. Campos'!$1:$994,""SELECT E WHERE A = '""&amp;D801&amp;""' LIMIT 1"",FALSE)"),"")</f>
        <v/>
      </c>
      <c r="F801" s="125"/>
    </row>
    <row r="802" hidden="1">
      <c r="A802" s="130"/>
      <c r="B802" s="130"/>
      <c r="C802" s="130"/>
      <c r="D802" s="127"/>
      <c r="E802" s="123" t="str">
        <f>IFERROR(__xludf.DUMMYFUNCTION("Query('(Fuente) 2. Campos'!$1:$994,""SELECT E WHERE A = '""&amp;D802&amp;""' LIMIT 1"",FALSE)"),"")</f>
        <v/>
      </c>
      <c r="F802" s="125"/>
    </row>
    <row r="803" hidden="1">
      <c r="A803" s="130"/>
      <c r="B803" s="130"/>
      <c r="C803" s="130"/>
      <c r="D803" s="127"/>
      <c r="E803" s="123" t="str">
        <f>IFERROR(__xludf.DUMMYFUNCTION("Query('(Fuente) 2. Campos'!$1:$994,""SELECT E WHERE A = '""&amp;D803&amp;""' LIMIT 1"",FALSE)"),"")</f>
        <v/>
      </c>
      <c r="F803" s="125"/>
    </row>
    <row r="804" hidden="1">
      <c r="A804" s="130"/>
      <c r="B804" s="130"/>
      <c r="C804" s="130"/>
      <c r="D804" s="127"/>
      <c r="E804" s="123" t="str">
        <f>IFERROR(__xludf.DUMMYFUNCTION("Query('(Fuente) 2. Campos'!$1:$994,""SELECT E WHERE A = '""&amp;D804&amp;""' LIMIT 1"",FALSE)"),"")</f>
        <v/>
      </c>
      <c r="F804" s="125"/>
    </row>
    <row r="805" hidden="1">
      <c r="A805" s="130"/>
      <c r="B805" s="130"/>
      <c r="C805" s="130"/>
      <c r="D805" s="127"/>
      <c r="E805" s="123" t="str">
        <f>IFERROR(__xludf.DUMMYFUNCTION("Query('(Fuente) 2. Campos'!$1:$994,""SELECT E WHERE A = '""&amp;D805&amp;""' LIMIT 1"",FALSE)"),"")</f>
        <v/>
      </c>
      <c r="F805" s="125"/>
    </row>
    <row r="806" hidden="1">
      <c r="A806" s="130"/>
      <c r="B806" s="130"/>
      <c r="C806" s="130"/>
      <c r="D806" s="127"/>
      <c r="E806" s="123" t="str">
        <f>IFERROR(__xludf.DUMMYFUNCTION("Query('(Fuente) 2. Campos'!$1:$994,""SELECT E WHERE A = '""&amp;D806&amp;""' LIMIT 1"",FALSE)"),"")</f>
        <v/>
      </c>
      <c r="F806" s="125"/>
    </row>
    <row r="807" hidden="1">
      <c r="A807" s="130"/>
      <c r="B807" s="130"/>
      <c r="C807" s="130"/>
      <c r="D807" s="127"/>
      <c r="E807" s="123" t="str">
        <f>IFERROR(__xludf.DUMMYFUNCTION("Query('(Fuente) 2. Campos'!$1:$994,""SELECT E WHERE A = '""&amp;D807&amp;""' LIMIT 1"",FALSE)"),"")</f>
        <v/>
      </c>
      <c r="F807" s="125"/>
    </row>
    <row r="808" hidden="1">
      <c r="A808" s="130"/>
      <c r="B808" s="130"/>
      <c r="C808" s="130"/>
      <c r="D808" s="127"/>
      <c r="E808" s="123" t="str">
        <f>IFERROR(__xludf.DUMMYFUNCTION("Query('(Fuente) 2. Campos'!$1:$994,""SELECT E WHERE A = '""&amp;D808&amp;""' LIMIT 1"",FALSE)"),"")</f>
        <v/>
      </c>
      <c r="F808" s="125"/>
    </row>
    <row r="809" hidden="1">
      <c r="A809" s="130"/>
      <c r="B809" s="130"/>
      <c r="C809" s="130"/>
      <c r="D809" s="127"/>
      <c r="E809" s="123" t="str">
        <f>IFERROR(__xludf.DUMMYFUNCTION("Query('(Fuente) 2. Campos'!$1:$994,""SELECT E WHERE A = '""&amp;D809&amp;""' LIMIT 1"",FALSE)"),"")</f>
        <v/>
      </c>
      <c r="F809" s="125"/>
    </row>
    <row r="810" hidden="1">
      <c r="A810" s="130"/>
      <c r="B810" s="130"/>
      <c r="C810" s="130"/>
      <c r="D810" s="127"/>
      <c r="E810" s="123" t="str">
        <f>IFERROR(__xludf.DUMMYFUNCTION("Query('(Fuente) 2. Campos'!$1:$994,""SELECT E WHERE A = '""&amp;D810&amp;""' LIMIT 1"",FALSE)"),"")</f>
        <v/>
      </c>
      <c r="F810" s="125"/>
    </row>
    <row r="811" hidden="1">
      <c r="A811" s="130"/>
      <c r="B811" s="130"/>
      <c r="C811" s="130"/>
      <c r="D811" s="127"/>
      <c r="E811" s="123" t="str">
        <f>IFERROR(__xludf.DUMMYFUNCTION("Query('(Fuente) 2. Campos'!$1:$994,""SELECT E WHERE A = '""&amp;D811&amp;""' LIMIT 1"",FALSE)"),"")</f>
        <v/>
      </c>
      <c r="F811" s="125"/>
    </row>
    <row r="812" hidden="1">
      <c r="A812" s="130"/>
      <c r="B812" s="130"/>
      <c r="C812" s="130"/>
      <c r="D812" s="127"/>
      <c r="E812" s="123" t="str">
        <f>IFERROR(__xludf.DUMMYFUNCTION("Query('(Fuente) 2. Campos'!$1:$994,""SELECT E WHERE A = '""&amp;D812&amp;""' LIMIT 1"",FALSE)"),"")</f>
        <v/>
      </c>
      <c r="F812" s="125"/>
    </row>
    <row r="813" hidden="1">
      <c r="A813" s="130"/>
      <c r="B813" s="130"/>
      <c r="C813" s="130"/>
      <c r="D813" s="127"/>
      <c r="E813" s="123" t="str">
        <f>IFERROR(__xludf.DUMMYFUNCTION("Query('(Fuente) 2. Campos'!$1:$994,""SELECT E WHERE A = '""&amp;D813&amp;""' LIMIT 1"",FALSE)"),"")</f>
        <v/>
      </c>
      <c r="F813" s="125"/>
    </row>
    <row r="814" hidden="1">
      <c r="A814" s="130"/>
      <c r="B814" s="130"/>
      <c r="C814" s="130"/>
      <c r="D814" s="127"/>
      <c r="E814" s="123" t="str">
        <f>IFERROR(__xludf.DUMMYFUNCTION("Query('(Fuente) 2. Campos'!$1:$994,""SELECT E WHERE A = '""&amp;D814&amp;""' LIMIT 1"",FALSE)"),"")</f>
        <v/>
      </c>
      <c r="F814" s="125"/>
    </row>
    <row r="815" hidden="1">
      <c r="A815" s="130"/>
      <c r="B815" s="130"/>
      <c r="C815" s="130"/>
      <c r="D815" s="127"/>
      <c r="E815" s="123" t="str">
        <f>IFERROR(__xludf.DUMMYFUNCTION("Query('(Fuente) 2. Campos'!$1:$994,""SELECT E WHERE A = '""&amp;D815&amp;""' LIMIT 1"",FALSE)"),"")</f>
        <v/>
      </c>
      <c r="F815" s="125"/>
    </row>
    <row r="816" hidden="1">
      <c r="A816" s="130"/>
      <c r="B816" s="130"/>
      <c r="C816" s="130"/>
      <c r="D816" s="127"/>
      <c r="E816" s="123" t="str">
        <f>IFERROR(__xludf.DUMMYFUNCTION("Query('(Fuente) 2. Campos'!$1:$994,""SELECT E WHERE A = '""&amp;D816&amp;""' LIMIT 1"",FALSE)"),"")</f>
        <v/>
      </c>
      <c r="F816" s="125"/>
    </row>
    <row r="817" hidden="1">
      <c r="A817" s="130"/>
      <c r="B817" s="130"/>
      <c r="C817" s="130"/>
      <c r="D817" s="127"/>
      <c r="E817" s="123" t="str">
        <f>IFERROR(__xludf.DUMMYFUNCTION("Query('(Fuente) 2. Campos'!$1:$994,""SELECT E WHERE A = '""&amp;D817&amp;""' LIMIT 1"",FALSE)"),"")</f>
        <v/>
      </c>
      <c r="F817" s="125"/>
    </row>
    <row r="818" hidden="1">
      <c r="A818" s="130"/>
      <c r="B818" s="130"/>
      <c r="C818" s="130"/>
      <c r="D818" s="127"/>
      <c r="E818" s="123" t="str">
        <f>IFERROR(__xludf.DUMMYFUNCTION("Query('(Fuente) 2. Campos'!$1:$994,""SELECT E WHERE A = '""&amp;D818&amp;""' LIMIT 1"",FALSE)"),"")</f>
        <v/>
      </c>
      <c r="F818" s="125"/>
    </row>
    <row r="819" hidden="1">
      <c r="A819" s="130"/>
      <c r="B819" s="130"/>
      <c r="C819" s="130"/>
      <c r="D819" s="127"/>
      <c r="E819" s="123" t="str">
        <f>IFERROR(__xludf.DUMMYFUNCTION("Query('(Fuente) 2. Campos'!$1:$994,""SELECT E WHERE A = '""&amp;D819&amp;""' LIMIT 1"",FALSE)"),"")</f>
        <v/>
      </c>
      <c r="F819" s="125"/>
    </row>
    <row r="820" hidden="1">
      <c r="A820" s="130"/>
      <c r="B820" s="130"/>
      <c r="C820" s="130"/>
      <c r="D820" s="127"/>
      <c r="E820" s="123" t="str">
        <f>IFERROR(__xludf.DUMMYFUNCTION("Query('(Fuente) 2. Campos'!$1:$994,""SELECT E WHERE A = '""&amp;D820&amp;""' LIMIT 1"",FALSE)"),"")</f>
        <v/>
      </c>
      <c r="F820" s="125"/>
    </row>
    <row r="821" hidden="1">
      <c r="A821" s="130"/>
      <c r="B821" s="130"/>
      <c r="C821" s="130"/>
      <c r="D821" s="127"/>
      <c r="E821" s="123" t="str">
        <f>IFERROR(__xludf.DUMMYFUNCTION("Query('(Fuente) 2. Campos'!$1:$994,""SELECT E WHERE A = '""&amp;D821&amp;""' LIMIT 1"",FALSE)"),"")</f>
        <v/>
      </c>
      <c r="F821" s="125"/>
    </row>
    <row r="822" hidden="1">
      <c r="A822" s="130"/>
      <c r="B822" s="130"/>
      <c r="C822" s="130"/>
      <c r="D822" s="127"/>
      <c r="E822" s="123" t="str">
        <f>IFERROR(__xludf.DUMMYFUNCTION("Query('(Fuente) 2. Campos'!$1:$994,""SELECT E WHERE A = '""&amp;D822&amp;""' LIMIT 1"",FALSE)"),"")</f>
        <v/>
      </c>
      <c r="F822" s="125"/>
    </row>
    <row r="823" hidden="1">
      <c r="A823" s="130"/>
      <c r="B823" s="130"/>
      <c r="C823" s="130"/>
      <c r="D823" s="127"/>
      <c r="E823" s="123" t="str">
        <f>IFERROR(__xludf.DUMMYFUNCTION("Query('(Fuente) 2. Campos'!$1:$994,""SELECT E WHERE A = '""&amp;D823&amp;""' LIMIT 1"",FALSE)"),"")</f>
        <v/>
      </c>
      <c r="F823" s="125"/>
    </row>
    <row r="824" hidden="1">
      <c r="A824" s="130"/>
      <c r="B824" s="130"/>
      <c r="C824" s="130"/>
      <c r="D824" s="127"/>
      <c r="E824" s="123" t="str">
        <f>IFERROR(__xludf.DUMMYFUNCTION("Query('(Fuente) 2. Campos'!$1:$994,""SELECT E WHERE A = '""&amp;D824&amp;""' LIMIT 1"",FALSE)"),"")</f>
        <v/>
      </c>
      <c r="F824" s="125"/>
    </row>
    <row r="825" hidden="1">
      <c r="A825" s="130"/>
      <c r="B825" s="130"/>
      <c r="C825" s="130"/>
      <c r="D825" s="127"/>
      <c r="E825" s="123" t="str">
        <f>IFERROR(__xludf.DUMMYFUNCTION("Query('(Fuente) 2. Campos'!$1:$994,""SELECT E WHERE A = '""&amp;D825&amp;""' LIMIT 1"",FALSE)"),"")</f>
        <v/>
      </c>
      <c r="F825" s="125"/>
    </row>
    <row r="826" hidden="1">
      <c r="A826" s="130"/>
      <c r="B826" s="130"/>
      <c r="C826" s="130"/>
      <c r="D826" s="127"/>
      <c r="E826" s="123" t="str">
        <f>IFERROR(__xludf.DUMMYFUNCTION("Query('(Fuente) 2. Campos'!$1:$994,""SELECT E WHERE A = '""&amp;D826&amp;""' LIMIT 1"",FALSE)"),"")</f>
        <v/>
      </c>
      <c r="F826" s="125"/>
    </row>
    <row r="827" hidden="1">
      <c r="A827" s="130"/>
      <c r="B827" s="130"/>
      <c r="C827" s="130"/>
      <c r="D827" s="127"/>
      <c r="E827" s="123" t="str">
        <f>IFERROR(__xludf.DUMMYFUNCTION("Query('(Fuente) 2. Campos'!$1:$994,""SELECT E WHERE A = '""&amp;D827&amp;""' LIMIT 1"",FALSE)"),"")</f>
        <v/>
      </c>
      <c r="F827" s="125"/>
    </row>
    <row r="828" hidden="1">
      <c r="A828" s="130"/>
      <c r="B828" s="130"/>
      <c r="C828" s="130"/>
      <c r="D828" s="127"/>
      <c r="E828" s="123" t="str">
        <f>IFERROR(__xludf.DUMMYFUNCTION("Query('(Fuente) 2. Campos'!$1:$994,""SELECT E WHERE A = '""&amp;D828&amp;""' LIMIT 1"",FALSE)"),"")</f>
        <v/>
      </c>
      <c r="F828" s="125"/>
    </row>
    <row r="829" hidden="1">
      <c r="A829" s="130"/>
      <c r="B829" s="130"/>
      <c r="C829" s="130"/>
      <c r="D829" s="127"/>
      <c r="E829" s="123" t="str">
        <f>IFERROR(__xludf.DUMMYFUNCTION("Query('(Fuente) 2. Campos'!$1:$994,""SELECT E WHERE A = '""&amp;D829&amp;""' LIMIT 1"",FALSE)"),"")</f>
        <v/>
      </c>
      <c r="F829" s="125"/>
    </row>
    <row r="830" hidden="1">
      <c r="A830" s="130"/>
      <c r="B830" s="130"/>
      <c r="C830" s="130"/>
      <c r="D830" s="127"/>
      <c r="E830" s="123" t="str">
        <f>IFERROR(__xludf.DUMMYFUNCTION("Query('(Fuente) 2. Campos'!$1:$994,""SELECT E WHERE A = '""&amp;D830&amp;""' LIMIT 1"",FALSE)"),"")</f>
        <v/>
      </c>
      <c r="F830" s="125"/>
    </row>
    <row r="831" hidden="1">
      <c r="A831" s="130"/>
      <c r="B831" s="130"/>
      <c r="C831" s="130"/>
      <c r="D831" s="127"/>
      <c r="E831" s="123" t="str">
        <f>IFERROR(__xludf.DUMMYFUNCTION("Query('(Fuente) 2. Campos'!$1:$994,""SELECT E WHERE A = '""&amp;D831&amp;""' LIMIT 1"",FALSE)"),"")</f>
        <v/>
      </c>
      <c r="F831" s="125"/>
    </row>
    <row r="832" hidden="1">
      <c r="A832" s="130"/>
      <c r="B832" s="130"/>
      <c r="C832" s="130"/>
      <c r="D832" s="127"/>
      <c r="E832" s="123" t="str">
        <f>IFERROR(__xludf.DUMMYFUNCTION("Query('(Fuente) 2. Campos'!$1:$994,""SELECT E WHERE A = '""&amp;D832&amp;""' LIMIT 1"",FALSE)"),"")</f>
        <v/>
      </c>
      <c r="F832" s="125"/>
    </row>
    <row r="833" hidden="1">
      <c r="A833" s="130"/>
      <c r="B833" s="130"/>
      <c r="C833" s="130"/>
      <c r="D833" s="127"/>
      <c r="E833" s="123" t="str">
        <f>IFERROR(__xludf.DUMMYFUNCTION("Query('(Fuente) 2. Campos'!$1:$994,""SELECT E WHERE A = '""&amp;D833&amp;""' LIMIT 1"",FALSE)"),"")</f>
        <v/>
      </c>
      <c r="F833" s="125"/>
    </row>
    <row r="834" hidden="1">
      <c r="A834" s="130"/>
      <c r="B834" s="130"/>
      <c r="C834" s="130"/>
      <c r="D834" s="127"/>
      <c r="E834" s="123" t="str">
        <f>IFERROR(__xludf.DUMMYFUNCTION("Query('(Fuente) 2. Campos'!$1:$994,""SELECT E WHERE A = '""&amp;D834&amp;""' LIMIT 1"",FALSE)"),"")</f>
        <v/>
      </c>
      <c r="F834" s="125"/>
    </row>
    <row r="835" hidden="1">
      <c r="A835" s="130"/>
      <c r="B835" s="130"/>
      <c r="C835" s="130"/>
      <c r="D835" s="127"/>
      <c r="E835" s="123" t="str">
        <f>IFERROR(__xludf.DUMMYFUNCTION("Query('(Fuente) 2. Campos'!$1:$994,""SELECT E WHERE A = '""&amp;D835&amp;""' LIMIT 1"",FALSE)"),"")</f>
        <v/>
      </c>
      <c r="F835" s="125"/>
    </row>
    <row r="836" hidden="1">
      <c r="A836" s="130"/>
      <c r="B836" s="130"/>
      <c r="C836" s="130"/>
      <c r="D836" s="127"/>
      <c r="E836" s="123" t="str">
        <f>IFERROR(__xludf.DUMMYFUNCTION("Query('(Fuente) 2. Campos'!$1:$994,""SELECT E WHERE A = '""&amp;D836&amp;""' LIMIT 1"",FALSE)"),"")</f>
        <v/>
      </c>
      <c r="F836" s="125"/>
    </row>
    <row r="837" hidden="1">
      <c r="A837" s="130"/>
      <c r="B837" s="130"/>
      <c r="C837" s="130"/>
      <c r="D837" s="127"/>
      <c r="E837" s="123" t="str">
        <f>IFERROR(__xludf.DUMMYFUNCTION("Query('(Fuente) 2. Campos'!$1:$994,""SELECT E WHERE A = '""&amp;D837&amp;""' LIMIT 1"",FALSE)"),"")</f>
        <v/>
      </c>
      <c r="F837" s="125"/>
    </row>
    <row r="838" hidden="1">
      <c r="A838" s="130"/>
      <c r="B838" s="130"/>
      <c r="C838" s="130"/>
      <c r="D838" s="127"/>
      <c r="E838" s="123" t="str">
        <f>IFERROR(__xludf.DUMMYFUNCTION("Query('(Fuente) 2. Campos'!$1:$994,""SELECT E WHERE A = '""&amp;D838&amp;""' LIMIT 1"",FALSE)"),"")</f>
        <v/>
      </c>
      <c r="F838" s="125"/>
    </row>
    <row r="839" hidden="1">
      <c r="A839" s="130"/>
      <c r="B839" s="130"/>
      <c r="C839" s="130"/>
      <c r="D839" s="127"/>
      <c r="E839" s="123" t="str">
        <f>IFERROR(__xludf.DUMMYFUNCTION("Query('(Fuente) 2. Campos'!$1:$994,""SELECT E WHERE A = '""&amp;D839&amp;""' LIMIT 1"",FALSE)"),"")</f>
        <v/>
      </c>
      <c r="F839" s="125"/>
    </row>
    <row r="840" hidden="1">
      <c r="A840" s="130"/>
      <c r="B840" s="130"/>
      <c r="C840" s="130"/>
      <c r="D840" s="127"/>
      <c r="E840" s="123" t="str">
        <f>IFERROR(__xludf.DUMMYFUNCTION("Query('(Fuente) 2. Campos'!$1:$994,""SELECT E WHERE A = '""&amp;D840&amp;""' LIMIT 1"",FALSE)"),"")</f>
        <v/>
      </c>
      <c r="F840" s="125"/>
    </row>
    <row r="841" hidden="1">
      <c r="A841" s="130"/>
      <c r="B841" s="130"/>
      <c r="C841" s="130"/>
      <c r="D841" s="127"/>
      <c r="E841" s="123" t="str">
        <f>IFERROR(__xludf.DUMMYFUNCTION("Query('(Fuente) 2. Campos'!$1:$994,""SELECT E WHERE A = '""&amp;D841&amp;""' LIMIT 1"",FALSE)"),"")</f>
        <v/>
      </c>
      <c r="F841" s="125"/>
    </row>
    <row r="842" hidden="1">
      <c r="A842" s="130"/>
      <c r="B842" s="130"/>
      <c r="C842" s="130"/>
      <c r="D842" s="127"/>
      <c r="E842" s="123" t="str">
        <f>IFERROR(__xludf.DUMMYFUNCTION("Query('(Fuente) 2. Campos'!$1:$994,""SELECT E WHERE A = '""&amp;D842&amp;""' LIMIT 1"",FALSE)"),"")</f>
        <v/>
      </c>
      <c r="F842" s="125"/>
    </row>
    <row r="843" hidden="1">
      <c r="A843" s="130"/>
      <c r="B843" s="130"/>
      <c r="C843" s="130"/>
      <c r="D843" s="127"/>
      <c r="E843" s="123" t="str">
        <f>IFERROR(__xludf.DUMMYFUNCTION("Query('(Fuente) 2. Campos'!$1:$994,""SELECT E WHERE A = '""&amp;D843&amp;""' LIMIT 1"",FALSE)"),"")</f>
        <v/>
      </c>
      <c r="F843" s="125"/>
    </row>
    <row r="844" hidden="1">
      <c r="A844" s="130"/>
      <c r="B844" s="130"/>
      <c r="C844" s="130"/>
      <c r="D844" s="127"/>
      <c r="E844" s="123" t="str">
        <f>IFERROR(__xludf.DUMMYFUNCTION("Query('(Fuente) 2. Campos'!$1:$994,""SELECT E WHERE A = '""&amp;D844&amp;""' LIMIT 1"",FALSE)"),"")</f>
        <v/>
      </c>
      <c r="F844" s="125"/>
    </row>
    <row r="845" hidden="1">
      <c r="A845" s="130"/>
      <c r="B845" s="130"/>
      <c r="C845" s="130"/>
      <c r="D845" s="127"/>
      <c r="E845" s="123" t="str">
        <f>IFERROR(__xludf.DUMMYFUNCTION("Query('(Fuente) 2. Campos'!$1:$994,""SELECT E WHERE A = '""&amp;D845&amp;""' LIMIT 1"",FALSE)"),"")</f>
        <v/>
      </c>
      <c r="F845" s="125"/>
    </row>
    <row r="846" hidden="1">
      <c r="A846" s="130"/>
      <c r="B846" s="130"/>
      <c r="C846" s="130"/>
      <c r="D846" s="127"/>
      <c r="E846" s="123" t="str">
        <f>IFERROR(__xludf.DUMMYFUNCTION("Query('(Fuente) 2. Campos'!$1:$994,""SELECT E WHERE A = '""&amp;D846&amp;""' LIMIT 1"",FALSE)"),"")</f>
        <v/>
      </c>
      <c r="F846" s="125"/>
    </row>
    <row r="847" hidden="1">
      <c r="A847" s="130"/>
      <c r="B847" s="130"/>
      <c r="C847" s="130"/>
      <c r="D847" s="127"/>
      <c r="E847" s="123" t="str">
        <f>IFERROR(__xludf.DUMMYFUNCTION("Query('(Fuente) 2. Campos'!$1:$994,""SELECT E WHERE A = '""&amp;D847&amp;""' LIMIT 1"",FALSE)"),"")</f>
        <v/>
      </c>
      <c r="F847" s="125"/>
    </row>
    <row r="848" hidden="1">
      <c r="A848" s="130"/>
      <c r="B848" s="130"/>
      <c r="C848" s="130"/>
      <c r="D848" s="127"/>
      <c r="E848" s="123" t="str">
        <f>IFERROR(__xludf.DUMMYFUNCTION("Query('(Fuente) 2. Campos'!$1:$994,""SELECT E WHERE A = '""&amp;D848&amp;""' LIMIT 1"",FALSE)"),"")</f>
        <v/>
      </c>
      <c r="F848" s="125"/>
    </row>
    <row r="849" hidden="1">
      <c r="A849" s="130"/>
      <c r="B849" s="130"/>
      <c r="C849" s="130"/>
      <c r="D849" s="127"/>
      <c r="E849" s="123" t="str">
        <f>IFERROR(__xludf.DUMMYFUNCTION("Query('(Fuente) 2. Campos'!$1:$994,""SELECT E WHERE A = '""&amp;D849&amp;""' LIMIT 1"",FALSE)"),"")</f>
        <v/>
      </c>
      <c r="F849" s="125"/>
    </row>
    <row r="850" hidden="1">
      <c r="A850" s="130"/>
      <c r="B850" s="130"/>
      <c r="C850" s="130"/>
      <c r="D850" s="127"/>
      <c r="E850" s="123" t="str">
        <f>IFERROR(__xludf.DUMMYFUNCTION("Query('(Fuente) 2. Campos'!$1:$994,""SELECT E WHERE A = '""&amp;D850&amp;""' LIMIT 1"",FALSE)"),"")</f>
        <v/>
      </c>
      <c r="F850" s="125"/>
    </row>
    <row r="851" hidden="1">
      <c r="A851" s="130"/>
      <c r="B851" s="130"/>
      <c r="C851" s="130"/>
      <c r="D851" s="127"/>
      <c r="E851" s="123" t="str">
        <f>IFERROR(__xludf.DUMMYFUNCTION("Query('(Fuente) 2. Campos'!$1:$994,""SELECT E WHERE A = '""&amp;D851&amp;""' LIMIT 1"",FALSE)"),"")</f>
        <v/>
      </c>
      <c r="F851" s="125"/>
    </row>
    <row r="852" hidden="1">
      <c r="A852" s="130"/>
      <c r="B852" s="130"/>
      <c r="C852" s="130"/>
      <c r="D852" s="127"/>
      <c r="E852" s="123" t="str">
        <f>IFERROR(__xludf.DUMMYFUNCTION("Query('(Fuente) 2. Campos'!$1:$994,""SELECT E WHERE A = '""&amp;D852&amp;""' LIMIT 1"",FALSE)"),"")</f>
        <v/>
      </c>
      <c r="F852" s="125"/>
    </row>
    <row r="853" hidden="1">
      <c r="A853" s="130"/>
      <c r="B853" s="130"/>
      <c r="C853" s="130"/>
      <c r="D853" s="127"/>
      <c r="E853" s="123" t="str">
        <f>IFERROR(__xludf.DUMMYFUNCTION("Query('(Fuente) 2. Campos'!$1:$994,""SELECT E WHERE A = '""&amp;D853&amp;""' LIMIT 1"",FALSE)"),"")</f>
        <v/>
      </c>
      <c r="F853" s="125"/>
    </row>
    <row r="854" hidden="1">
      <c r="A854" s="130"/>
      <c r="B854" s="130"/>
      <c r="C854" s="130"/>
      <c r="D854" s="127"/>
      <c r="E854" s="123" t="str">
        <f>IFERROR(__xludf.DUMMYFUNCTION("Query('(Fuente) 2. Campos'!$1:$994,""SELECT E WHERE A = '""&amp;D854&amp;""' LIMIT 1"",FALSE)"),"")</f>
        <v/>
      </c>
      <c r="F854" s="125"/>
    </row>
    <row r="855" hidden="1">
      <c r="A855" s="130"/>
      <c r="B855" s="130"/>
      <c r="C855" s="130"/>
      <c r="D855" s="127"/>
      <c r="E855" s="123" t="str">
        <f>IFERROR(__xludf.DUMMYFUNCTION("Query('(Fuente) 2. Campos'!$1:$994,""SELECT E WHERE A = '""&amp;D855&amp;""' LIMIT 1"",FALSE)"),"")</f>
        <v/>
      </c>
      <c r="F855" s="125"/>
    </row>
    <row r="856" hidden="1">
      <c r="A856" s="130"/>
      <c r="B856" s="130"/>
      <c r="C856" s="130"/>
      <c r="D856" s="127"/>
      <c r="E856" s="123" t="str">
        <f>IFERROR(__xludf.DUMMYFUNCTION("Query('(Fuente) 2. Campos'!$1:$994,""SELECT E WHERE A = '""&amp;D856&amp;""' LIMIT 1"",FALSE)"),"")</f>
        <v/>
      </c>
      <c r="F856" s="125"/>
    </row>
    <row r="857" hidden="1">
      <c r="A857" s="130"/>
      <c r="B857" s="130"/>
      <c r="C857" s="130"/>
      <c r="D857" s="127"/>
      <c r="E857" s="123" t="str">
        <f>IFERROR(__xludf.DUMMYFUNCTION("Query('(Fuente) 2. Campos'!$1:$994,""SELECT E WHERE A = '""&amp;D857&amp;""' LIMIT 1"",FALSE)"),"")</f>
        <v/>
      </c>
      <c r="F857" s="125"/>
    </row>
    <row r="858" hidden="1">
      <c r="A858" s="130"/>
      <c r="B858" s="130"/>
      <c r="C858" s="130"/>
      <c r="D858" s="127"/>
      <c r="E858" s="123" t="str">
        <f>IFERROR(__xludf.DUMMYFUNCTION("Query('(Fuente) 2. Campos'!$1:$994,""SELECT E WHERE A = '""&amp;D858&amp;""' LIMIT 1"",FALSE)"),"")</f>
        <v/>
      </c>
      <c r="F858" s="125"/>
    </row>
    <row r="859" hidden="1">
      <c r="A859" s="130"/>
      <c r="B859" s="130"/>
      <c r="C859" s="130"/>
      <c r="D859" s="127"/>
      <c r="E859" s="123" t="str">
        <f>IFERROR(__xludf.DUMMYFUNCTION("Query('(Fuente) 2. Campos'!$1:$994,""SELECT E WHERE A = '""&amp;D859&amp;""' LIMIT 1"",FALSE)"),"")</f>
        <v/>
      </c>
      <c r="F859" s="125"/>
    </row>
    <row r="860" hidden="1">
      <c r="A860" s="130"/>
      <c r="B860" s="130"/>
      <c r="C860" s="130"/>
      <c r="D860" s="127"/>
      <c r="E860" s="123" t="str">
        <f>IFERROR(__xludf.DUMMYFUNCTION("Query('(Fuente) 2. Campos'!$1:$994,""SELECT E WHERE A = '""&amp;D860&amp;""' LIMIT 1"",FALSE)"),"")</f>
        <v/>
      </c>
      <c r="F860" s="125"/>
    </row>
    <row r="861" hidden="1">
      <c r="A861" s="130"/>
      <c r="B861" s="130"/>
      <c r="C861" s="130"/>
      <c r="D861" s="127"/>
      <c r="E861" s="123" t="str">
        <f>IFERROR(__xludf.DUMMYFUNCTION("Query('(Fuente) 2. Campos'!$1:$994,""SELECT E WHERE A = '""&amp;D861&amp;""' LIMIT 1"",FALSE)"),"")</f>
        <v/>
      </c>
      <c r="F861" s="125"/>
    </row>
    <row r="862" hidden="1">
      <c r="A862" s="130"/>
      <c r="B862" s="130"/>
      <c r="C862" s="130"/>
      <c r="D862" s="127"/>
      <c r="E862" s="123" t="str">
        <f>IFERROR(__xludf.DUMMYFUNCTION("Query('(Fuente) 2. Campos'!$1:$994,""SELECT E WHERE A = '""&amp;D862&amp;""' LIMIT 1"",FALSE)"),"")</f>
        <v/>
      </c>
      <c r="F862" s="125"/>
    </row>
    <row r="863" hidden="1">
      <c r="A863" s="130"/>
      <c r="B863" s="130"/>
      <c r="C863" s="130"/>
      <c r="D863" s="127"/>
      <c r="E863" s="123" t="str">
        <f>IFERROR(__xludf.DUMMYFUNCTION("Query('(Fuente) 2. Campos'!$1:$994,""SELECT E WHERE A = '""&amp;D863&amp;""' LIMIT 1"",FALSE)"),"")</f>
        <v/>
      </c>
      <c r="F863" s="125"/>
    </row>
    <row r="864" hidden="1">
      <c r="A864" s="130"/>
      <c r="B864" s="130"/>
      <c r="C864" s="130"/>
      <c r="D864" s="127"/>
      <c r="E864" s="123" t="str">
        <f>IFERROR(__xludf.DUMMYFUNCTION("Query('(Fuente) 2. Campos'!$1:$994,""SELECT E WHERE A = '""&amp;D864&amp;""' LIMIT 1"",FALSE)"),"")</f>
        <v/>
      </c>
      <c r="F864" s="125"/>
    </row>
    <row r="865" hidden="1">
      <c r="A865" s="130"/>
      <c r="B865" s="130"/>
      <c r="C865" s="130"/>
      <c r="D865" s="127"/>
      <c r="E865" s="123" t="str">
        <f>IFERROR(__xludf.DUMMYFUNCTION("Query('(Fuente) 2. Campos'!$1:$994,""SELECT E WHERE A = '""&amp;D865&amp;""' LIMIT 1"",FALSE)"),"")</f>
        <v/>
      </c>
      <c r="F865" s="125"/>
    </row>
    <row r="866" hidden="1">
      <c r="A866" s="130"/>
      <c r="B866" s="130"/>
      <c r="C866" s="130"/>
      <c r="D866" s="127"/>
      <c r="E866" s="123" t="str">
        <f>IFERROR(__xludf.DUMMYFUNCTION("Query('(Fuente) 2. Campos'!$1:$994,""SELECT E WHERE A = '""&amp;D866&amp;""' LIMIT 1"",FALSE)"),"")</f>
        <v/>
      </c>
      <c r="F866" s="125"/>
    </row>
    <row r="867" hidden="1">
      <c r="A867" s="130"/>
      <c r="B867" s="130"/>
      <c r="C867" s="130"/>
      <c r="D867" s="127"/>
      <c r="E867" s="123" t="str">
        <f>IFERROR(__xludf.DUMMYFUNCTION("Query('(Fuente) 2. Campos'!$1:$994,""SELECT E WHERE A = '""&amp;D867&amp;""' LIMIT 1"",FALSE)"),"")</f>
        <v/>
      </c>
      <c r="F867" s="125"/>
    </row>
    <row r="868" hidden="1">
      <c r="A868" s="130"/>
      <c r="B868" s="130"/>
      <c r="C868" s="130"/>
      <c r="D868" s="127"/>
      <c r="E868" s="123" t="str">
        <f>IFERROR(__xludf.DUMMYFUNCTION("Query('(Fuente) 2. Campos'!$1:$994,""SELECT E WHERE A = '""&amp;D868&amp;""' LIMIT 1"",FALSE)"),"")</f>
        <v/>
      </c>
      <c r="F868" s="125"/>
    </row>
    <row r="869" hidden="1">
      <c r="A869" s="130"/>
      <c r="B869" s="130"/>
      <c r="C869" s="130"/>
      <c r="D869" s="127"/>
      <c r="E869" s="123" t="str">
        <f>IFERROR(__xludf.DUMMYFUNCTION("Query('(Fuente) 2. Campos'!$1:$994,""SELECT E WHERE A = '""&amp;D869&amp;""' LIMIT 1"",FALSE)"),"")</f>
        <v/>
      </c>
      <c r="F869" s="125"/>
    </row>
    <row r="870" hidden="1">
      <c r="A870" s="130"/>
      <c r="B870" s="130"/>
      <c r="C870" s="130"/>
      <c r="D870" s="127"/>
      <c r="E870" s="123" t="str">
        <f>IFERROR(__xludf.DUMMYFUNCTION("Query('(Fuente) 2. Campos'!$1:$994,""SELECT E WHERE A = '""&amp;D870&amp;""' LIMIT 1"",FALSE)"),"")</f>
        <v/>
      </c>
      <c r="F870" s="125"/>
    </row>
    <row r="871" hidden="1">
      <c r="A871" s="130"/>
      <c r="B871" s="130"/>
      <c r="C871" s="130"/>
      <c r="D871" s="127"/>
      <c r="E871" s="123" t="str">
        <f>IFERROR(__xludf.DUMMYFUNCTION("Query('(Fuente) 2. Campos'!$1:$994,""SELECT E WHERE A = '""&amp;D871&amp;""' LIMIT 1"",FALSE)"),"")</f>
        <v/>
      </c>
      <c r="F871" s="125"/>
    </row>
    <row r="872" hidden="1">
      <c r="A872" s="130"/>
      <c r="B872" s="130"/>
      <c r="C872" s="130"/>
      <c r="D872" s="127"/>
      <c r="E872" s="123" t="str">
        <f>IFERROR(__xludf.DUMMYFUNCTION("Query('(Fuente) 2. Campos'!$1:$994,""SELECT E WHERE A = '""&amp;D872&amp;""' LIMIT 1"",FALSE)"),"")</f>
        <v/>
      </c>
      <c r="F872" s="125"/>
    </row>
    <row r="873" hidden="1">
      <c r="A873" s="130"/>
      <c r="B873" s="130"/>
      <c r="C873" s="130"/>
      <c r="D873" s="127"/>
      <c r="E873" s="123" t="str">
        <f>IFERROR(__xludf.DUMMYFUNCTION("Query('(Fuente) 2. Campos'!$1:$994,""SELECT E WHERE A = '""&amp;D873&amp;""' LIMIT 1"",FALSE)"),"")</f>
        <v/>
      </c>
      <c r="F873" s="125"/>
    </row>
    <row r="874" hidden="1">
      <c r="A874" s="130"/>
      <c r="B874" s="130"/>
      <c r="C874" s="130"/>
      <c r="D874" s="127"/>
      <c r="E874" s="123" t="str">
        <f>IFERROR(__xludf.DUMMYFUNCTION("Query('(Fuente) 2. Campos'!$1:$994,""SELECT E WHERE A = '""&amp;D874&amp;""' LIMIT 1"",FALSE)"),"")</f>
        <v/>
      </c>
      <c r="F874" s="125"/>
    </row>
    <row r="875" hidden="1">
      <c r="A875" s="130"/>
      <c r="B875" s="130"/>
      <c r="C875" s="130"/>
      <c r="D875" s="127"/>
      <c r="E875" s="123" t="str">
        <f>IFERROR(__xludf.DUMMYFUNCTION("Query('(Fuente) 2. Campos'!$1:$994,""SELECT E WHERE A = '""&amp;D875&amp;""' LIMIT 1"",FALSE)"),"")</f>
        <v/>
      </c>
      <c r="F875" s="125"/>
    </row>
    <row r="876" hidden="1">
      <c r="A876" s="130"/>
      <c r="B876" s="130"/>
      <c r="C876" s="130"/>
      <c r="D876" s="127"/>
      <c r="E876" s="123" t="str">
        <f>IFERROR(__xludf.DUMMYFUNCTION("Query('(Fuente) 2. Campos'!$1:$994,""SELECT E WHERE A = '""&amp;D876&amp;""' LIMIT 1"",FALSE)"),"")</f>
        <v/>
      </c>
      <c r="F876" s="125"/>
    </row>
    <row r="877" hidden="1">
      <c r="A877" s="130"/>
      <c r="B877" s="130"/>
      <c r="C877" s="130"/>
      <c r="D877" s="127"/>
      <c r="E877" s="123" t="str">
        <f>IFERROR(__xludf.DUMMYFUNCTION("Query('(Fuente) 2. Campos'!$1:$994,""SELECT E WHERE A = '""&amp;D877&amp;""' LIMIT 1"",FALSE)"),"")</f>
        <v/>
      </c>
      <c r="F877" s="125"/>
    </row>
    <row r="878" hidden="1">
      <c r="A878" s="130"/>
      <c r="B878" s="130"/>
      <c r="C878" s="130"/>
      <c r="D878" s="127"/>
      <c r="E878" s="123" t="str">
        <f>IFERROR(__xludf.DUMMYFUNCTION("Query('(Fuente) 2. Campos'!$1:$994,""SELECT E WHERE A = '""&amp;D878&amp;""' LIMIT 1"",FALSE)"),"")</f>
        <v/>
      </c>
      <c r="F878" s="125"/>
    </row>
    <row r="879" hidden="1">
      <c r="A879" s="130"/>
      <c r="B879" s="130"/>
      <c r="C879" s="130"/>
      <c r="D879" s="127"/>
      <c r="E879" s="123" t="str">
        <f>IFERROR(__xludf.DUMMYFUNCTION("Query('(Fuente) 2. Campos'!$1:$994,""SELECT E WHERE A = '""&amp;D879&amp;""' LIMIT 1"",FALSE)"),"")</f>
        <v/>
      </c>
      <c r="F879" s="125"/>
    </row>
    <row r="880" hidden="1">
      <c r="A880" s="130"/>
      <c r="B880" s="130"/>
      <c r="C880" s="130"/>
      <c r="D880" s="127"/>
      <c r="E880" s="123" t="str">
        <f>IFERROR(__xludf.DUMMYFUNCTION("Query('(Fuente) 2. Campos'!$1:$994,""SELECT E WHERE A = '""&amp;D880&amp;""' LIMIT 1"",FALSE)"),"")</f>
        <v/>
      </c>
      <c r="F880" s="125"/>
    </row>
    <row r="881" hidden="1">
      <c r="A881" s="130"/>
      <c r="B881" s="130"/>
      <c r="C881" s="130"/>
      <c r="D881" s="127"/>
      <c r="E881" s="123" t="str">
        <f>IFERROR(__xludf.DUMMYFUNCTION("Query('(Fuente) 2. Campos'!$1:$994,""SELECT E WHERE A = '""&amp;D881&amp;""' LIMIT 1"",FALSE)"),"")</f>
        <v/>
      </c>
      <c r="F881" s="125"/>
    </row>
    <row r="882" hidden="1">
      <c r="A882" s="130"/>
      <c r="B882" s="130"/>
      <c r="C882" s="130"/>
      <c r="D882" s="127"/>
      <c r="E882" s="123" t="str">
        <f>IFERROR(__xludf.DUMMYFUNCTION("Query('(Fuente) 2. Campos'!$1:$994,""SELECT E WHERE A = '""&amp;D882&amp;""' LIMIT 1"",FALSE)"),"")</f>
        <v/>
      </c>
      <c r="F882" s="125"/>
    </row>
    <row r="883" hidden="1">
      <c r="A883" s="130"/>
      <c r="B883" s="130"/>
      <c r="C883" s="130"/>
      <c r="D883" s="127"/>
      <c r="E883" s="123" t="str">
        <f>IFERROR(__xludf.DUMMYFUNCTION("Query('(Fuente) 2. Campos'!$1:$994,""SELECT E WHERE A = '""&amp;D883&amp;""' LIMIT 1"",FALSE)"),"")</f>
        <v/>
      </c>
      <c r="F883" s="125"/>
    </row>
    <row r="884" hidden="1">
      <c r="A884" s="130"/>
      <c r="B884" s="130"/>
      <c r="C884" s="130"/>
      <c r="D884" s="127"/>
      <c r="E884" s="123" t="str">
        <f>IFERROR(__xludf.DUMMYFUNCTION("Query('(Fuente) 2. Campos'!$1:$994,""SELECT E WHERE A = '""&amp;D884&amp;""' LIMIT 1"",FALSE)"),"")</f>
        <v/>
      </c>
      <c r="F884" s="125"/>
    </row>
    <row r="885" hidden="1">
      <c r="A885" s="130"/>
      <c r="B885" s="130"/>
      <c r="C885" s="130"/>
      <c r="D885" s="127"/>
      <c r="E885" s="123" t="str">
        <f>IFERROR(__xludf.DUMMYFUNCTION("Query('(Fuente) 2. Campos'!$1:$994,""SELECT E WHERE A = '""&amp;D885&amp;""' LIMIT 1"",FALSE)"),"")</f>
        <v/>
      </c>
      <c r="F885" s="125"/>
    </row>
    <row r="886" hidden="1">
      <c r="A886" s="130"/>
      <c r="B886" s="130"/>
      <c r="C886" s="130"/>
      <c r="D886" s="127"/>
      <c r="E886" s="123" t="str">
        <f>IFERROR(__xludf.DUMMYFUNCTION("Query('(Fuente) 2. Campos'!$1:$994,""SELECT E WHERE A = '""&amp;D886&amp;""' LIMIT 1"",FALSE)"),"")</f>
        <v/>
      </c>
      <c r="F886" s="125"/>
    </row>
    <row r="887" hidden="1">
      <c r="A887" s="130"/>
      <c r="B887" s="130"/>
      <c r="C887" s="130"/>
      <c r="D887" s="127"/>
      <c r="E887" s="123" t="str">
        <f>IFERROR(__xludf.DUMMYFUNCTION("Query('(Fuente) 2. Campos'!$1:$994,""SELECT E WHERE A = '""&amp;D887&amp;""' LIMIT 1"",FALSE)"),"")</f>
        <v/>
      </c>
      <c r="F887" s="125"/>
    </row>
    <row r="888" hidden="1">
      <c r="A888" s="130"/>
      <c r="B888" s="130"/>
      <c r="C888" s="130"/>
      <c r="D888" s="127"/>
      <c r="E888" s="123" t="str">
        <f>IFERROR(__xludf.DUMMYFUNCTION("Query('(Fuente) 2. Campos'!$1:$994,""SELECT E WHERE A = '""&amp;D888&amp;""' LIMIT 1"",FALSE)"),"")</f>
        <v/>
      </c>
      <c r="F888" s="125"/>
    </row>
    <row r="889" hidden="1">
      <c r="A889" s="130"/>
      <c r="B889" s="130"/>
      <c r="C889" s="130"/>
      <c r="D889" s="127"/>
      <c r="E889" s="123" t="str">
        <f>IFERROR(__xludf.DUMMYFUNCTION("Query('(Fuente) 2. Campos'!$1:$994,""SELECT E WHERE A = '""&amp;D889&amp;""' LIMIT 1"",FALSE)"),"")</f>
        <v/>
      </c>
      <c r="F889" s="125"/>
    </row>
    <row r="890" hidden="1">
      <c r="A890" s="130"/>
      <c r="B890" s="130"/>
      <c r="C890" s="130"/>
      <c r="D890" s="127"/>
      <c r="E890" s="123" t="str">
        <f>IFERROR(__xludf.DUMMYFUNCTION("Query('(Fuente) 2. Campos'!$1:$994,""SELECT E WHERE A = '""&amp;D890&amp;""' LIMIT 1"",FALSE)"),"")</f>
        <v/>
      </c>
      <c r="F890" s="125"/>
    </row>
    <row r="891" hidden="1">
      <c r="A891" s="130"/>
      <c r="B891" s="130"/>
      <c r="C891" s="130"/>
      <c r="D891" s="127"/>
      <c r="E891" s="123" t="str">
        <f>IFERROR(__xludf.DUMMYFUNCTION("Query('(Fuente) 2. Campos'!$1:$994,""SELECT E WHERE A = '""&amp;D891&amp;""' LIMIT 1"",FALSE)"),"")</f>
        <v/>
      </c>
      <c r="F891" s="125"/>
    </row>
    <row r="892" hidden="1">
      <c r="A892" s="130"/>
      <c r="B892" s="130"/>
      <c r="C892" s="130"/>
      <c r="D892" s="127"/>
      <c r="E892" s="123" t="str">
        <f>IFERROR(__xludf.DUMMYFUNCTION("Query('(Fuente) 2. Campos'!$1:$994,""SELECT E WHERE A = '""&amp;D892&amp;""' LIMIT 1"",FALSE)"),"")</f>
        <v/>
      </c>
      <c r="F892" s="125"/>
    </row>
    <row r="893" hidden="1">
      <c r="A893" s="130"/>
      <c r="B893" s="130"/>
      <c r="C893" s="130"/>
      <c r="D893" s="127"/>
      <c r="E893" s="123" t="str">
        <f>IFERROR(__xludf.DUMMYFUNCTION("Query('(Fuente) 2. Campos'!$1:$994,""SELECT E WHERE A = '""&amp;D893&amp;""' LIMIT 1"",FALSE)"),"")</f>
        <v/>
      </c>
      <c r="F893" s="125"/>
    </row>
    <row r="894" hidden="1">
      <c r="A894" s="130"/>
      <c r="B894" s="130"/>
      <c r="C894" s="130"/>
      <c r="D894" s="127"/>
      <c r="E894" s="123" t="str">
        <f>IFERROR(__xludf.DUMMYFUNCTION("Query('(Fuente) 2. Campos'!$1:$994,""SELECT E WHERE A = '""&amp;D894&amp;""' LIMIT 1"",FALSE)"),"")</f>
        <v/>
      </c>
      <c r="F894" s="125"/>
    </row>
    <row r="895" hidden="1">
      <c r="A895" s="130"/>
      <c r="B895" s="130"/>
      <c r="C895" s="130"/>
      <c r="D895" s="127"/>
      <c r="E895" s="123" t="str">
        <f>IFERROR(__xludf.DUMMYFUNCTION("Query('(Fuente) 2. Campos'!$1:$994,""SELECT E WHERE A = '""&amp;D895&amp;""' LIMIT 1"",FALSE)"),"")</f>
        <v/>
      </c>
      <c r="F895" s="125"/>
    </row>
    <row r="896" hidden="1">
      <c r="A896" s="130"/>
      <c r="B896" s="130"/>
      <c r="C896" s="130"/>
      <c r="D896" s="127"/>
      <c r="E896" s="123" t="str">
        <f>IFERROR(__xludf.DUMMYFUNCTION("Query('(Fuente) 2. Campos'!$1:$994,""SELECT E WHERE A = '""&amp;D896&amp;""' LIMIT 1"",FALSE)"),"")</f>
        <v/>
      </c>
      <c r="F896" s="125"/>
    </row>
    <row r="897" hidden="1">
      <c r="A897" s="130"/>
      <c r="B897" s="130"/>
      <c r="C897" s="130"/>
      <c r="D897" s="127"/>
      <c r="E897" s="123" t="str">
        <f>IFERROR(__xludf.DUMMYFUNCTION("Query('(Fuente) 2. Campos'!$1:$994,""SELECT E WHERE A = '""&amp;D897&amp;""' LIMIT 1"",FALSE)"),"")</f>
        <v/>
      </c>
      <c r="F897" s="125"/>
    </row>
    <row r="898" hidden="1">
      <c r="A898" s="130"/>
      <c r="B898" s="130"/>
      <c r="C898" s="130"/>
      <c r="D898" s="127"/>
      <c r="E898" s="123" t="str">
        <f>IFERROR(__xludf.DUMMYFUNCTION("Query('(Fuente) 2. Campos'!$1:$994,""SELECT E WHERE A = '""&amp;D898&amp;""' LIMIT 1"",FALSE)"),"")</f>
        <v/>
      </c>
      <c r="F898" s="125"/>
    </row>
    <row r="899" hidden="1">
      <c r="A899" s="130"/>
      <c r="B899" s="130"/>
      <c r="C899" s="130"/>
      <c r="D899" s="127"/>
      <c r="E899" s="123" t="str">
        <f>IFERROR(__xludf.DUMMYFUNCTION("Query('(Fuente) 2. Campos'!$1:$994,""SELECT E WHERE A = '""&amp;D899&amp;""' LIMIT 1"",FALSE)"),"")</f>
        <v/>
      </c>
      <c r="F899" s="125"/>
    </row>
    <row r="900" hidden="1">
      <c r="A900" s="130"/>
      <c r="B900" s="130"/>
      <c r="C900" s="130"/>
      <c r="D900" s="127"/>
      <c r="E900" s="123" t="str">
        <f>IFERROR(__xludf.DUMMYFUNCTION("Query('(Fuente) 2. Campos'!$1:$994,""SELECT E WHERE A = '""&amp;D900&amp;""' LIMIT 1"",FALSE)"),"")</f>
        <v/>
      </c>
      <c r="F900" s="125"/>
    </row>
    <row r="901" hidden="1">
      <c r="A901" s="130"/>
      <c r="B901" s="130"/>
      <c r="C901" s="130"/>
      <c r="D901" s="127"/>
      <c r="E901" s="123" t="str">
        <f>IFERROR(__xludf.DUMMYFUNCTION("Query('(Fuente) 2. Campos'!$1:$994,""SELECT E WHERE A = '""&amp;D901&amp;""' LIMIT 1"",FALSE)"),"")</f>
        <v/>
      </c>
      <c r="F901" s="125"/>
    </row>
    <row r="902" hidden="1">
      <c r="A902" s="130"/>
      <c r="B902" s="130"/>
      <c r="C902" s="130"/>
      <c r="D902" s="127"/>
      <c r="E902" s="123" t="str">
        <f>IFERROR(__xludf.DUMMYFUNCTION("Query('(Fuente) 2. Campos'!$1:$994,""SELECT E WHERE A = '""&amp;D902&amp;""' LIMIT 1"",FALSE)"),"")</f>
        <v/>
      </c>
      <c r="F902" s="125"/>
    </row>
    <row r="903" hidden="1">
      <c r="A903" s="130"/>
      <c r="B903" s="130"/>
      <c r="C903" s="130"/>
      <c r="D903" s="127"/>
      <c r="E903" s="123" t="str">
        <f>IFERROR(__xludf.DUMMYFUNCTION("Query('(Fuente) 2. Campos'!$1:$994,""SELECT E WHERE A = '""&amp;D903&amp;""' LIMIT 1"",FALSE)"),"")</f>
        <v/>
      </c>
      <c r="F903" s="125"/>
    </row>
    <row r="904" hidden="1">
      <c r="A904" s="130"/>
      <c r="B904" s="130"/>
      <c r="C904" s="130"/>
      <c r="D904" s="127"/>
      <c r="E904" s="123" t="str">
        <f>IFERROR(__xludf.DUMMYFUNCTION("Query('(Fuente) 2. Campos'!$1:$994,""SELECT E WHERE A = '""&amp;D904&amp;""' LIMIT 1"",FALSE)"),"")</f>
        <v/>
      </c>
      <c r="F904" s="125"/>
    </row>
    <row r="905" hidden="1">
      <c r="A905" s="130"/>
      <c r="B905" s="130"/>
      <c r="C905" s="130"/>
      <c r="D905" s="127"/>
      <c r="E905" s="123" t="str">
        <f>IFERROR(__xludf.DUMMYFUNCTION("Query('(Fuente) 2. Campos'!$1:$994,""SELECT E WHERE A = '""&amp;D905&amp;""' LIMIT 1"",FALSE)"),"")</f>
        <v/>
      </c>
      <c r="F905" s="125"/>
    </row>
    <row r="906" hidden="1">
      <c r="A906" s="130"/>
      <c r="B906" s="130"/>
      <c r="C906" s="130"/>
      <c r="D906" s="127"/>
      <c r="E906" s="123" t="str">
        <f>IFERROR(__xludf.DUMMYFUNCTION("Query('(Fuente) 2. Campos'!$1:$994,""SELECT E WHERE A = '""&amp;D906&amp;""' LIMIT 1"",FALSE)"),"")</f>
        <v/>
      </c>
      <c r="F906" s="125"/>
    </row>
    <row r="907" hidden="1">
      <c r="A907" s="130"/>
      <c r="B907" s="130"/>
      <c r="C907" s="130"/>
      <c r="D907" s="127"/>
      <c r="E907" s="123" t="str">
        <f>IFERROR(__xludf.DUMMYFUNCTION("Query('(Fuente) 2. Campos'!$1:$994,""SELECT E WHERE A = '""&amp;D907&amp;""' LIMIT 1"",FALSE)"),"")</f>
        <v/>
      </c>
      <c r="F907" s="125"/>
    </row>
    <row r="908" hidden="1">
      <c r="A908" s="130"/>
      <c r="B908" s="130"/>
      <c r="C908" s="130"/>
      <c r="D908" s="127"/>
      <c r="E908" s="123" t="str">
        <f>IFERROR(__xludf.DUMMYFUNCTION("Query('(Fuente) 2. Campos'!$1:$994,""SELECT E WHERE A = '""&amp;D908&amp;""' LIMIT 1"",FALSE)"),"")</f>
        <v/>
      </c>
      <c r="F908" s="125"/>
    </row>
    <row r="909" hidden="1">
      <c r="A909" s="130"/>
      <c r="B909" s="130"/>
      <c r="C909" s="130"/>
      <c r="D909" s="127"/>
      <c r="E909" s="123" t="str">
        <f>IFERROR(__xludf.DUMMYFUNCTION("Query('(Fuente) 2. Campos'!$1:$994,""SELECT E WHERE A = '""&amp;D909&amp;""' LIMIT 1"",FALSE)"),"")</f>
        <v/>
      </c>
      <c r="F909" s="125"/>
    </row>
    <row r="910" hidden="1">
      <c r="A910" s="130"/>
      <c r="B910" s="130"/>
      <c r="C910" s="130"/>
      <c r="D910" s="127"/>
      <c r="E910" s="123" t="str">
        <f>IFERROR(__xludf.DUMMYFUNCTION("Query('(Fuente) 2. Campos'!$1:$994,""SELECT E WHERE A = '""&amp;D910&amp;""' LIMIT 1"",FALSE)"),"")</f>
        <v/>
      </c>
      <c r="F910" s="125"/>
    </row>
    <row r="911" hidden="1">
      <c r="A911" s="130"/>
      <c r="B911" s="130"/>
      <c r="C911" s="130"/>
      <c r="D911" s="127"/>
      <c r="E911" s="123" t="str">
        <f>IFERROR(__xludf.DUMMYFUNCTION("Query('(Fuente) 2. Campos'!$1:$994,""SELECT E WHERE A = '""&amp;D911&amp;""' LIMIT 1"",FALSE)"),"")</f>
        <v/>
      </c>
      <c r="F911" s="125"/>
    </row>
    <row r="912" hidden="1">
      <c r="A912" s="130"/>
      <c r="B912" s="130"/>
      <c r="C912" s="130"/>
      <c r="D912" s="127"/>
      <c r="E912" s="123" t="str">
        <f>IFERROR(__xludf.DUMMYFUNCTION("Query('(Fuente) 2. Campos'!$1:$994,""SELECT E WHERE A = '""&amp;D912&amp;""' LIMIT 1"",FALSE)"),"")</f>
        <v/>
      </c>
      <c r="F912" s="125"/>
    </row>
    <row r="913" hidden="1">
      <c r="A913" s="130"/>
      <c r="B913" s="130"/>
      <c r="C913" s="130"/>
      <c r="D913" s="127"/>
      <c r="E913" s="123" t="str">
        <f>IFERROR(__xludf.DUMMYFUNCTION("Query('(Fuente) 2. Campos'!$1:$994,""SELECT E WHERE A = '""&amp;D913&amp;""' LIMIT 1"",FALSE)"),"")</f>
        <v/>
      </c>
      <c r="F913" s="125"/>
    </row>
    <row r="914" hidden="1">
      <c r="A914" s="130"/>
      <c r="B914" s="130"/>
      <c r="C914" s="130"/>
      <c r="D914" s="127"/>
      <c r="E914" s="123" t="str">
        <f>IFERROR(__xludf.DUMMYFUNCTION("Query('(Fuente) 2. Campos'!$1:$994,""SELECT E WHERE A = '""&amp;D914&amp;""' LIMIT 1"",FALSE)"),"")</f>
        <v/>
      </c>
      <c r="F914" s="125"/>
    </row>
    <row r="915" hidden="1">
      <c r="A915" s="130"/>
      <c r="B915" s="130"/>
      <c r="C915" s="130"/>
      <c r="D915" s="127"/>
      <c r="E915" s="123" t="str">
        <f>IFERROR(__xludf.DUMMYFUNCTION("Query('(Fuente) 2. Campos'!$1:$994,""SELECT E WHERE A = '""&amp;D915&amp;""' LIMIT 1"",FALSE)"),"")</f>
        <v/>
      </c>
      <c r="F915" s="125"/>
    </row>
    <row r="916" hidden="1">
      <c r="A916" s="130"/>
      <c r="B916" s="130"/>
      <c r="C916" s="130"/>
      <c r="D916" s="127"/>
      <c r="E916" s="123" t="str">
        <f>IFERROR(__xludf.DUMMYFUNCTION("Query('(Fuente) 2. Campos'!$1:$994,""SELECT E WHERE A = '""&amp;D916&amp;""' LIMIT 1"",FALSE)"),"")</f>
        <v/>
      </c>
      <c r="F916" s="125"/>
    </row>
    <row r="917" hidden="1">
      <c r="A917" s="130"/>
      <c r="B917" s="130"/>
      <c r="C917" s="130"/>
      <c r="D917" s="127"/>
      <c r="E917" s="123" t="str">
        <f>IFERROR(__xludf.DUMMYFUNCTION("Query('(Fuente) 2. Campos'!$1:$994,""SELECT E WHERE A = '""&amp;D917&amp;""' LIMIT 1"",FALSE)"),"")</f>
        <v/>
      </c>
      <c r="F917" s="125"/>
    </row>
    <row r="918" hidden="1">
      <c r="A918" s="130"/>
      <c r="B918" s="130"/>
      <c r="C918" s="130"/>
      <c r="D918" s="127"/>
      <c r="E918" s="123" t="str">
        <f>IFERROR(__xludf.DUMMYFUNCTION("Query('(Fuente) 2. Campos'!$1:$994,""SELECT E WHERE A = '""&amp;D918&amp;""' LIMIT 1"",FALSE)"),"")</f>
        <v/>
      </c>
      <c r="F918" s="125"/>
    </row>
    <row r="919" hidden="1">
      <c r="A919" s="130"/>
      <c r="B919" s="130"/>
      <c r="C919" s="130"/>
      <c r="D919" s="127"/>
      <c r="E919" s="123" t="str">
        <f>IFERROR(__xludf.DUMMYFUNCTION("Query('(Fuente) 2. Campos'!$1:$994,""SELECT E WHERE A = '""&amp;D919&amp;""' LIMIT 1"",FALSE)"),"")</f>
        <v/>
      </c>
      <c r="F919" s="125"/>
    </row>
    <row r="920" hidden="1">
      <c r="A920" s="130"/>
      <c r="B920" s="130"/>
      <c r="C920" s="130"/>
      <c r="D920" s="127"/>
      <c r="E920" s="123" t="str">
        <f>IFERROR(__xludf.DUMMYFUNCTION("Query('(Fuente) 2. Campos'!$1:$994,""SELECT E WHERE A = '""&amp;D920&amp;""' LIMIT 1"",FALSE)"),"")</f>
        <v/>
      </c>
      <c r="F920" s="125"/>
    </row>
    <row r="921" hidden="1">
      <c r="A921" s="130"/>
      <c r="B921" s="130"/>
      <c r="C921" s="130"/>
      <c r="D921" s="127"/>
      <c r="E921" s="123" t="str">
        <f>IFERROR(__xludf.DUMMYFUNCTION("Query('(Fuente) 2. Campos'!$1:$994,""SELECT E WHERE A = '""&amp;D921&amp;""' LIMIT 1"",FALSE)"),"")</f>
        <v/>
      </c>
      <c r="F921" s="125"/>
    </row>
    <row r="922" hidden="1">
      <c r="A922" s="130"/>
      <c r="B922" s="130"/>
      <c r="C922" s="130"/>
      <c r="D922" s="127"/>
      <c r="E922" s="123" t="str">
        <f>IFERROR(__xludf.DUMMYFUNCTION("Query('(Fuente) 2. Campos'!$1:$994,""SELECT E WHERE A = '""&amp;D922&amp;""' LIMIT 1"",FALSE)"),"")</f>
        <v/>
      </c>
      <c r="F922" s="125"/>
    </row>
    <row r="923" hidden="1">
      <c r="A923" s="130"/>
      <c r="B923" s="130"/>
      <c r="C923" s="130"/>
      <c r="D923" s="127"/>
      <c r="E923" s="123" t="str">
        <f>IFERROR(__xludf.DUMMYFUNCTION("Query('(Fuente) 2. Campos'!$1:$994,""SELECT E WHERE A = '""&amp;D923&amp;""' LIMIT 1"",FALSE)"),"")</f>
        <v/>
      </c>
      <c r="F923" s="125"/>
    </row>
    <row r="924" hidden="1">
      <c r="A924" s="130"/>
      <c r="B924" s="130"/>
      <c r="C924" s="130"/>
      <c r="D924" s="127"/>
      <c r="E924" s="123" t="str">
        <f>IFERROR(__xludf.DUMMYFUNCTION("Query('(Fuente) 2. Campos'!$1:$994,""SELECT E WHERE A = '""&amp;D924&amp;""' LIMIT 1"",FALSE)"),"")</f>
        <v/>
      </c>
      <c r="F924" s="125"/>
    </row>
    <row r="925" hidden="1">
      <c r="A925" s="130"/>
      <c r="B925" s="130"/>
      <c r="C925" s="130"/>
      <c r="D925" s="127"/>
      <c r="E925" s="123" t="str">
        <f>IFERROR(__xludf.DUMMYFUNCTION("Query('(Fuente) 2. Campos'!$1:$994,""SELECT E WHERE A = '""&amp;D925&amp;""' LIMIT 1"",FALSE)"),"")</f>
        <v/>
      </c>
      <c r="F925" s="125"/>
    </row>
    <row r="926" hidden="1">
      <c r="A926" s="130"/>
      <c r="B926" s="130"/>
      <c r="C926" s="130"/>
      <c r="D926" s="127"/>
      <c r="E926" s="123" t="str">
        <f>IFERROR(__xludf.DUMMYFUNCTION("Query('(Fuente) 2. Campos'!$1:$994,""SELECT E WHERE A = '""&amp;D926&amp;""' LIMIT 1"",FALSE)"),"")</f>
        <v/>
      </c>
      <c r="F926" s="125"/>
    </row>
    <row r="927" hidden="1">
      <c r="A927" s="130"/>
      <c r="B927" s="130"/>
      <c r="C927" s="130"/>
      <c r="D927" s="127"/>
      <c r="E927" s="123" t="str">
        <f>IFERROR(__xludf.DUMMYFUNCTION("Query('(Fuente) 2. Campos'!$1:$994,""SELECT E WHERE A = '""&amp;D927&amp;""' LIMIT 1"",FALSE)"),"")</f>
        <v/>
      </c>
      <c r="F927" s="125"/>
    </row>
    <row r="928" hidden="1">
      <c r="A928" s="130"/>
      <c r="B928" s="130"/>
      <c r="C928" s="130"/>
      <c r="D928" s="127"/>
      <c r="E928" s="123" t="str">
        <f>IFERROR(__xludf.DUMMYFUNCTION("Query('(Fuente) 2. Campos'!$1:$994,""SELECT E WHERE A = '""&amp;D928&amp;""' LIMIT 1"",FALSE)"),"")</f>
        <v/>
      </c>
      <c r="F928" s="125"/>
    </row>
    <row r="929" hidden="1">
      <c r="A929" s="130"/>
      <c r="B929" s="130"/>
      <c r="C929" s="130"/>
      <c r="D929" s="127"/>
      <c r="E929" s="123" t="str">
        <f>IFERROR(__xludf.DUMMYFUNCTION("Query('(Fuente) 2. Campos'!$1:$994,""SELECT E WHERE A = '""&amp;D929&amp;""' LIMIT 1"",FALSE)"),"")</f>
        <v/>
      </c>
      <c r="F929" s="125"/>
    </row>
    <row r="930" hidden="1">
      <c r="A930" s="130"/>
      <c r="B930" s="130"/>
      <c r="C930" s="130"/>
      <c r="D930" s="127"/>
      <c r="E930" s="123" t="str">
        <f>IFERROR(__xludf.DUMMYFUNCTION("Query('(Fuente) 2. Campos'!$1:$994,""SELECT E WHERE A = '""&amp;D930&amp;""' LIMIT 1"",FALSE)"),"")</f>
        <v/>
      </c>
      <c r="F930" s="125"/>
    </row>
    <row r="931" hidden="1">
      <c r="A931" s="130"/>
      <c r="B931" s="130"/>
      <c r="C931" s="130"/>
      <c r="D931" s="127"/>
      <c r="E931" s="123" t="str">
        <f>IFERROR(__xludf.DUMMYFUNCTION("Query('(Fuente) 2. Campos'!$1:$994,""SELECT E WHERE A = '""&amp;D931&amp;""' LIMIT 1"",FALSE)"),"")</f>
        <v/>
      </c>
      <c r="F931" s="125"/>
    </row>
    <row r="932" hidden="1">
      <c r="A932" s="130"/>
      <c r="B932" s="130"/>
      <c r="C932" s="130"/>
      <c r="D932" s="127"/>
      <c r="E932" s="123" t="str">
        <f>IFERROR(__xludf.DUMMYFUNCTION("Query('(Fuente) 2. Campos'!$1:$994,""SELECT E WHERE A = '""&amp;D932&amp;""' LIMIT 1"",FALSE)"),"")</f>
        <v/>
      </c>
      <c r="F932" s="125"/>
    </row>
    <row r="933" hidden="1">
      <c r="A933" s="130"/>
      <c r="B933" s="130"/>
      <c r="C933" s="130"/>
      <c r="D933" s="127"/>
      <c r="E933" s="123" t="str">
        <f>IFERROR(__xludf.DUMMYFUNCTION("Query('(Fuente) 2. Campos'!$1:$994,""SELECT E WHERE A = '""&amp;D933&amp;""' LIMIT 1"",FALSE)"),"")</f>
        <v/>
      </c>
      <c r="F933" s="125"/>
    </row>
    <row r="934" hidden="1">
      <c r="A934" s="130"/>
      <c r="B934" s="130"/>
      <c r="C934" s="130"/>
      <c r="D934" s="127"/>
      <c r="E934" s="123" t="str">
        <f>IFERROR(__xludf.DUMMYFUNCTION("Query('(Fuente) 2. Campos'!$1:$994,""SELECT E WHERE A = '""&amp;D934&amp;""' LIMIT 1"",FALSE)"),"")</f>
        <v/>
      </c>
      <c r="F934" s="125"/>
    </row>
    <row r="935" hidden="1">
      <c r="A935" s="130"/>
      <c r="B935" s="130"/>
      <c r="C935" s="130"/>
      <c r="D935" s="127"/>
      <c r="E935" s="123" t="str">
        <f>IFERROR(__xludf.DUMMYFUNCTION("Query('(Fuente) 2. Campos'!$1:$994,""SELECT E WHERE A = '""&amp;D935&amp;""' LIMIT 1"",FALSE)"),"")</f>
        <v/>
      </c>
      <c r="F935" s="125"/>
    </row>
    <row r="936" hidden="1">
      <c r="A936" s="130"/>
      <c r="B936" s="130"/>
      <c r="C936" s="130"/>
      <c r="D936" s="127"/>
      <c r="E936" s="123" t="str">
        <f>IFERROR(__xludf.DUMMYFUNCTION("Query('(Fuente) 2. Campos'!$1:$994,""SELECT E WHERE A = '""&amp;D936&amp;""' LIMIT 1"",FALSE)"),"")</f>
        <v/>
      </c>
      <c r="F936" s="125"/>
    </row>
    <row r="937" hidden="1">
      <c r="A937" s="130"/>
      <c r="B937" s="130"/>
      <c r="C937" s="130"/>
      <c r="D937" s="127"/>
      <c r="E937" s="123" t="str">
        <f>IFERROR(__xludf.DUMMYFUNCTION("Query('(Fuente) 2. Campos'!$1:$994,""SELECT E WHERE A = '""&amp;D937&amp;""' LIMIT 1"",FALSE)"),"")</f>
        <v/>
      </c>
      <c r="F937" s="125"/>
    </row>
    <row r="938" hidden="1">
      <c r="A938" s="130"/>
      <c r="B938" s="130"/>
      <c r="C938" s="130"/>
      <c r="D938" s="127"/>
      <c r="E938" s="123" t="str">
        <f>IFERROR(__xludf.DUMMYFUNCTION("Query('(Fuente) 2. Campos'!$1:$994,""SELECT E WHERE A = '""&amp;D938&amp;""' LIMIT 1"",FALSE)"),"")</f>
        <v/>
      </c>
      <c r="F938" s="125"/>
    </row>
    <row r="939" hidden="1">
      <c r="A939" s="130"/>
      <c r="B939" s="130"/>
      <c r="C939" s="130"/>
      <c r="D939" s="127"/>
      <c r="E939" s="123" t="str">
        <f>IFERROR(__xludf.DUMMYFUNCTION("Query('(Fuente) 2. Campos'!$1:$994,""SELECT E WHERE A = '""&amp;D939&amp;""' LIMIT 1"",FALSE)"),"")</f>
        <v/>
      </c>
      <c r="F939" s="125"/>
    </row>
    <row r="940" hidden="1">
      <c r="A940" s="130"/>
      <c r="B940" s="130"/>
      <c r="C940" s="130"/>
      <c r="D940" s="127"/>
      <c r="E940" s="123" t="str">
        <f>IFERROR(__xludf.DUMMYFUNCTION("Query('(Fuente) 2. Campos'!$1:$994,""SELECT E WHERE A = '""&amp;D940&amp;""' LIMIT 1"",FALSE)"),"")</f>
        <v/>
      </c>
      <c r="F940" s="125"/>
    </row>
    <row r="941" hidden="1">
      <c r="A941" s="130"/>
      <c r="B941" s="130"/>
      <c r="C941" s="130"/>
      <c r="D941" s="127"/>
      <c r="E941" s="123" t="str">
        <f>IFERROR(__xludf.DUMMYFUNCTION("Query('(Fuente) 2. Campos'!$1:$994,""SELECT E WHERE A = '""&amp;D941&amp;""' LIMIT 1"",FALSE)"),"")</f>
        <v/>
      </c>
      <c r="F941" s="125"/>
    </row>
    <row r="942" hidden="1">
      <c r="A942" s="130"/>
      <c r="B942" s="130"/>
      <c r="C942" s="130"/>
      <c r="D942" s="127"/>
      <c r="E942" s="123" t="str">
        <f>IFERROR(__xludf.DUMMYFUNCTION("Query('(Fuente) 2. Campos'!$1:$994,""SELECT E WHERE A = '""&amp;D942&amp;""' LIMIT 1"",FALSE)"),"")</f>
        <v/>
      </c>
      <c r="F942" s="125"/>
    </row>
    <row r="943" hidden="1">
      <c r="A943" s="130"/>
      <c r="B943" s="130"/>
      <c r="C943" s="130"/>
      <c r="D943" s="127"/>
      <c r="E943" s="123" t="str">
        <f>IFERROR(__xludf.DUMMYFUNCTION("Query('(Fuente) 2. Campos'!$1:$994,""SELECT E WHERE A = '""&amp;D943&amp;""' LIMIT 1"",FALSE)"),"")</f>
        <v/>
      </c>
      <c r="F943" s="125"/>
    </row>
    <row r="944" hidden="1">
      <c r="A944" s="130"/>
      <c r="B944" s="130"/>
      <c r="C944" s="130"/>
      <c r="D944" s="127"/>
      <c r="E944" s="123" t="str">
        <f>IFERROR(__xludf.DUMMYFUNCTION("Query('(Fuente) 2. Campos'!$1:$994,""SELECT E WHERE A = '""&amp;D944&amp;""' LIMIT 1"",FALSE)"),"")</f>
        <v/>
      </c>
      <c r="F944" s="125"/>
    </row>
    <row r="945" hidden="1">
      <c r="A945" s="130"/>
      <c r="B945" s="130"/>
      <c r="C945" s="130"/>
      <c r="D945" s="127"/>
      <c r="E945" s="123" t="str">
        <f>IFERROR(__xludf.DUMMYFUNCTION("Query('(Fuente) 2. Campos'!$1:$994,""SELECT E WHERE A = '""&amp;D945&amp;""' LIMIT 1"",FALSE)"),"")</f>
        <v/>
      </c>
      <c r="F945" s="125"/>
    </row>
    <row r="946" hidden="1">
      <c r="A946" s="130"/>
      <c r="B946" s="130"/>
      <c r="C946" s="130"/>
      <c r="D946" s="127"/>
      <c r="E946" s="123" t="str">
        <f>IFERROR(__xludf.DUMMYFUNCTION("Query('(Fuente) 2. Campos'!$1:$994,""SELECT E WHERE A = '""&amp;D946&amp;""' LIMIT 1"",FALSE)"),"")</f>
        <v/>
      </c>
      <c r="F946" s="125"/>
    </row>
    <row r="947" hidden="1">
      <c r="A947" s="130"/>
      <c r="B947" s="130"/>
      <c r="C947" s="130"/>
      <c r="D947" s="127"/>
      <c r="E947" s="123" t="str">
        <f>IFERROR(__xludf.DUMMYFUNCTION("Query('(Fuente) 2. Campos'!$1:$994,""SELECT E WHERE A = '""&amp;D947&amp;""' LIMIT 1"",FALSE)"),"")</f>
        <v/>
      </c>
      <c r="F947" s="125"/>
    </row>
    <row r="948" hidden="1">
      <c r="A948" s="130"/>
      <c r="B948" s="130"/>
      <c r="C948" s="130"/>
      <c r="D948" s="127"/>
      <c r="E948" s="123" t="str">
        <f>IFERROR(__xludf.DUMMYFUNCTION("Query('(Fuente) 2. Campos'!$1:$994,""SELECT E WHERE A = '""&amp;D948&amp;""' LIMIT 1"",FALSE)"),"")</f>
        <v/>
      </c>
      <c r="F948" s="125"/>
    </row>
    <row r="949" hidden="1">
      <c r="A949" s="130"/>
      <c r="B949" s="130"/>
      <c r="C949" s="130"/>
      <c r="D949" s="127"/>
      <c r="E949" s="123" t="str">
        <f>IFERROR(__xludf.DUMMYFUNCTION("Query('(Fuente) 2. Campos'!$1:$994,""SELECT E WHERE A = '""&amp;D949&amp;""' LIMIT 1"",FALSE)"),"")</f>
        <v/>
      </c>
      <c r="F949" s="125"/>
    </row>
    <row r="950" hidden="1">
      <c r="A950" s="130"/>
      <c r="B950" s="130"/>
      <c r="C950" s="130"/>
      <c r="D950" s="127"/>
      <c r="E950" s="123" t="str">
        <f>IFERROR(__xludf.DUMMYFUNCTION("Query('(Fuente) 2. Campos'!$1:$994,""SELECT E WHERE A = '""&amp;D950&amp;""' LIMIT 1"",FALSE)"),"")</f>
        <v/>
      </c>
      <c r="F950" s="125"/>
    </row>
    <row r="951" hidden="1">
      <c r="A951" s="130"/>
      <c r="B951" s="130"/>
      <c r="C951" s="130"/>
      <c r="D951" s="127"/>
      <c r="E951" s="123" t="str">
        <f>IFERROR(__xludf.DUMMYFUNCTION("Query('(Fuente) 2. Campos'!$1:$994,""SELECT E WHERE A = '""&amp;D951&amp;""' LIMIT 1"",FALSE)"),"")</f>
        <v/>
      </c>
      <c r="F951" s="125"/>
    </row>
    <row r="952" hidden="1">
      <c r="A952" s="130"/>
      <c r="B952" s="130"/>
      <c r="C952" s="130"/>
      <c r="D952" s="127"/>
      <c r="E952" s="123" t="str">
        <f>IFERROR(__xludf.DUMMYFUNCTION("Query('(Fuente) 2. Campos'!$1:$994,""SELECT E WHERE A = '""&amp;D952&amp;""' LIMIT 1"",FALSE)"),"")</f>
        <v/>
      </c>
      <c r="F952" s="125"/>
    </row>
    <row r="953" hidden="1">
      <c r="A953" s="130"/>
      <c r="B953" s="130"/>
      <c r="C953" s="130"/>
      <c r="D953" s="127"/>
      <c r="E953" s="123" t="str">
        <f>IFERROR(__xludf.DUMMYFUNCTION("Query('(Fuente) 2. Campos'!$1:$994,""SELECT E WHERE A = '""&amp;D953&amp;""' LIMIT 1"",FALSE)"),"")</f>
        <v/>
      </c>
      <c r="F953" s="125"/>
    </row>
    <row r="954" hidden="1">
      <c r="A954" s="130"/>
      <c r="B954" s="130"/>
      <c r="C954" s="130"/>
      <c r="D954" s="127"/>
      <c r="E954" s="123" t="str">
        <f>IFERROR(__xludf.DUMMYFUNCTION("Query('(Fuente) 2. Campos'!$1:$994,""SELECT E WHERE A = '""&amp;D954&amp;""' LIMIT 1"",FALSE)"),"")</f>
        <v/>
      </c>
      <c r="F954" s="125"/>
    </row>
    <row r="955" hidden="1">
      <c r="A955" s="130"/>
      <c r="B955" s="130"/>
      <c r="C955" s="130"/>
      <c r="D955" s="127"/>
      <c r="E955" s="123" t="str">
        <f>IFERROR(__xludf.DUMMYFUNCTION("Query('(Fuente) 2. Campos'!$1:$994,""SELECT E WHERE A = '""&amp;D955&amp;""' LIMIT 1"",FALSE)"),"")</f>
        <v/>
      </c>
      <c r="F955" s="125"/>
    </row>
    <row r="956" hidden="1">
      <c r="A956" s="130"/>
      <c r="B956" s="130"/>
      <c r="C956" s="130"/>
      <c r="D956" s="127"/>
      <c r="E956" s="123" t="str">
        <f>IFERROR(__xludf.DUMMYFUNCTION("Query('(Fuente) 2. Campos'!$1:$994,""SELECT E WHERE A = '""&amp;D956&amp;""' LIMIT 1"",FALSE)"),"")</f>
        <v/>
      </c>
      <c r="F956" s="125"/>
    </row>
    <row r="957" hidden="1">
      <c r="A957" s="130"/>
      <c r="B957" s="130"/>
      <c r="C957" s="130"/>
      <c r="D957" s="127"/>
      <c r="E957" s="123" t="str">
        <f>IFERROR(__xludf.DUMMYFUNCTION("Query('(Fuente) 2. Campos'!$1:$994,""SELECT E WHERE A = '""&amp;D957&amp;""' LIMIT 1"",FALSE)"),"")</f>
        <v/>
      </c>
      <c r="F957" s="125"/>
    </row>
    <row r="958" hidden="1">
      <c r="A958" s="130"/>
      <c r="B958" s="130"/>
      <c r="C958" s="130"/>
      <c r="D958" s="127"/>
      <c r="E958" s="123" t="str">
        <f>IFERROR(__xludf.DUMMYFUNCTION("Query('(Fuente) 2. Campos'!$1:$994,""SELECT E WHERE A = '""&amp;D958&amp;""' LIMIT 1"",FALSE)"),"")</f>
        <v/>
      </c>
      <c r="F958" s="125"/>
    </row>
    <row r="959" hidden="1">
      <c r="A959" s="130"/>
      <c r="B959" s="130"/>
      <c r="C959" s="130"/>
      <c r="D959" s="127"/>
      <c r="E959" s="123" t="str">
        <f>IFERROR(__xludf.DUMMYFUNCTION("Query('(Fuente) 2. Campos'!$1:$994,""SELECT E WHERE A = '""&amp;D959&amp;""' LIMIT 1"",FALSE)"),"")</f>
        <v/>
      </c>
      <c r="F959" s="125"/>
    </row>
    <row r="960" hidden="1">
      <c r="A960" s="130"/>
      <c r="B960" s="130"/>
      <c r="C960" s="130"/>
      <c r="D960" s="127"/>
      <c r="E960" s="123" t="str">
        <f>IFERROR(__xludf.DUMMYFUNCTION("Query('(Fuente) 2. Campos'!$1:$994,""SELECT E WHERE A = '""&amp;D960&amp;""' LIMIT 1"",FALSE)"),"")</f>
        <v/>
      </c>
      <c r="F960" s="125"/>
    </row>
    <row r="961" hidden="1">
      <c r="A961" s="130"/>
      <c r="B961" s="130"/>
      <c r="C961" s="130"/>
      <c r="D961" s="127"/>
      <c r="E961" s="123" t="str">
        <f>IFERROR(__xludf.DUMMYFUNCTION("Query('(Fuente) 2. Campos'!$1:$994,""SELECT E WHERE A = '""&amp;D961&amp;""' LIMIT 1"",FALSE)"),"")</f>
        <v/>
      </c>
      <c r="F961" s="125"/>
    </row>
    <row r="962" hidden="1">
      <c r="A962" s="130"/>
      <c r="B962" s="130"/>
      <c r="C962" s="130"/>
      <c r="D962" s="127"/>
      <c r="E962" s="123" t="str">
        <f>IFERROR(__xludf.DUMMYFUNCTION("Query('(Fuente) 2. Campos'!$1:$994,""SELECT E WHERE A = '""&amp;D962&amp;""' LIMIT 1"",FALSE)"),"")</f>
        <v/>
      </c>
      <c r="F962" s="125"/>
    </row>
    <row r="963" hidden="1">
      <c r="A963" s="130"/>
      <c r="B963" s="130"/>
      <c r="C963" s="130"/>
      <c r="D963" s="127"/>
      <c r="E963" s="123" t="str">
        <f>IFERROR(__xludf.DUMMYFUNCTION("Query('(Fuente) 2. Campos'!$1:$994,""SELECT E WHERE A = '""&amp;D963&amp;""' LIMIT 1"",FALSE)"),"")</f>
        <v/>
      </c>
      <c r="F963" s="125"/>
    </row>
    <row r="964" hidden="1">
      <c r="A964" s="130"/>
      <c r="B964" s="130"/>
      <c r="C964" s="130"/>
      <c r="D964" s="127"/>
      <c r="E964" s="123" t="str">
        <f>IFERROR(__xludf.DUMMYFUNCTION("Query('(Fuente) 2. Campos'!$1:$994,""SELECT E WHERE A = '""&amp;D964&amp;""' LIMIT 1"",FALSE)"),"")</f>
        <v/>
      </c>
      <c r="F964" s="125"/>
    </row>
    <row r="965" hidden="1">
      <c r="A965" s="130"/>
      <c r="B965" s="130"/>
      <c r="C965" s="130"/>
      <c r="D965" s="127"/>
      <c r="E965" s="123" t="str">
        <f>IFERROR(__xludf.DUMMYFUNCTION("Query('(Fuente) 2. Campos'!$1:$994,""SELECT E WHERE A = '""&amp;D965&amp;""' LIMIT 1"",FALSE)"),"")</f>
        <v/>
      </c>
      <c r="F965" s="125"/>
    </row>
    <row r="966" hidden="1">
      <c r="A966" s="130"/>
      <c r="B966" s="130"/>
      <c r="C966" s="130"/>
      <c r="D966" s="127"/>
      <c r="E966" s="123" t="str">
        <f>IFERROR(__xludf.DUMMYFUNCTION("Query('(Fuente) 2. Campos'!$1:$994,""SELECT E WHERE A = '""&amp;D966&amp;""' LIMIT 1"",FALSE)"),"")</f>
        <v/>
      </c>
      <c r="F966" s="125"/>
    </row>
    <row r="967" hidden="1">
      <c r="A967" s="130"/>
      <c r="B967" s="130"/>
      <c r="C967" s="130"/>
      <c r="D967" s="127"/>
      <c r="E967" s="123" t="str">
        <f>IFERROR(__xludf.DUMMYFUNCTION("Query('(Fuente) 2. Campos'!$1:$994,""SELECT E WHERE A = '""&amp;D967&amp;""' LIMIT 1"",FALSE)"),"")</f>
        <v/>
      </c>
      <c r="F967" s="125"/>
    </row>
    <row r="968" hidden="1">
      <c r="A968" s="130"/>
      <c r="B968" s="130"/>
      <c r="C968" s="130"/>
      <c r="D968" s="127"/>
      <c r="E968" s="123" t="str">
        <f>IFERROR(__xludf.DUMMYFUNCTION("Query('(Fuente) 2. Campos'!$1:$994,""SELECT E WHERE A = '""&amp;D968&amp;""' LIMIT 1"",FALSE)"),"")</f>
        <v/>
      </c>
      <c r="F968" s="125"/>
    </row>
    <row r="969" hidden="1">
      <c r="A969" s="130"/>
      <c r="B969" s="130"/>
      <c r="C969" s="130"/>
      <c r="D969" s="127"/>
      <c r="E969" s="123" t="str">
        <f>IFERROR(__xludf.DUMMYFUNCTION("Query('(Fuente) 2. Campos'!$1:$994,""SELECT E WHERE A = '""&amp;D969&amp;""' LIMIT 1"",FALSE)"),"")</f>
        <v/>
      </c>
      <c r="F969" s="125"/>
    </row>
    <row r="970" hidden="1">
      <c r="A970" s="130"/>
      <c r="B970" s="130"/>
      <c r="C970" s="130"/>
      <c r="D970" s="127"/>
      <c r="E970" s="123" t="str">
        <f>IFERROR(__xludf.DUMMYFUNCTION("Query('(Fuente) 2. Campos'!$1:$994,""SELECT E WHERE A = '""&amp;D970&amp;""' LIMIT 1"",FALSE)"),"")</f>
        <v/>
      </c>
      <c r="F970" s="125"/>
    </row>
    <row r="971" hidden="1">
      <c r="A971" s="130"/>
      <c r="B971" s="130"/>
      <c r="C971" s="130"/>
      <c r="D971" s="127"/>
      <c r="E971" s="123" t="str">
        <f>IFERROR(__xludf.DUMMYFUNCTION("Query('(Fuente) 2. Campos'!$1:$994,""SELECT E WHERE A = '""&amp;D971&amp;""' LIMIT 1"",FALSE)"),"")</f>
        <v/>
      </c>
      <c r="F971" s="125"/>
    </row>
    <row r="972" hidden="1">
      <c r="A972" s="130"/>
      <c r="B972" s="130"/>
      <c r="C972" s="130"/>
      <c r="D972" s="127"/>
      <c r="E972" s="123" t="str">
        <f>IFERROR(__xludf.DUMMYFUNCTION("Query('(Fuente) 2. Campos'!$1:$994,""SELECT E WHERE A = '""&amp;D972&amp;""' LIMIT 1"",FALSE)"),"")</f>
        <v/>
      </c>
      <c r="F972" s="125"/>
    </row>
    <row r="973" hidden="1">
      <c r="A973" s="130"/>
      <c r="B973" s="130"/>
      <c r="C973" s="130"/>
      <c r="D973" s="127"/>
      <c r="E973" s="123" t="str">
        <f>IFERROR(__xludf.DUMMYFUNCTION("Query('(Fuente) 2. Campos'!$1:$994,""SELECT E WHERE A = '""&amp;D973&amp;""' LIMIT 1"",FALSE)"),"")</f>
        <v/>
      </c>
      <c r="F973" s="125"/>
    </row>
    <row r="974" hidden="1">
      <c r="A974" s="130"/>
      <c r="B974" s="130"/>
      <c r="C974" s="130"/>
      <c r="D974" s="127"/>
      <c r="E974" s="123" t="str">
        <f>IFERROR(__xludf.DUMMYFUNCTION("Query('(Fuente) 2. Campos'!$1:$994,""SELECT E WHERE A = '""&amp;D974&amp;""' LIMIT 1"",FALSE)"),"")</f>
        <v/>
      </c>
      <c r="F974" s="125"/>
    </row>
    <row r="975" hidden="1">
      <c r="A975" s="130"/>
      <c r="B975" s="130"/>
      <c r="C975" s="130"/>
      <c r="D975" s="127"/>
      <c r="E975" s="123" t="str">
        <f>IFERROR(__xludf.DUMMYFUNCTION("Query('(Fuente) 2. Campos'!$1:$994,""SELECT E WHERE A = '""&amp;D975&amp;""' LIMIT 1"",FALSE)"),"")</f>
        <v/>
      </c>
      <c r="F975" s="125"/>
    </row>
    <row r="976" hidden="1">
      <c r="A976" s="130"/>
      <c r="B976" s="130"/>
      <c r="C976" s="130"/>
      <c r="D976" s="127"/>
      <c r="E976" s="123" t="str">
        <f>IFERROR(__xludf.DUMMYFUNCTION("Query('(Fuente) 2. Campos'!$1:$994,""SELECT E WHERE A = '""&amp;D976&amp;""' LIMIT 1"",FALSE)"),"")</f>
        <v/>
      </c>
      <c r="F976" s="125"/>
    </row>
    <row r="977" hidden="1">
      <c r="A977" s="130"/>
      <c r="B977" s="130"/>
      <c r="C977" s="130"/>
      <c r="D977" s="127"/>
      <c r="E977" s="123" t="str">
        <f>IFERROR(__xludf.DUMMYFUNCTION("Query('(Fuente) 2. Campos'!$1:$994,""SELECT E WHERE A = '""&amp;D977&amp;""' LIMIT 1"",FALSE)"),"")</f>
        <v/>
      </c>
      <c r="F977" s="125"/>
    </row>
    <row r="978" hidden="1">
      <c r="A978" s="130"/>
      <c r="B978" s="130"/>
      <c r="C978" s="130"/>
      <c r="D978" s="127"/>
      <c r="E978" s="123" t="str">
        <f>IFERROR(__xludf.DUMMYFUNCTION("Query('(Fuente) 2. Campos'!$1:$994,""SELECT E WHERE A = '""&amp;D978&amp;""' LIMIT 1"",FALSE)"),"")</f>
        <v/>
      </c>
      <c r="F978" s="125"/>
    </row>
    <row r="979" hidden="1">
      <c r="A979" s="130"/>
      <c r="B979" s="130"/>
      <c r="C979" s="130"/>
      <c r="D979" s="127"/>
      <c r="E979" s="123" t="str">
        <f>IFERROR(__xludf.DUMMYFUNCTION("Query('(Fuente) 2. Campos'!$1:$994,""SELECT E WHERE A = '""&amp;D979&amp;""' LIMIT 1"",FALSE)"),"")</f>
        <v/>
      </c>
      <c r="F979" s="125"/>
    </row>
    <row r="980" hidden="1">
      <c r="A980" s="130"/>
      <c r="B980" s="130"/>
      <c r="C980" s="130"/>
      <c r="D980" s="127"/>
      <c r="E980" s="123" t="str">
        <f>IFERROR(__xludf.DUMMYFUNCTION("Query('(Fuente) 2. Campos'!$1:$994,""SELECT E WHERE A = '""&amp;D980&amp;""' LIMIT 1"",FALSE)"),"")</f>
        <v/>
      </c>
      <c r="F980" s="125"/>
    </row>
    <row r="981" hidden="1">
      <c r="A981" s="130"/>
      <c r="B981" s="130"/>
      <c r="C981" s="130"/>
      <c r="D981" s="127"/>
      <c r="E981" s="123" t="str">
        <f>IFERROR(__xludf.DUMMYFUNCTION("Query('(Fuente) 2. Campos'!$1:$994,""SELECT E WHERE A = '""&amp;D981&amp;""' LIMIT 1"",FALSE)"),"")</f>
        <v/>
      </c>
      <c r="F981" s="125"/>
    </row>
    <row r="982" hidden="1">
      <c r="A982" s="130"/>
      <c r="B982" s="130"/>
      <c r="C982" s="130"/>
      <c r="D982" s="127"/>
      <c r="E982" s="123" t="str">
        <f>IFERROR(__xludf.DUMMYFUNCTION("Query('(Fuente) 2. Campos'!$1:$994,""SELECT E WHERE A = '""&amp;D982&amp;""' LIMIT 1"",FALSE)"),"")</f>
        <v/>
      </c>
      <c r="F982" s="125"/>
    </row>
    <row r="983" hidden="1">
      <c r="A983" s="130"/>
      <c r="B983" s="130"/>
      <c r="C983" s="130"/>
      <c r="D983" s="127"/>
      <c r="E983" s="123" t="str">
        <f>IFERROR(__xludf.DUMMYFUNCTION("Query('(Fuente) 2. Campos'!$1:$994,""SELECT E WHERE A = '""&amp;D983&amp;""' LIMIT 1"",FALSE)"),"")</f>
        <v/>
      </c>
      <c r="F983" s="125"/>
    </row>
    <row r="984" hidden="1">
      <c r="A984" s="130"/>
      <c r="B984" s="130"/>
      <c r="C984" s="130"/>
      <c r="D984" s="127"/>
      <c r="E984" s="123" t="str">
        <f>IFERROR(__xludf.DUMMYFUNCTION("Query('(Fuente) 2. Campos'!$1:$994,""SELECT E WHERE A = '""&amp;D984&amp;""' LIMIT 1"",FALSE)"),"")</f>
        <v/>
      </c>
      <c r="F984" s="125"/>
    </row>
    <row r="985" hidden="1">
      <c r="A985" s="130"/>
      <c r="B985" s="130"/>
      <c r="C985" s="130"/>
      <c r="D985" s="127"/>
      <c r="E985" s="123" t="str">
        <f>IFERROR(__xludf.DUMMYFUNCTION("Query('(Fuente) 2. Campos'!$1:$994,""SELECT E WHERE A = '""&amp;D985&amp;""' LIMIT 1"",FALSE)"),"")</f>
        <v/>
      </c>
      <c r="F985" s="125"/>
    </row>
    <row r="986" hidden="1">
      <c r="A986" s="130"/>
      <c r="B986" s="130"/>
      <c r="C986" s="130"/>
      <c r="D986" s="127"/>
      <c r="E986" s="123" t="str">
        <f>IFERROR(__xludf.DUMMYFUNCTION("Query('(Fuente) 2. Campos'!$1:$994,""SELECT E WHERE A = '""&amp;D986&amp;""' LIMIT 1"",FALSE)"),"")</f>
        <v/>
      </c>
      <c r="F986" s="125"/>
    </row>
    <row r="987" hidden="1">
      <c r="A987" s="130"/>
      <c r="B987" s="130"/>
      <c r="C987" s="130"/>
      <c r="D987" s="127"/>
      <c r="E987" s="123" t="str">
        <f>IFERROR(__xludf.DUMMYFUNCTION("Query('(Fuente) 2. Campos'!$1:$994,""SELECT E WHERE A = '""&amp;D987&amp;""' LIMIT 1"",FALSE)"),"")</f>
        <v/>
      </c>
      <c r="F987" s="125"/>
    </row>
    <row r="988" hidden="1">
      <c r="A988" s="130"/>
      <c r="B988" s="130"/>
      <c r="C988" s="130"/>
      <c r="D988" s="127"/>
      <c r="E988" s="123" t="str">
        <f>IFERROR(__xludf.DUMMYFUNCTION("Query('(Fuente) 2. Campos'!$1:$994,""SELECT E WHERE A = '""&amp;D988&amp;""' LIMIT 1"",FALSE)"),"")</f>
        <v/>
      </c>
      <c r="F988" s="125"/>
    </row>
    <row r="989" hidden="1">
      <c r="A989" s="130"/>
      <c r="B989" s="130"/>
      <c r="C989" s="130"/>
      <c r="D989" s="127"/>
      <c r="E989" s="123" t="str">
        <f>IFERROR(__xludf.DUMMYFUNCTION("Query('(Fuente) 2. Campos'!$1:$994,""SELECT E WHERE A = '""&amp;D989&amp;""' LIMIT 1"",FALSE)"),"")</f>
        <v/>
      </c>
      <c r="F989" s="125"/>
    </row>
    <row r="990" hidden="1">
      <c r="A990" s="130"/>
      <c r="B990" s="130"/>
      <c r="C990" s="130"/>
      <c r="D990" s="127"/>
      <c r="E990" s="123" t="str">
        <f>IFERROR(__xludf.DUMMYFUNCTION("Query('(Fuente) 2. Campos'!$1:$994,""SELECT E WHERE A = '""&amp;D990&amp;""' LIMIT 1"",FALSE)"),"")</f>
        <v/>
      </c>
      <c r="F990" s="125"/>
    </row>
    <row r="991" hidden="1">
      <c r="A991" s="130"/>
      <c r="B991" s="130"/>
      <c r="C991" s="130"/>
      <c r="D991" s="127"/>
      <c r="E991" s="123" t="str">
        <f>IFERROR(__xludf.DUMMYFUNCTION("Query('(Fuente) 2. Campos'!$1:$994,""SELECT E WHERE A = '""&amp;D991&amp;""' LIMIT 1"",FALSE)"),"")</f>
        <v/>
      </c>
      <c r="F991" s="125"/>
    </row>
    <row r="992" hidden="1">
      <c r="A992" s="130"/>
      <c r="B992" s="130"/>
      <c r="C992" s="130"/>
      <c r="D992" s="127"/>
      <c r="E992" s="123" t="str">
        <f>IFERROR(__xludf.DUMMYFUNCTION("Query('(Fuente) 2. Campos'!$1:$994,""SELECT E WHERE A = '""&amp;D992&amp;""' LIMIT 1"",FALSE)"),"")</f>
        <v/>
      </c>
      <c r="F992" s="125"/>
    </row>
    <row r="993" hidden="1">
      <c r="A993" s="130"/>
      <c r="B993" s="130"/>
      <c r="C993" s="130"/>
      <c r="D993" s="127"/>
      <c r="E993" s="123" t="str">
        <f>IFERROR(__xludf.DUMMYFUNCTION("Query('(Fuente) 2. Campos'!$1:$994,""SELECT E WHERE A = '""&amp;D993&amp;""' LIMIT 1"",FALSE)"),"")</f>
        <v/>
      </c>
      <c r="F993" s="125"/>
    </row>
    <row r="994" hidden="1">
      <c r="A994" s="130"/>
      <c r="B994" s="130"/>
      <c r="C994" s="130"/>
      <c r="D994" s="127"/>
      <c r="E994" s="123" t="str">
        <f>IFERROR(__xludf.DUMMYFUNCTION("Query('(Fuente) 2. Campos'!$1:$994,""SELECT E WHERE A = '""&amp;D994&amp;""' LIMIT 1"",FALSE)"),"")</f>
        <v/>
      </c>
      <c r="F994" s="125"/>
    </row>
    <row r="995" hidden="1">
      <c r="A995" s="130"/>
      <c r="B995" s="130"/>
      <c r="C995" s="130"/>
      <c r="D995" s="127"/>
      <c r="E995" s="123" t="str">
        <f>IFERROR(__xludf.DUMMYFUNCTION("Query('(Fuente) 2. Campos'!$1:$994,""SELECT E WHERE A = '""&amp;D995&amp;""' LIMIT 1"",FALSE)"),"")</f>
        <v/>
      </c>
      <c r="F995" s="125"/>
    </row>
    <row r="996" hidden="1">
      <c r="A996" s="130"/>
      <c r="B996" s="130"/>
      <c r="C996" s="130"/>
      <c r="D996" s="127"/>
      <c r="E996" s="123" t="str">
        <f>IFERROR(__xludf.DUMMYFUNCTION("Query('(Fuente) 2. Campos'!$1:$994,""SELECT E WHERE A = '""&amp;D996&amp;""' LIMIT 1"",FALSE)"),"")</f>
        <v/>
      </c>
      <c r="F996" s="125"/>
    </row>
    <row r="997" hidden="1">
      <c r="A997" s="130"/>
      <c r="B997" s="130"/>
      <c r="C997" s="130"/>
      <c r="D997" s="127"/>
      <c r="E997" s="123" t="str">
        <f>IFERROR(__xludf.DUMMYFUNCTION("Query('(Fuente) 2. Campos'!$1:$994,""SELECT E WHERE A = '""&amp;D997&amp;""' LIMIT 1"",FALSE)"),"")</f>
        <v/>
      </c>
      <c r="F997" s="125"/>
    </row>
    <row r="998" hidden="1">
      <c r="A998" s="130"/>
      <c r="B998" s="130"/>
      <c r="C998" s="130"/>
      <c r="D998" s="127"/>
      <c r="E998" s="123" t="str">
        <f>IFERROR(__xludf.DUMMYFUNCTION("Query('(Fuente) 2. Campos'!$1:$994,""SELECT E WHERE A = '""&amp;D998&amp;""' LIMIT 1"",FALSE)"),"")</f>
        <v/>
      </c>
      <c r="F998" s="125"/>
    </row>
    <row r="999" hidden="1">
      <c r="A999" s="130"/>
      <c r="B999" s="130"/>
      <c r="C999" s="130"/>
      <c r="D999" s="127"/>
      <c r="E999" s="123" t="str">
        <f>IFERROR(__xludf.DUMMYFUNCTION("Query('(Fuente) 2. Campos'!$1:$994,""SELECT E WHERE A = '""&amp;D999&amp;""' LIMIT 1"",FALSE)"),"")</f>
        <v/>
      </c>
      <c r="F999" s="125"/>
    </row>
    <row r="1000" hidden="1">
      <c r="A1000" s="130"/>
      <c r="B1000" s="130"/>
      <c r="C1000" s="130"/>
      <c r="D1000" s="127"/>
      <c r="E1000" s="123" t="str">
        <f>IFERROR(__xludf.DUMMYFUNCTION("Query('(Fuente) 2. Campos'!$1:$994,""SELECT E WHERE A = '""&amp;D1000&amp;""' LIMIT 1"",FALSE)"),"")</f>
        <v/>
      </c>
      <c r="F1000" s="125"/>
    </row>
    <row r="1001" hidden="1">
      <c r="A1001" s="130"/>
      <c r="B1001" s="130"/>
      <c r="C1001" s="130"/>
      <c r="D1001" s="127"/>
      <c r="E1001" s="123" t="str">
        <f>IFERROR(__xludf.DUMMYFUNCTION("Query('(Fuente) 2. Campos'!$1:$994,""SELECT E WHERE A = '""&amp;D1001&amp;""' LIMIT 1"",FALSE)"),"")</f>
        <v/>
      </c>
      <c r="F1001" s="125"/>
    </row>
    <row r="1002" hidden="1">
      <c r="A1002" s="130"/>
      <c r="B1002" s="130"/>
      <c r="C1002" s="130"/>
      <c r="D1002" s="127"/>
      <c r="E1002" s="123" t="str">
        <f>IFERROR(__xludf.DUMMYFUNCTION("Query('(Fuente) 2. Campos'!$1:$994,""SELECT E WHERE A = '""&amp;D1002&amp;""' LIMIT 1"",FALSE)"),"")</f>
        <v/>
      </c>
      <c r="F1002" s="125"/>
    </row>
    <row r="1003" hidden="1">
      <c r="A1003" s="130"/>
      <c r="B1003" s="130"/>
      <c r="C1003" s="130"/>
      <c r="D1003" s="127"/>
      <c r="E1003" s="123" t="str">
        <f>IFERROR(__xludf.DUMMYFUNCTION("Query('(Fuente) 2. Campos'!$1:$994,""SELECT E WHERE A = '""&amp;D1003&amp;""' LIMIT 1"",FALSE)"),"")</f>
        <v/>
      </c>
      <c r="F1003" s="125"/>
    </row>
    <row r="1004" hidden="1">
      <c r="A1004" s="130"/>
      <c r="B1004" s="130"/>
      <c r="C1004" s="130"/>
      <c r="D1004" s="127"/>
      <c r="E1004" s="123" t="str">
        <f>IFERROR(__xludf.DUMMYFUNCTION("Query('(Fuente) 2. Campos'!$1:$994,""SELECT E WHERE A = '""&amp;D1004&amp;""' LIMIT 1"",FALSE)"),"")</f>
        <v/>
      </c>
      <c r="F1004" s="125"/>
    </row>
    <row r="1005" hidden="1">
      <c r="A1005" s="130"/>
      <c r="B1005" s="130"/>
      <c r="C1005" s="130"/>
      <c r="D1005" s="127"/>
      <c r="E1005" s="123" t="str">
        <f>IFERROR(__xludf.DUMMYFUNCTION("Query('(Fuente) 2. Campos'!$1:$994,""SELECT E WHERE A = '""&amp;D1005&amp;""' LIMIT 1"",FALSE)"),"")</f>
        <v/>
      </c>
      <c r="F1005" s="125"/>
    </row>
    <row r="1006" hidden="1">
      <c r="A1006" s="130"/>
      <c r="B1006" s="130"/>
      <c r="C1006" s="130"/>
      <c r="D1006" s="127"/>
      <c r="E1006" s="123" t="str">
        <f>IFERROR(__xludf.DUMMYFUNCTION("Query('(Fuente) 2. Campos'!$1:$994,""SELECT E WHERE A = '""&amp;D1006&amp;""' LIMIT 1"",FALSE)"),"")</f>
        <v/>
      </c>
      <c r="F1006" s="125"/>
    </row>
    <row r="1007" hidden="1">
      <c r="A1007" s="130"/>
      <c r="B1007" s="130"/>
      <c r="C1007" s="130"/>
      <c r="D1007" s="127"/>
      <c r="E1007" s="123" t="str">
        <f>IFERROR(__xludf.DUMMYFUNCTION("Query('(Fuente) 2. Campos'!$1:$994,""SELECT E WHERE A = '""&amp;D1007&amp;""' LIMIT 1"",FALSE)"),"")</f>
        <v/>
      </c>
      <c r="F1007" s="125"/>
    </row>
  </sheetData>
  <mergeCells count="26">
    <mergeCell ref="C2:F2"/>
    <mergeCell ref="C8:F8"/>
    <mergeCell ref="C13:F13"/>
    <mergeCell ref="C17:F17"/>
    <mergeCell ref="C24:F24"/>
    <mergeCell ref="C27:F27"/>
    <mergeCell ref="C32:F32"/>
    <mergeCell ref="C38:F38"/>
    <mergeCell ref="C42:F42"/>
    <mergeCell ref="C47:F47"/>
    <mergeCell ref="C48:F48"/>
    <mergeCell ref="C51:F51"/>
    <mergeCell ref="C56:F56"/>
    <mergeCell ref="C62:F62"/>
    <mergeCell ref="C109:F109"/>
    <mergeCell ref="C122:F122"/>
    <mergeCell ref="C125:F125"/>
    <mergeCell ref="C130:F130"/>
    <mergeCell ref="C140:F140"/>
    <mergeCell ref="C67:F67"/>
    <mergeCell ref="C70:F70"/>
    <mergeCell ref="B73:F73"/>
    <mergeCell ref="C77:F77"/>
    <mergeCell ref="C86:F86"/>
    <mergeCell ref="C92:F92"/>
    <mergeCell ref="C98:F98"/>
  </mergeCells>
  <dataValidations>
    <dataValidation type="list" allowBlank="1" sqref="D3:D7 D9:D12 D14:D16 D18:D23 D25:D26 D28:D31 D33:D37 D39:D41 D43:D46 D49:D50 D52:D55 D57:D61 D63:D66 D68:D69 D71:D72 D74:D76 D78:D85 D87:D91 D93:D97 D99:D108 D110:D121 D123:D124 D126:D129 D131:D139 D141:D1007">
      <formula1>'(Fuente) 2. Campos'!$A$5:$A$994</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64D79"/>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3" max="3" width="37.63"/>
    <col customWidth="1" min="4" max="6" width="25.13"/>
  </cols>
  <sheetData>
    <row r="1">
      <c r="A1" s="135" t="s">
        <v>312</v>
      </c>
      <c r="B1" s="135" t="s">
        <v>313</v>
      </c>
      <c r="C1" s="135" t="s">
        <v>58</v>
      </c>
      <c r="D1" s="135" t="s">
        <v>1407</v>
      </c>
      <c r="E1" s="135" t="s">
        <v>272</v>
      </c>
      <c r="F1" s="135" t="s">
        <v>1408</v>
      </c>
    </row>
    <row r="2">
      <c r="A2" s="141" t="s">
        <v>1162</v>
      </c>
      <c r="B2" s="141" t="s">
        <v>1163</v>
      </c>
      <c r="C2" s="141" t="s">
        <v>1164</v>
      </c>
    </row>
    <row r="3">
      <c r="A3" s="120" t="s">
        <v>1165</v>
      </c>
      <c r="B3" s="120" t="s">
        <v>30</v>
      </c>
      <c r="C3" s="120" t="s">
        <v>1166</v>
      </c>
      <c r="D3" s="122" t="s">
        <v>1531</v>
      </c>
      <c r="E3" s="123" t="str">
        <f>IFERROR(__xludf.DUMMYFUNCTION("Query('(Fuente) 2. Campos'!$1:$994,""SELECT E WHERE A = '""&amp;D3&amp;""' LIMIT 1"",FALSE)"),"Finiquitado")</f>
        <v>Finiquitado</v>
      </c>
      <c r="F3" s="125"/>
    </row>
    <row r="4">
      <c r="A4" s="120" t="s">
        <v>1167</v>
      </c>
      <c r="B4" s="120" t="s">
        <v>1168</v>
      </c>
      <c r="C4" s="126" t="s">
        <v>1169</v>
      </c>
    </row>
    <row r="5">
      <c r="A5" s="120" t="s">
        <v>1172</v>
      </c>
      <c r="B5" s="120" t="s">
        <v>376</v>
      </c>
      <c r="C5" s="120" t="s">
        <v>1173</v>
      </c>
      <c r="D5" s="127"/>
      <c r="E5" s="123" t="str">
        <f>IFERROR(__xludf.DUMMYFUNCTION("Query('(Fuente) 2. Campos'!$1:$994,""SELECT E WHERE A = '""&amp;D5&amp;""' LIMIT 1"",FALSE)"),"")</f>
        <v/>
      </c>
      <c r="F5" s="125"/>
    </row>
    <row r="6">
      <c r="A6" s="120" t="s">
        <v>1174</v>
      </c>
      <c r="B6" s="120" t="s">
        <v>1175</v>
      </c>
      <c r="C6" s="120" t="s">
        <v>1176</v>
      </c>
      <c r="D6" s="122"/>
      <c r="E6" s="123" t="str">
        <f>IFERROR(__xludf.DUMMYFUNCTION("Query('(Fuente) 2. Campos'!$1:$994,""SELECT E WHERE A = '""&amp;D6&amp;""' LIMIT 1"",FALSE)"),"")</f>
        <v/>
      </c>
      <c r="F6" s="125"/>
    </row>
    <row r="7">
      <c r="A7" s="120" t="s">
        <v>1177</v>
      </c>
      <c r="B7" s="120" t="s">
        <v>1178</v>
      </c>
      <c r="C7" s="120" t="s">
        <v>1179</v>
      </c>
      <c r="D7" s="122"/>
      <c r="E7" s="123" t="str">
        <f>IFERROR(__xludf.DUMMYFUNCTION("Query('(Fuente) 2. Campos'!$1:$994,""SELECT E WHERE A = '""&amp;D7&amp;""' LIMIT 1"",FALSE)"),"")</f>
        <v/>
      </c>
      <c r="F7" s="125"/>
    </row>
    <row r="8">
      <c r="A8" s="120" t="s">
        <v>1561</v>
      </c>
      <c r="B8" s="120" t="s">
        <v>1562</v>
      </c>
      <c r="C8" s="120" t="s">
        <v>1563</v>
      </c>
      <c r="D8" s="122"/>
      <c r="E8" s="123" t="str">
        <f>IFERROR(__xludf.DUMMYFUNCTION("Query('(Fuente) 2. Campos'!$1:$994,""SELECT E WHERE A = '""&amp;D8&amp;""' LIMIT 1"",FALSE)"),"")</f>
        <v/>
      </c>
      <c r="F8" s="125"/>
    </row>
    <row r="9">
      <c r="A9" s="120" t="s">
        <v>1180</v>
      </c>
      <c r="B9" s="120" t="s">
        <v>559</v>
      </c>
      <c r="C9" s="126" t="s">
        <v>1181</v>
      </c>
    </row>
    <row r="10">
      <c r="A10" s="120" t="s">
        <v>1182</v>
      </c>
      <c r="B10" s="120" t="s">
        <v>562</v>
      </c>
      <c r="C10" s="120" t="s">
        <v>563</v>
      </c>
      <c r="D10" s="122" t="s">
        <v>1452</v>
      </c>
      <c r="E10" s="123" t="str">
        <f>IFERROR(__xludf.DUMMYFUNCTION("Query('(Fuente) 2. Campos'!$1:$994,""SELECT E WHERE A = '""&amp;D10&amp;""' LIMIT 1"",FALSE)"),"11979493.66")</f>
        <v>11979493.66</v>
      </c>
      <c r="F10" s="125"/>
    </row>
    <row r="11">
      <c r="A11" s="120" t="s">
        <v>1564</v>
      </c>
      <c r="B11" s="120" t="s">
        <v>784</v>
      </c>
      <c r="C11" s="120" t="s">
        <v>785</v>
      </c>
      <c r="D11" s="122" t="s">
        <v>1454</v>
      </c>
      <c r="E11" s="123" t="str">
        <f>IFERROR(__xludf.DUMMYFUNCTION("Query('(Fuente) 2. Campos'!$1:$994,""SELECT E WHERE A = '""&amp;D11&amp;""' LIMIT 1"",FALSE)"),"10327149.71")</f>
        <v>10327149.71</v>
      </c>
      <c r="F11" s="125"/>
    </row>
    <row r="12">
      <c r="A12" s="120" t="s">
        <v>1183</v>
      </c>
      <c r="B12" s="120" t="s">
        <v>565</v>
      </c>
      <c r="C12" s="120" t="s">
        <v>566</v>
      </c>
      <c r="D12" s="122" t="s">
        <v>1491</v>
      </c>
      <c r="E12" s="123" t="str">
        <f>IFERROR(__xludf.DUMMYFUNCTION("Query('(Fuente) 2. Campos'!$1:$994,""SELECT E WHERE A = '""&amp;D12&amp;""' LIMIT 1"",FALSE)"),"MXN")</f>
        <v>MXN</v>
      </c>
      <c r="F12" s="125"/>
    </row>
    <row r="13">
      <c r="A13" s="120" t="s">
        <v>1184</v>
      </c>
      <c r="B13" s="120" t="s">
        <v>1185</v>
      </c>
      <c r="C13" s="126" t="s">
        <v>1186</v>
      </c>
    </row>
    <row r="14">
      <c r="A14" s="120" t="s">
        <v>1187</v>
      </c>
      <c r="B14" s="120" t="s">
        <v>472</v>
      </c>
      <c r="C14" s="120" t="s">
        <v>473</v>
      </c>
      <c r="D14" s="122"/>
      <c r="E14" s="123" t="str">
        <f>IFERROR(__xludf.DUMMYFUNCTION("Query('(Fuente) 2. Campos'!$1:$994,""SELECT E WHERE A = '""&amp;D14&amp;""' LIMIT 1"",FALSE)"),"")</f>
        <v/>
      </c>
      <c r="F14" s="125"/>
    </row>
    <row r="15">
      <c r="A15" s="120" t="s">
        <v>1188</v>
      </c>
      <c r="B15" s="120" t="s">
        <v>358</v>
      </c>
      <c r="C15" s="120" t="s">
        <v>475</v>
      </c>
      <c r="D15" s="122"/>
      <c r="E15" s="123" t="str">
        <f>IFERROR(__xludf.DUMMYFUNCTION("Query('(Fuente) 2. Campos'!$1:$994,""SELECT E WHERE A = '""&amp;D15&amp;""' LIMIT 1"",FALSE)"),"")</f>
        <v/>
      </c>
      <c r="F15" s="125"/>
    </row>
    <row r="16">
      <c r="A16" s="120" t="s">
        <v>346</v>
      </c>
      <c r="B16" s="121" t="s">
        <v>1565</v>
      </c>
    </row>
    <row r="17">
      <c r="A17" s="120" t="s">
        <v>353</v>
      </c>
      <c r="B17" s="120" t="s">
        <v>354</v>
      </c>
      <c r="C17" s="120" t="s">
        <v>355</v>
      </c>
      <c r="D17" s="122" t="s">
        <v>1410</v>
      </c>
      <c r="E17" s="123" t="str">
        <f>IFERROR(__xludf.DUMMYFUNCTION("Query('(Fuente) 2. Campos'!$1:$994,""SELECT E WHERE A = '""&amp;D17&amp;""' LIMIT 1"",FALSE)"),"Caminos y Aeropistas de Oaxaca")</f>
        <v>Caminos y Aeropistas de Oaxaca</v>
      </c>
      <c r="F17" s="125"/>
    </row>
    <row r="18">
      <c r="A18" s="120" t="s">
        <v>357</v>
      </c>
      <c r="B18" s="120" t="s">
        <v>358</v>
      </c>
      <c r="C18" s="120" t="s">
        <v>359</v>
      </c>
      <c r="D18" s="122" t="s">
        <v>1411</v>
      </c>
      <c r="E18" s="123" t="str">
        <f>IFERROR(__xludf.DUMMYFUNCTION("Query('(Fuente) 2. Campos'!$1:$994,""SELECT E WHERE A = '""&amp;D18&amp;""' LIMIT 1"",FALSE)"),"CAO890527DY3")</f>
        <v>CAO890527DY3</v>
      </c>
      <c r="F18" s="125"/>
    </row>
    <row r="19">
      <c r="A19" s="120" t="s">
        <v>360</v>
      </c>
      <c r="B19" s="120" t="s">
        <v>361</v>
      </c>
      <c r="C19" s="120" t="s">
        <v>362</v>
      </c>
      <c r="D19" s="122" t="s">
        <v>1435</v>
      </c>
      <c r="E19" s="123" t="str">
        <f>IFERROR(__xludf.DUMMYFUNCTION("Query('(Fuente) 2. Campos'!$1:$994,""SELECT E WHERE A = '""&amp;D19&amp;""' LIMIT 1"",FALSE)"),"Director General de CAO")</f>
        <v>Director General de CAO</v>
      </c>
      <c r="F19" s="125"/>
    </row>
    <row r="20">
      <c r="A20" s="120" t="s">
        <v>364</v>
      </c>
      <c r="B20" s="120" t="s">
        <v>365</v>
      </c>
      <c r="C20" s="126" t="s">
        <v>366</v>
      </c>
    </row>
    <row r="21">
      <c r="A21" s="120" t="s">
        <v>367</v>
      </c>
      <c r="B21" s="120" t="s">
        <v>368</v>
      </c>
      <c r="C21" s="120" t="s">
        <v>369</v>
      </c>
      <c r="D21" s="122" t="s">
        <v>1435</v>
      </c>
      <c r="E21" s="123" t="str">
        <f>IFERROR(__xludf.DUMMYFUNCTION("Query('(Fuente) 2. Campos'!$1:$994,""SELECT E WHERE A = '""&amp;D21&amp;""' LIMIT 1"",FALSE)"),"Director General de CAO")</f>
        <v>Director General de CAO</v>
      </c>
      <c r="F21" s="125"/>
    </row>
    <row r="22">
      <c r="A22" s="120" t="s">
        <v>371</v>
      </c>
      <c r="B22" s="120" t="s">
        <v>372</v>
      </c>
      <c r="C22" s="120" t="s">
        <v>373</v>
      </c>
      <c r="D22" s="122"/>
      <c r="E22" s="123" t="str">
        <f>IFERROR(__xludf.DUMMYFUNCTION("Query('(Fuente) 2. Campos'!$1:$994,""SELECT E WHERE A = '""&amp;D22&amp;""' LIMIT 1"",FALSE)"),"")</f>
        <v/>
      </c>
      <c r="F22" s="125"/>
    </row>
    <row r="23">
      <c r="A23" s="120" t="s">
        <v>375</v>
      </c>
      <c r="B23" s="120" t="s">
        <v>376</v>
      </c>
      <c r="C23" s="120" t="s">
        <v>377</v>
      </c>
      <c r="D23" s="127"/>
      <c r="E23" s="123" t="str">
        <f>IFERROR(__xludf.DUMMYFUNCTION("Query('(Fuente) 2. Campos'!$1:$994,""SELECT E WHERE A = '""&amp;D23&amp;""' LIMIT 1"",FALSE)"),"")</f>
        <v/>
      </c>
      <c r="F23" s="125"/>
    </row>
    <row r="24">
      <c r="A24" s="120" t="s">
        <v>379</v>
      </c>
      <c r="B24" s="120" t="s">
        <v>380</v>
      </c>
      <c r="C24" s="120" t="s">
        <v>381</v>
      </c>
      <c r="D24" s="122" t="s">
        <v>1410</v>
      </c>
      <c r="E24" s="123" t="str">
        <f>IFERROR(__xludf.DUMMYFUNCTION("Query('(Fuente) 2. Campos'!$1:$994,""SELECT E WHERE A = '""&amp;D24&amp;""' LIMIT 1"",FALSE)"),"Caminos y Aeropistas de Oaxaca")</f>
        <v>Caminos y Aeropistas de Oaxaca</v>
      </c>
      <c r="F24" s="125"/>
    </row>
    <row r="25">
      <c r="A25" s="120" t="s">
        <v>382</v>
      </c>
      <c r="B25" s="120" t="s">
        <v>383</v>
      </c>
      <c r="C25" s="120" t="s">
        <v>384</v>
      </c>
      <c r="D25" s="127"/>
      <c r="E25" s="123" t="str">
        <f>IFERROR(__xludf.DUMMYFUNCTION("Query('(Fuente) 2. Campos'!$1:$994,""SELECT E WHERE A = '""&amp;D25&amp;""' LIMIT 1"",FALSE)"),"")</f>
        <v/>
      </c>
      <c r="F25" s="125"/>
    </row>
    <row r="26">
      <c r="A26" s="120" t="s">
        <v>386</v>
      </c>
      <c r="B26" s="120" t="s">
        <v>387</v>
      </c>
      <c r="C26" s="120" t="s">
        <v>388</v>
      </c>
      <c r="D26" s="127"/>
      <c r="E26" s="123" t="str">
        <f>IFERROR(__xludf.DUMMYFUNCTION("Query('(Fuente) 2. Campos'!$1:$994,""SELECT E WHERE A = '""&amp;D26&amp;""' LIMIT 1"",FALSE)"),"")</f>
        <v/>
      </c>
      <c r="F26" s="125"/>
    </row>
    <row r="27">
      <c r="A27" s="120" t="s">
        <v>389</v>
      </c>
      <c r="B27" s="120" t="s">
        <v>390</v>
      </c>
      <c r="C27" s="120" t="s">
        <v>391</v>
      </c>
      <c r="D27" s="127"/>
      <c r="E27" s="123" t="str">
        <f>IFERROR(__xludf.DUMMYFUNCTION("Query('(Fuente) 2. Campos'!$1:$994,""SELECT E WHERE A = '""&amp;D27&amp;""' LIMIT 1"",FALSE)"),"")</f>
        <v/>
      </c>
      <c r="F27" s="125"/>
    </row>
    <row r="28">
      <c r="A28" s="120" t="s">
        <v>392</v>
      </c>
      <c r="B28" s="120" t="s">
        <v>393</v>
      </c>
      <c r="C28" s="120" t="s">
        <v>394</v>
      </c>
      <c r="D28" s="122"/>
      <c r="E28" s="123" t="str">
        <f>IFERROR(__xludf.DUMMYFUNCTION("Query('(Fuente) 2. Campos'!$1:$994,""SELECT E WHERE A = '""&amp;D28&amp;""' LIMIT 1"",FALSE)"),"")</f>
        <v/>
      </c>
      <c r="F28" s="125"/>
    </row>
    <row r="29">
      <c r="A29" s="120" t="s">
        <v>396</v>
      </c>
      <c r="B29" s="120" t="s">
        <v>397</v>
      </c>
      <c r="C29" s="126" t="s">
        <v>398</v>
      </c>
    </row>
    <row r="30">
      <c r="A30" s="120" t="s">
        <v>396</v>
      </c>
      <c r="B30" s="120" t="s">
        <v>365</v>
      </c>
      <c r="C30" s="120" t="s">
        <v>366</v>
      </c>
      <c r="D30" s="127"/>
      <c r="E30" s="123" t="str">
        <f>IFERROR(__xludf.DUMMYFUNCTION("Query('(Fuente) 2. Campos'!$1:$994,""SELECT E WHERE A = '""&amp;D30&amp;""' LIMIT 1"",FALSE)"),"")</f>
        <v/>
      </c>
      <c r="F30" s="125"/>
    </row>
    <row r="31">
      <c r="A31" s="120" t="s">
        <v>399</v>
      </c>
      <c r="B31" s="120" t="s">
        <v>372</v>
      </c>
      <c r="C31" s="120" t="s">
        <v>373</v>
      </c>
      <c r="D31" s="127"/>
      <c r="E31" s="123" t="str">
        <f>IFERROR(__xludf.DUMMYFUNCTION("Query('(Fuente) 2. Campos'!$1:$994,""SELECT E WHERE A = '""&amp;D31&amp;""' LIMIT 1"",FALSE)"),"")</f>
        <v/>
      </c>
      <c r="F31" s="125"/>
    </row>
    <row r="32">
      <c r="A32" s="120" t="s">
        <v>400</v>
      </c>
      <c r="B32" s="120" t="s">
        <v>376</v>
      </c>
      <c r="C32" s="120" t="s">
        <v>377</v>
      </c>
      <c r="D32" s="127"/>
      <c r="E32" s="123" t="str">
        <f>IFERROR(__xludf.DUMMYFUNCTION("Query('(Fuente) 2. Campos'!$1:$994,""SELECT E WHERE A = '""&amp;D32&amp;""' LIMIT 1"",FALSE)"),"")</f>
        <v/>
      </c>
      <c r="F32" s="125"/>
    </row>
    <row r="33">
      <c r="A33" s="120" t="s">
        <v>401</v>
      </c>
      <c r="B33" s="120" t="s">
        <v>380</v>
      </c>
      <c r="C33" s="120" t="s">
        <v>381</v>
      </c>
      <c r="D33" s="127"/>
      <c r="E33" s="123" t="str">
        <f>IFERROR(__xludf.DUMMYFUNCTION("Query('(Fuente) 2. Campos'!$1:$994,""SELECT E WHERE A = '""&amp;D33&amp;""' LIMIT 1"",FALSE)"),"")</f>
        <v/>
      </c>
      <c r="F33" s="125"/>
    </row>
    <row r="34">
      <c r="A34" s="120" t="s">
        <v>402</v>
      </c>
      <c r="B34" s="120" t="s">
        <v>393</v>
      </c>
      <c r="C34" s="120" t="s">
        <v>394</v>
      </c>
      <c r="D34" s="127"/>
      <c r="E34" s="123" t="str">
        <f>IFERROR(__xludf.DUMMYFUNCTION("Query('(Fuente) 2. Campos'!$1:$994,""SELECT E WHERE A = '""&amp;D34&amp;""' LIMIT 1"",FALSE)"),"")</f>
        <v/>
      </c>
      <c r="F34" s="125"/>
    </row>
    <row r="35">
      <c r="A35" s="120" t="s">
        <v>403</v>
      </c>
      <c r="B35" s="120" t="s">
        <v>404</v>
      </c>
      <c r="C35" s="126" t="s">
        <v>405</v>
      </c>
    </row>
    <row r="36">
      <c r="A36" s="120" t="s">
        <v>406</v>
      </c>
      <c r="B36" s="120" t="s">
        <v>407</v>
      </c>
      <c r="C36" s="120" t="s">
        <v>408</v>
      </c>
      <c r="D36" s="122" t="s">
        <v>1415</v>
      </c>
      <c r="E36" s="123" t="str">
        <f>IFERROR(__xludf.DUMMYFUNCTION("Query('(Fuente) 2. Campos'!$1:$994,""SELECT E WHERE A = '""&amp;D36&amp;""' LIMIT 1"",FALSE)"),"Av. Gerardo Pandal Graff No. 1")</f>
        <v>Av. Gerardo Pandal Graff No. 1</v>
      </c>
      <c r="F36" s="125"/>
    </row>
    <row r="37">
      <c r="A37" s="120" t="s">
        <v>409</v>
      </c>
      <c r="B37" s="120" t="s">
        <v>410</v>
      </c>
      <c r="C37" s="120" t="s">
        <v>411</v>
      </c>
      <c r="D37" s="122" t="s">
        <v>1416</v>
      </c>
      <c r="E37" s="123" t="str">
        <f>IFERROR(__xludf.DUMMYFUNCTION("Query('(Fuente) 2. Campos'!$1:$994,""SELECT E WHERE A = '""&amp;D37&amp;""' LIMIT 1"",FALSE)"),"Reyes Mantecon")</f>
        <v>Reyes Mantecon</v>
      </c>
      <c r="F37" s="125"/>
    </row>
    <row r="38">
      <c r="A38" s="120" t="s">
        <v>412</v>
      </c>
      <c r="B38" s="120" t="s">
        <v>413</v>
      </c>
      <c r="C38" s="120" t="s">
        <v>414</v>
      </c>
      <c r="D38" s="122" t="s">
        <v>1417</v>
      </c>
      <c r="E38" s="123" t="str">
        <f>IFERROR(__xludf.DUMMYFUNCTION("Query('(Fuente) 2. Campos'!$1:$994,""SELECT E WHERE A = '""&amp;D38&amp;""' LIMIT 1"",FALSE)"),"Valles centrales")</f>
        <v>Valles centrales</v>
      </c>
      <c r="F38" s="125"/>
    </row>
    <row r="39">
      <c r="A39" s="120" t="s">
        <v>415</v>
      </c>
      <c r="B39" s="120" t="s">
        <v>416</v>
      </c>
      <c r="C39" s="120" t="s">
        <v>417</v>
      </c>
      <c r="D39" s="122" t="s">
        <v>1418</v>
      </c>
      <c r="E39" s="123" t="str">
        <f>IFERROR(__xludf.DUMMYFUNCTION("Query('(Fuente) 2. Campos'!$1:$994,""SELECT E WHERE A = '""&amp;D39&amp;""' LIMIT 1"",FALSE)"),"71257")</f>
        <v>71257</v>
      </c>
      <c r="F39" s="125"/>
    </row>
    <row r="40">
      <c r="A40" s="120" t="s">
        <v>418</v>
      </c>
      <c r="B40" s="120" t="s">
        <v>419</v>
      </c>
      <c r="C40" s="120" t="s">
        <v>420</v>
      </c>
      <c r="D40" s="122" t="s">
        <v>1419</v>
      </c>
      <c r="E40" s="123" t="str">
        <f>IFERROR(__xludf.DUMMYFUNCTION("Query('(Fuente) 2. Campos'!$1:$994,""SELECT E WHERE A = '""&amp;D40&amp;""' LIMIT 1"",FALSE)"),"México")</f>
        <v>México</v>
      </c>
      <c r="F40" s="125"/>
    </row>
    <row r="41">
      <c r="A41" s="120" t="s">
        <v>421</v>
      </c>
      <c r="B41" s="120" t="s">
        <v>422</v>
      </c>
      <c r="C41" s="126" t="s">
        <v>423</v>
      </c>
    </row>
    <row r="42">
      <c r="A42" s="120" t="s">
        <v>424</v>
      </c>
      <c r="B42" s="120" t="s">
        <v>425</v>
      </c>
      <c r="C42" s="120" t="s">
        <v>426</v>
      </c>
      <c r="D42" s="127"/>
      <c r="E42" s="123" t="str">
        <f>IFERROR(__xludf.DUMMYFUNCTION("Query('(Fuente) 2. Campos'!$1:$994,""SELECT E WHERE A = '""&amp;D42&amp;""' LIMIT 1"",FALSE)"),"")</f>
        <v/>
      </c>
      <c r="F42" s="125"/>
    </row>
    <row r="43">
      <c r="A43" s="120" t="s">
        <v>427</v>
      </c>
      <c r="B43" s="120" t="s">
        <v>428</v>
      </c>
      <c r="C43" s="120" t="s">
        <v>429</v>
      </c>
      <c r="D43" s="122" t="s">
        <v>1413</v>
      </c>
      <c r="E43" s="123" t="str">
        <f>IFERROR(__xludf.DUMMYFUNCTION("Query('(Fuente) 2. Campos'!$1:$994,""SELECT E WHERE A = '""&amp;D43&amp;""' LIMIT 1"",FALSE)"),"Jefe de la Unidad de Licitaciones")</f>
        <v>Jefe de la Unidad de Licitaciones</v>
      </c>
      <c r="F43" s="125"/>
    </row>
    <row r="44">
      <c r="A44" s="120" t="s">
        <v>430</v>
      </c>
      <c r="B44" s="120" t="s">
        <v>383</v>
      </c>
      <c r="C44" s="120" t="s">
        <v>384</v>
      </c>
      <c r="D44" s="122"/>
      <c r="E44" s="123" t="str">
        <f>IFERROR(__xludf.DUMMYFUNCTION("Query('(Fuente) 2. Campos'!$1:$994,""SELECT E WHERE A = '""&amp;D44&amp;""' LIMIT 1"",FALSE)"),"")</f>
        <v/>
      </c>
      <c r="F44" s="125"/>
    </row>
    <row r="45">
      <c r="A45" s="120" t="s">
        <v>431</v>
      </c>
      <c r="B45" s="120" t="s">
        <v>387</v>
      </c>
      <c r="C45" s="120" t="s">
        <v>388</v>
      </c>
      <c r="D45" s="122"/>
      <c r="E45" s="123" t="str">
        <f>IFERROR(__xludf.DUMMYFUNCTION("Query('(Fuente) 2. Campos'!$1:$994,""SELECT E WHERE A = '""&amp;D45&amp;""' LIMIT 1"",FALSE)"),"")</f>
        <v/>
      </c>
      <c r="F45" s="125"/>
    </row>
    <row r="46">
      <c r="A46" s="120" t="s">
        <v>432</v>
      </c>
      <c r="B46" s="120" t="s">
        <v>390</v>
      </c>
      <c r="C46" s="120" t="s">
        <v>391</v>
      </c>
      <c r="D46" s="122"/>
      <c r="E46" s="123" t="str">
        <f>IFERROR(__xludf.DUMMYFUNCTION("Query('(Fuente) 2. Campos'!$1:$994,""SELECT E WHERE A = '""&amp;D46&amp;""' LIMIT 1"",FALSE)"),"")</f>
        <v/>
      </c>
      <c r="F46" s="125"/>
    </row>
    <row r="47">
      <c r="A47" s="120" t="s">
        <v>433</v>
      </c>
      <c r="B47" s="120" t="s">
        <v>434</v>
      </c>
      <c r="C47" s="120" t="s">
        <v>435</v>
      </c>
      <c r="D47" s="122"/>
      <c r="E47" s="123" t="str">
        <f>IFERROR(__xludf.DUMMYFUNCTION("Query('(Fuente) 2. Campos'!$1:$994,""SELECT E WHERE A = '""&amp;D47&amp;""' LIMIT 1"",FALSE)"),"")</f>
        <v/>
      </c>
      <c r="F47" s="125"/>
    </row>
    <row r="48">
      <c r="A48" s="120" t="s">
        <v>436</v>
      </c>
      <c r="B48" s="120" t="s">
        <v>437</v>
      </c>
      <c r="C48" s="120" t="s">
        <v>438</v>
      </c>
      <c r="D48" s="122"/>
      <c r="E48" s="123" t="str">
        <f>IFERROR(__xludf.DUMMYFUNCTION("Query('(Fuente) 2. Campos'!$1:$994,""SELECT E WHERE A = '""&amp;D48&amp;""' LIMIT 1"",FALSE)"),"")</f>
        <v/>
      </c>
      <c r="F48" s="125"/>
    </row>
    <row r="49">
      <c r="A49" s="120" t="s">
        <v>439</v>
      </c>
      <c r="B49" s="120" t="s">
        <v>440</v>
      </c>
      <c r="C49" s="120" t="s">
        <v>441</v>
      </c>
      <c r="D49" s="127"/>
      <c r="E49" s="123" t="str">
        <f>IFERROR(__xludf.DUMMYFUNCTION("Query('(Fuente) 2. Campos'!$1:$994,""SELECT E WHERE A = '""&amp;D49&amp;""' LIMIT 1"",FALSE)"),"")</f>
        <v/>
      </c>
      <c r="F49" s="125"/>
    </row>
    <row r="50">
      <c r="A50" s="120" t="s">
        <v>442</v>
      </c>
      <c r="B50" s="120" t="s">
        <v>443</v>
      </c>
      <c r="C50" s="120" t="s">
        <v>444</v>
      </c>
      <c r="D50" s="122" t="s">
        <v>1414</v>
      </c>
      <c r="E50" s="142" t="str">
        <f>IFERROR(__xludf.DUMMYFUNCTION("Query('(Fuente) 2. Campos'!$1:$994,""SELECT E WHERE A = '""&amp;D50&amp;""' LIMIT 1"",FALSE)"),"https://www.oaxaca.gob.mx/cao/")</f>
        <v>https://www.oaxaca.gob.mx/cao/</v>
      </c>
      <c r="F50" s="125"/>
    </row>
    <row r="51">
      <c r="A51" s="120" t="s">
        <v>445</v>
      </c>
      <c r="B51" s="120" t="s">
        <v>446</v>
      </c>
      <c r="C51" s="120" t="s">
        <v>447</v>
      </c>
      <c r="D51" s="122" t="s">
        <v>1422</v>
      </c>
      <c r="E51" s="123" t="str">
        <f>IFERROR(__xludf.DUMMYFUNCTION("Query('(Fuente) 2. Campos'!$1:$994,""SELECT E WHERE A = '""&amp;D51&amp;""' LIMIT 1"",FALSE)"),"es")</f>
        <v>es</v>
      </c>
      <c r="F51" s="125"/>
    </row>
    <row r="52">
      <c r="A52" s="120" t="s">
        <v>451</v>
      </c>
      <c r="B52" s="120" t="s">
        <v>450</v>
      </c>
      <c r="C52" s="126" t="s">
        <v>452</v>
      </c>
    </row>
    <row r="53">
      <c r="A53" s="120" t="s">
        <v>451</v>
      </c>
      <c r="B53" s="120" t="s">
        <v>422</v>
      </c>
      <c r="C53" s="120" t="s">
        <v>423</v>
      </c>
      <c r="D53" s="127"/>
      <c r="E53" s="123" t="str">
        <f>IFERROR(__xludf.DUMMYFUNCTION("Query('(Fuente) 2. Campos'!$1:$994,""SELECT E WHERE A = '""&amp;D53&amp;""' LIMIT 1"",FALSE)"),"")</f>
        <v/>
      </c>
      <c r="F53" s="125"/>
    </row>
    <row r="54">
      <c r="A54" s="120" t="s">
        <v>453</v>
      </c>
      <c r="B54" s="120" t="s">
        <v>425</v>
      </c>
      <c r="C54" s="120" t="s">
        <v>426</v>
      </c>
      <c r="D54" s="127"/>
      <c r="E54" s="123" t="str">
        <f>IFERROR(__xludf.DUMMYFUNCTION("Query('(Fuente) 2. Campos'!$1:$994,""SELECT E WHERE A = '""&amp;D54&amp;""' LIMIT 1"",FALSE)"),"")</f>
        <v/>
      </c>
      <c r="F54" s="125"/>
    </row>
    <row r="55">
      <c r="A55" s="120" t="s">
        <v>454</v>
      </c>
      <c r="B55" s="120" t="s">
        <v>428</v>
      </c>
      <c r="C55" s="120" t="s">
        <v>429</v>
      </c>
      <c r="D55" s="127"/>
      <c r="E55" s="123" t="str">
        <f>IFERROR(__xludf.DUMMYFUNCTION("Query('(Fuente) 2. Campos'!$1:$994,""SELECT E WHERE A = '""&amp;D55&amp;""' LIMIT 1"",FALSE)"),"")</f>
        <v/>
      </c>
      <c r="F55" s="125"/>
    </row>
    <row r="56">
      <c r="A56" s="120" t="s">
        <v>455</v>
      </c>
      <c r="B56" s="120" t="s">
        <v>383</v>
      </c>
      <c r="C56" s="120" t="s">
        <v>384</v>
      </c>
      <c r="D56" s="127"/>
      <c r="E56" s="123" t="str">
        <f>IFERROR(__xludf.DUMMYFUNCTION("Query('(Fuente) 2. Campos'!$1:$994,""SELECT E WHERE A = '""&amp;D56&amp;""' LIMIT 1"",FALSE)"),"")</f>
        <v/>
      </c>
      <c r="F56" s="125"/>
    </row>
    <row r="57">
      <c r="A57" s="120" t="s">
        <v>456</v>
      </c>
      <c r="B57" s="120" t="s">
        <v>387</v>
      </c>
      <c r="C57" s="120" t="s">
        <v>388</v>
      </c>
      <c r="D57" s="127"/>
      <c r="E57" s="123" t="str">
        <f>IFERROR(__xludf.DUMMYFUNCTION("Query('(Fuente) 2. Campos'!$1:$994,""SELECT E WHERE A = '""&amp;D57&amp;""' LIMIT 1"",FALSE)"),"")</f>
        <v/>
      </c>
      <c r="F57" s="125"/>
    </row>
    <row r="58">
      <c r="A58" s="120" t="s">
        <v>457</v>
      </c>
      <c r="B58" s="120" t="s">
        <v>390</v>
      </c>
      <c r="C58" s="120" t="s">
        <v>391</v>
      </c>
      <c r="D58" s="127"/>
      <c r="E58" s="123" t="str">
        <f>IFERROR(__xludf.DUMMYFUNCTION("Query('(Fuente) 2. Campos'!$1:$994,""SELECT E WHERE A = '""&amp;D58&amp;""' LIMIT 1"",FALSE)"),"")</f>
        <v/>
      </c>
      <c r="F58" s="125"/>
    </row>
    <row r="59">
      <c r="A59" s="120" t="s">
        <v>458</v>
      </c>
      <c r="B59" s="120" t="s">
        <v>434</v>
      </c>
      <c r="C59" s="120" t="s">
        <v>435</v>
      </c>
      <c r="D59" s="127"/>
      <c r="E59" s="123" t="str">
        <f>IFERROR(__xludf.DUMMYFUNCTION("Query('(Fuente) 2. Campos'!$1:$994,""SELECT E WHERE A = '""&amp;D59&amp;""' LIMIT 1"",FALSE)"),"")</f>
        <v/>
      </c>
      <c r="F59" s="125"/>
    </row>
    <row r="60">
      <c r="A60" s="120" t="s">
        <v>459</v>
      </c>
      <c r="B60" s="120" t="s">
        <v>437</v>
      </c>
      <c r="C60" s="120" t="s">
        <v>438</v>
      </c>
      <c r="D60" s="127"/>
      <c r="E60" s="123" t="str">
        <f>IFERROR(__xludf.DUMMYFUNCTION("Query('(Fuente) 2. Campos'!$1:$994,""SELECT E WHERE A = '""&amp;D60&amp;""' LIMIT 1"",FALSE)"),"")</f>
        <v/>
      </c>
      <c r="F60" s="125"/>
    </row>
    <row r="61">
      <c r="A61" s="120" t="s">
        <v>460</v>
      </c>
      <c r="B61" s="120" t="s">
        <v>440</v>
      </c>
      <c r="C61" s="120" t="s">
        <v>441</v>
      </c>
      <c r="D61" s="127"/>
      <c r="E61" s="123" t="str">
        <f>IFERROR(__xludf.DUMMYFUNCTION("Query('(Fuente) 2. Campos'!$1:$994,""SELECT E WHERE A = '""&amp;D61&amp;""' LIMIT 1"",FALSE)"),"")</f>
        <v/>
      </c>
      <c r="F61" s="125"/>
    </row>
    <row r="62">
      <c r="A62" s="120" t="s">
        <v>461</v>
      </c>
      <c r="B62" s="120" t="s">
        <v>443</v>
      </c>
      <c r="C62" s="120" t="s">
        <v>444</v>
      </c>
      <c r="D62" s="127"/>
      <c r="E62" s="123" t="str">
        <f>IFERROR(__xludf.DUMMYFUNCTION("Query('(Fuente) 2. Campos'!$1:$994,""SELECT E WHERE A = '""&amp;D62&amp;""' LIMIT 1"",FALSE)"),"")</f>
        <v/>
      </c>
      <c r="F62" s="125"/>
    </row>
    <row r="63">
      <c r="A63" s="120" t="s">
        <v>462</v>
      </c>
      <c r="B63" s="120" t="s">
        <v>446</v>
      </c>
      <c r="C63" s="120" t="s">
        <v>447</v>
      </c>
      <c r="D63" s="127"/>
      <c r="E63" s="123" t="str">
        <f>IFERROR(__xludf.DUMMYFUNCTION("Query('(Fuente) 2. Campos'!$1:$994,""SELECT E WHERE A = '""&amp;D63&amp;""' LIMIT 1"",FALSE)"),"")</f>
        <v/>
      </c>
      <c r="F63" s="125"/>
    </row>
    <row r="64">
      <c r="A64" s="120" t="s">
        <v>463</v>
      </c>
      <c r="B64" s="120" t="s">
        <v>464</v>
      </c>
      <c r="C64" s="120" t="s">
        <v>465</v>
      </c>
      <c r="D64" s="127"/>
      <c r="E64" s="123" t="str">
        <f>IFERROR(__xludf.DUMMYFUNCTION("Query('(Fuente) 2. Campos'!$1:$994,""SELECT E WHERE A = '""&amp;D64&amp;""' LIMIT 1"",FALSE)"),"")</f>
        <v/>
      </c>
      <c r="F64" s="125"/>
    </row>
    <row r="65">
      <c r="A65" s="120" t="s">
        <v>467</v>
      </c>
      <c r="B65" s="120" t="s">
        <v>468</v>
      </c>
      <c r="C65" s="126" t="s">
        <v>470</v>
      </c>
    </row>
    <row r="66">
      <c r="A66" s="120" t="s">
        <v>471</v>
      </c>
      <c r="B66" s="120" t="s">
        <v>472</v>
      </c>
      <c r="C66" s="120" t="s">
        <v>473</v>
      </c>
      <c r="D66" s="127"/>
      <c r="E66" s="123" t="str">
        <f>IFERROR(__xludf.DUMMYFUNCTION("Query('(Fuente) 2. Campos'!$1:$994,""SELECT E WHERE A = '""&amp;D66&amp;""' LIMIT 1"",FALSE)"),"")</f>
        <v/>
      </c>
      <c r="F66" s="125"/>
    </row>
    <row r="67">
      <c r="A67" s="120" t="s">
        <v>474</v>
      </c>
      <c r="B67" s="120" t="s">
        <v>358</v>
      </c>
      <c r="C67" s="120" t="s">
        <v>475</v>
      </c>
      <c r="D67" s="127"/>
      <c r="E67" s="123" t="str">
        <f>IFERROR(__xludf.DUMMYFUNCTION("Query('(Fuente) 2. Campos'!$1:$994,""SELECT E WHERE A = '""&amp;D67&amp;""' LIMIT 1"",FALSE)"),"")</f>
        <v/>
      </c>
      <c r="F67" s="125"/>
    </row>
    <row r="68">
      <c r="A68" s="120" t="s">
        <v>1189</v>
      </c>
      <c r="B68" s="120" t="s">
        <v>1190</v>
      </c>
      <c r="C68" s="126" t="s">
        <v>1191</v>
      </c>
    </row>
    <row r="69">
      <c r="A69" s="120" t="s">
        <v>1192</v>
      </c>
      <c r="B69" s="120" t="s">
        <v>472</v>
      </c>
      <c r="C69" s="120" t="s">
        <v>473</v>
      </c>
      <c r="D69" s="122"/>
      <c r="E69" s="123" t="str">
        <f>IFERROR(__xludf.DUMMYFUNCTION("Query('(Fuente) 2. Campos'!$1:$994,""SELECT E WHERE A = '""&amp;D69&amp;""' LIMIT 1"",FALSE)"),"")</f>
        <v/>
      </c>
      <c r="F69" s="125"/>
    </row>
    <row r="70">
      <c r="A70" s="120" t="s">
        <v>1193</v>
      </c>
      <c r="B70" s="120" t="s">
        <v>358</v>
      </c>
      <c r="C70" s="120" t="s">
        <v>475</v>
      </c>
      <c r="D70" s="122"/>
      <c r="E70" s="123" t="str">
        <f>IFERROR(__xludf.DUMMYFUNCTION("Query('(Fuente) 2. Campos'!$1:$994,""SELECT E WHERE A = '""&amp;D70&amp;""' LIMIT 1"",FALSE)"),"")</f>
        <v/>
      </c>
      <c r="F70" s="125"/>
    </row>
    <row r="71">
      <c r="A71" s="120" t="s">
        <v>346</v>
      </c>
      <c r="B71" s="121" t="s">
        <v>1566</v>
      </c>
    </row>
    <row r="72">
      <c r="A72" s="120" t="s">
        <v>353</v>
      </c>
      <c r="B72" s="120" t="s">
        <v>354</v>
      </c>
      <c r="C72" s="120" t="s">
        <v>355</v>
      </c>
      <c r="D72" s="122" t="s">
        <v>1455</v>
      </c>
      <c r="E72" s="123" t="str">
        <f>IFERROR(__xludf.DUMMYFUNCTION("Query('(Fuente) 2. Campos'!$1:$994,""SELECT E WHERE A = '""&amp;D72&amp;""' LIMIT 1"",FALSE)"),"GRUPO FORMADO POR: SISTEMAS ESPECIALES DE METALIZACIÓN SANFER, S.A. DE C.V. E INBISA ARQUITECTURA BASICA, S.A. DE C.V.")</f>
        <v>GRUPO FORMADO POR: SISTEMAS ESPECIALES DE METALIZACIÓN SANFER, S.A. DE C.V. E INBISA ARQUITECTURA BASICA, S.A. DE C.V.</v>
      </c>
      <c r="F72" s="125"/>
    </row>
    <row r="73">
      <c r="A73" s="120" t="s">
        <v>357</v>
      </c>
      <c r="B73" s="120" t="s">
        <v>358</v>
      </c>
      <c r="C73" s="120" t="s">
        <v>359</v>
      </c>
      <c r="D73" s="122" t="s">
        <v>1456</v>
      </c>
      <c r="E73" s="123" t="str">
        <f>IFERROR(__xludf.DUMMYFUNCTION("Query('(Fuente) 2. Campos'!$1:$994,""SELECT E WHERE A = '""&amp;D73&amp;""' LIMIT 1"",FALSE)"),"SEM1804276LA")</f>
        <v>SEM1804276LA</v>
      </c>
      <c r="F73" s="125"/>
    </row>
    <row r="74">
      <c r="A74" s="120" t="s">
        <v>360</v>
      </c>
      <c r="B74" s="120" t="s">
        <v>361</v>
      </c>
      <c r="C74" s="120" t="s">
        <v>362</v>
      </c>
      <c r="D74" s="127"/>
      <c r="E74" s="123" t="str">
        <f>IFERROR(__xludf.DUMMYFUNCTION("Query('(Fuente) 2. Campos'!$1:$994,""SELECT E WHERE A = '""&amp;D74&amp;""' LIMIT 1"",FALSE)"),"")</f>
        <v/>
      </c>
      <c r="F74" s="125"/>
    </row>
    <row r="75">
      <c r="A75" s="120" t="s">
        <v>364</v>
      </c>
      <c r="B75" s="120" t="s">
        <v>365</v>
      </c>
      <c r="C75" s="126" t="s">
        <v>366</v>
      </c>
    </row>
    <row r="76">
      <c r="A76" s="120" t="s">
        <v>367</v>
      </c>
      <c r="B76" s="120" t="s">
        <v>368</v>
      </c>
      <c r="C76" s="120" t="s">
        <v>369</v>
      </c>
      <c r="D76" s="127"/>
      <c r="E76" s="123" t="str">
        <f>IFERROR(__xludf.DUMMYFUNCTION("Query('(Fuente) 2. Campos'!$1:$994,""SELECT E WHERE A = '""&amp;D76&amp;""' LIMIT 1"",FALSE)"),"")</f>
        <v/>
      </c>
      <c r="F76" s="125"/>
    </row>
    <row r="77">
      <c r="A77" s="120" t="s">
        <v>371</v>
      </c>
      <c r="B77" s="120" t="s">
        <v>372</v>
      </c>
      <c r="C77" s="120" t="s">
        <v>373</v>
      </c>
      <c r="D77" s="127"/>
      <c r="E77" s="123" t="str">
        <f>IFERROR(__xludf.DUMMYFUNCTION("Query('(Fuente) 2. Campos'!$1:$994,""SELECT E WHERE A = '""&amp;D77&amp;""' LIMIT 1"",FALSE)"),"")</f>
        <v/>
      </c>
      <c r="F77" s="125"/>
    </row>
    <row r="78">
      <c r="A78" s="120" t="s">
        <v>375</v>
      </c>
      <c r="B78" s="120" t="s">
        <v>376</v>
      </c>
      <c r="C78" s="120" t="s">
        <v>377</v>
      </c>
      <c r="D78" s="127"/>
      <c r="E78" s="123" t="str">
        <f>IFERROR(__xludf.DUMMYFUNCTION("Query('(Fuente) 2. Campos'!$1:$994,""SELECT E WHERE A = '""&amp;D78&amp;""' LIMIT 1"",FALSE)"),"")</f>
        <v/>
      </c>
      <c r="F78" s="125"/>
    </row>
    <row r="79">
      <c r="A79" s="120" t="s">
        <v>379</v>
      </c>
      <c r="B79" s="120" t="s">
        <v>380</v>
      </c>
      <c r="C79" s="120" t="s">
        <v>381</v>
      </c>
      <c r="D79" s="127"/>
      <c r="E79" s="123" t="str">
        <f>IFERROR(__xludf.DUMMYFUNCTION("Query('(Fuente) 2. Campos'!$1:$994,""SELECT E WHERE A = '""&amp;D79&amp;""' LIMIT 1"",FALSE)"),"")</f>
        <v/>
      </c>
      <c r="F79" s="125"/>
    </row>
    <row r="80">
      <c r="A80" s="120" t="s">
        <v>382</v>
      </c>
      <c r="B80" s="120" t="s">
        <v>383</v>
      </c>
      <c r="C80" s="120" t="s">
        <v>384</v>
      </c>
      <c r="D80" s="122"/>
      <c r="E80" s="123" t="str">
        <f>IFERROR(__xludf.DUMMYFUNCTION("Query('(Fuente) 2. Campos'!$1:$994,""SELECT E WHERE A = '""&amp;D80&amp;""' LIMIT 1"",FALSE)"),"")</f>
        <v/>
      </c>
      <c r="F80" s="125"/>
    </row>
    <row r="81">
      <c r="A81" s="120" t="s">
        <v>386</v>
      </c>
      <c r="B81" s="120" t="s">
        <v>387</v>
      </c>
      <c r="C81" s="120" t="s">
        <v>388</v>
      </c>
      <c r="D81" s="122"/>
      <c r="E81" s="123" t="str">
        <f>IFERROR(__xludf.DUMMYFUNCTION("Query('(Fuente) 2. Campos'!$1:$994,""SELECT E WHERE A = '""&amp;D81&amp;""' LIMIT 1"",FALSE)"),"")</f>
        <v/>
      </c>
      <c r="F81" s="125"/>
    </row>
    <row r="82">
      <c r="A82" s="120" t="s">
        <v>389</v>
      </c>
      <c r="B82" s="120" t="s">
        <v>390</v>
      </c>
      <c r="C82" s="120" t="s">
        <v>391</v>
      </c>
      <c r="D82" s="122"/>
      <c r="E82" s="123" t="str">
        <f>IFERROR(__xludf.DUMMYFUNCTION("Query('(Fuente) 2. Campos'!$1:$994,""SELECT E WHERE A = '""&amp;D82&amp;""' LIMIT 1"",FALSE)"),"")</f>
        <v/>
      </c>
      <c r="F82" s="125"/>
    </row>
    <row r="83">
      <c r="A83" s="120" t="s">
        <v>392</v>
      </c>
      <c r="B83" s="120" t="s">
        <v>393</v>
      </c>
      <c r="C83" s="120" t="s">
        <v>394</v>
      </c>
      <c r="D83" s="122"/>
      <c r="E83" s="123" t="str">
        <f>IFERROR(__xludf.DUMMYFUNCTION("Query('(Fuente) 2. Campos'!$1:$994,""SELECT E WHERE A = '""&amp;D83&amp;""' LIMIT 1"",FALSE)"),"")</f>
        <v/>
      </c>
      <c r="F83" s="125"/>
    </row>
    <row r="84">
      <c r="A84" s="120" t="s">
        <v>396</v>
      </c>
      <c r="B84" s="120" t="s">
        <v>397</v>
      </c>
      <c r="C84" s="126" t="s">
        <v>398</v>
      </c>
    </row>
    <row r="85">
      <c r="A85" s="120" t="s">
        <v>396</v>
      </c>
      <c r="B85" s="120" t="s">
        <v>365</v>
      </c>
      <c r="C85" s="120" t="s">
        <v>366</v>
      </c>
      <c r="D85" s="127"/>
      <c r="E85" s="123" t="str">
        <f>IFERROR(__xludf.DUMMYFUNCTION("Query('(Fuente) 2. Campos'!$1:$994,""SELECT E WHERE A = '""&amp;D85&amp;""' LIMIT 1"",FALSE)"),"")</f>
        <v/>
      </c>
      <c r="F85" s="125"/>
    </row>
    <row r="86">
      <c r="A86" s="120" t="s">
        <v>399</v>
      </c>
      <c r="B86" s="120" t="s">
        <v>372</v>
      </c>
      <c r="C86" s="120" t="s">
        <v>373</v>
      </c>
      <c r="D86" s="127"/>
      <c r="E86" s="123" t="str">
        <f>IFERROR(__xludf.DUMMYFUNCTION("Query('(Fuente) 2. Campos'!$1:$994,""SELECT E WHERE A = '""&amp;D86&amp;""' LIMIT 1"",FALSE)"),"")</f>
        <v/>
      </c>
      <c r="F86" s="125"/>
    </row>
    <row r="87">
      <c r="A87" s="120" t="s">
        <v>400</v>
      </c>
      <c r="B87" s="120" t="s">
        <v>376</v>
      </c>
      <c r="C87" s="120" t="s">
        <v>377</v>
      </c>
      <c r="D87" s="127"/>
      <c r="E87" s="123" t="str">
        <f>IFERROR(__xludf.DUMMYFUNCTION("Query('(Fuente) 2. Campos'!$1:$994,""SELECT E WHERE A = '""&amp;D87&amp;""' LIMIT 1"",FALSE)"),"")</f>
        <v/>
      </c>
      <c r="F87" s="125"/>
    </row>
    <row r="88">
      <c r="A88" s="120" t="s">
        <v>401</v>
      </c>
      <c r="B88" s="120" t="s">
        <v>380</v>
      </c>
      <c r="C88" s="120" t="s">
        <v>381</v>
      </c>
      <c r="D88" s="127"/>
      <c r="E88" s="123" t="str">
        <f>IFERROR(__xludf.DUMMYFUNCTION("Query('(Fuente) 2. Campos'!$1:$994,""SELECT E WHERE A = '""&amp;D88&amp;""' LIMIT 1"",FALSE)"),"")</f>
        <v/>
      </c>
      <c r="F88" s="125"/>
    </row>
    <row r="89">
      <c r="A89" s="120" t="s">
        <v>402</v>
      </c>
      <c r="B89" s="120" t="s">
        <v>393</v>
      </c>
      <c r="C89" s="120" t="s">
        <v>394</v>
      </c>
      <c r="D89" s="127"/>
      <c r="E89" s="123" t="str">
        <f>IFERROR(__xludf.DUMMYFUNCTION("Query('(Fuente) 2. Campos'!$1:$994,""SELECT E WHERE A = '""&amp;D89&amp;""' LIMIT 1"",FALSE)"),"")</f>
        <v/>
      </c>
      <c r="F89" s="125"/>
    </row>
    <row r="90">
      <c r="A90" s="120" t="s">
        <v>403</v>
      </c>
      <c r="B90" s="120" t="s">
        <v>404</v>
      </c>
      <c r="C90" s="126" t="s">
        <v>405</v>
      </c>
    </row>
    <row r="91">
      <c r="A91" s="120" t="s">
        <v>406</v>
      </c>
      <c r="B91" s="120" t="s">
        <v>407</v>
      </c>
      <c r="C91" s="120" t="s">
        <v>408</v>
      </c>
      <c r="D91" s="122"/>
      <c r="E91" s="123" t="str">
        <f>IFERROR(__xludf.DUMMYFUNCTION("Query('(Fuente) 2. Campos'!$1:$994,""SELECT E WHERE A = '""&amp;D91&amp;""' LIMIT 1"",FALSE)"),"")</f>
        <v/>
      </c>
      <c r="F91" s="125"/>
    </row>
    <row r="92">
      <c r="A92" s="120" t="s">
        <v>409</v>
      </c>
      <c r="B92" s="120" t="s">
        <v>410</v>
      </c>
      <c r="C92" s="120" t="s">
        <v>411</v>
      </c>
      <c r="D92" s="122"/>
      <c r="E92" s="123" t="str">
        <f>IFERROR(__xludf.DUMMYFUNCTION("Query('(Fuente) 2. Campos'!$1:$994,""SELECT E WHERE A = '""&amp;D92&amp;""' LIMIT 1"",FALSE)"),"")</f>
        <v/>
      </c>
      <c r="F92" s="125"/>
    </row>
    <row r="93">
      <c r="A93" s="120" t="s">
        <v>412</v>
      </c>
      <c r="B93" s="120" t="s">
        <v>413</v>
      </c>
      <c r="C93" s="120" t="s">
        <v>414</v>
      </c>
      <c r="D93" s="122"/>
      <c r="E93" s="123" t="str">
        <f>IFERROR(__xludf.DUMMYFUNCTION("Query('(Fuente) 2. Campos'!$1:$994,""SELECT E WHERE A = '""&amp;D93&amp;""' LIMIT 1"",FALSE)"),"")</f>
        <v/>
      </c>
      <c r="F93" s="125"/>
    </row>
    <row r="94">
      <c r="A94" s="120" t="s">
        <v>415</v>
      </c>
      <c r="B94" s="120" t="s">
        <v>416</v>
      </c>
      <c r="C94" s="120" t="s">
        <v>417</v>
      </c>
      <c r="D94" s="122"/>
      <c r="E94" s="123" t="str">
        <f>IFERROR(__xludf.DUMMYFUNCTION("Query('(Fuente) 2. Campos'!$1:$994,""SELECT E WHERE A = '""&amp;D94&amp;""' LIMIT 1"",FALSE)"),"")</f>
        <v/>
      </c>
      <c r="F94" s="125"/>
    </row>
    <row r="95">
      <c r="A95" s="120" t="s">
        <v>418</v>
      </c>
      <c r="B95" s="120" t="s">
        <v>419</v>
      </c>
      <c r="C95" s="120" t="s">
        <v>420</v>
      </c>
      <c r="D95" s="122"/>
      <c r="E95" s="123" t="str">
        <f>IFERROR(__xludf.DUMMYFUNCTION("Query('(Fuente) 2. Campos'!$1:$994,""SELECT E WHERE A = '""&amp;D95&amp;""' LIMIT 1"",FALSE)"),"")</f>
        <v/>
      </c>
      <c r="F95" s="125"/>
    </row>
    <row r="96">
      <c r="A96" s="120" t="s">
        <v>421</v>
      </c>
      <c r="B96" s="120" t="s">
        <v>422</v>
      </c>
      <c r="C96" s="126" t="s">
        <v>423</v>
      </c>
    </row>
    <row r="97">
      <c r="A97" s="120" t="s">
        <v>424</v>
      </c>
      <c r="B97" s="120" t="s">
        <v>425</v>
      </c>
      <c r="C97" s="120" t="s">
        <v>426</v>
      </c>
      <c r="D97" s="122"/>
      <c r="E97" s="123" t="str">
        <f>IFERROR(__xludf.DUMMYFUNCTION("Query('(Fuente) 2. Campos'!$1:$994,""SELECT E WHERE A = '""&amp;D97&amp;""' LIMIT 1"",FALSE)"),"")</f>
        <v/>
      </c>
      <c r="F97" s="125"/>
    </row>
    <row r="98">
      <c r="A98" s="120" t="s">
        <v>427</v>
      </c>
      <c r="B98" s="120" t="s">
        <v>428</v>
      </c>
      <c r="C98" s="120" t="s">
        <v>429</v>
      </c>
      <c r="D98" s="122"/>
      <c r="E98" s="123" t="str">
        <f>IFERROR(__xludf.DUMMYFUNCTION("Query('(Fuente) 2. Campos'!$1:$994,""SELECT E WHERE A = '""&amp;D98&amp;""' LIMIT 1"",FALSE)"),"")</f>
        <v/>
      </c>
      <c r="F98" s="125"/>
    </row>
    <row r="99">
      <c r="A99" s="120" t="s">
        <v>430</v>
      </c>
      <c r="B99" s="120" t="s">
        <v>383</v>
      </c>
      <c r="C99" s="120" t="s">
        <v>384</v>
      </c>
      <c r="D99" s="122"/>
      <c r="E99" s="123" t="str">
        <f>IFERROR(__xludf.DUMMYFUNCTION("Query('(Fuente) 2. Campos'!$1:$994,""SELECT E WHERE A = '""&amp;D99&amp;""' LIMIT 1"",FALSE)"),"")</f>
        <v/>
      </c>
      <c r="F99" s="125"/>
    </row>
    <row r="100">
      <c r="A100" s="120" t="s">
        <v>431</v>
      </c>
      <c r="B100" s="120" t="s">
        <v>387</v>
      </c>
      <c r="C100" s="120" t="s">
        <v>388</v>
      </c>
      <c r="D100" s="122"/>
      <c r="E100" s="123" t="str">
        <f>IFERROR(__xludf.DUMMYFUNCTION("Query('(Fuente) 2. Campos'!$1:$994,""SELECT E WHERE A = '""&amp;D100&amp;""' LIMIT 1"",FALSE)"),"")</f>
        <v/>
      </c>
      <c r="F100" s="125"/>
    </row>
    <row r="101">
      <c r="A101" s="120" t="s">
        <v>432</v>
      </c>
      <c r="B101" s="120" t="s">
        <v>390</v>
      </c>
      <c r="C101" s="120" t="s">
        <v>391</v>
      </c>
      <c r="D101" s="122"/>
      <c r="E101" s="123" t="str">
        <f>IFERROR(__xludf.DUMMYFUNCTION("Query('(Fuente) 2. Campos'!$1:$994,""SELECT E WHERE A = '""&amp;D101&amp;""' LIMIT 1"",FALSE)"),"")</f>
        <v/>
      </c>
      <c r="F101" s="125"/>
    </row>
    <row r="102">
      <c r="A102" s="120" t="s">
        <v>433</v>
      </c>
      <c r="B102" s="120" t="s">
        <v>434</v>
      </c>
      <c r="C102" s="120" t="s">
        <v>435</v>
      </c>
      <c r="D102" s="122"/>
      <c r="E102" s="123" t="str">
        <f>IFERROR(__xludf.DUMMYFUNCTION("Query('(Fuente) 2. Campos'!$1:$994,""SELECT E WHERE A = '""&amp;D102&amp;""' LIMIT 1"",FALSE)"),"")</f>
        <v/>
      </c>
      <c r="F102" s="125"/>
    </row>
    <row r="103">
      <c r="A103" s="120" t="s">
        <v>436</v>
      </c>
      <c r="B103" s="120" t="s">
        <v>437</v>
      </c>
      <c r="C103" s="120" t="s">
        <v>438</v>
      </c>
      <c r="D103" s="127"/>
      <c r="E103" s="123" t="str">
        <f>IFERROR(__xludf.DUMMYFUNCTION("Query('(Fuente) 2. Campos'!$1:$994,""SELECT E WHERE A = '""&amp;D103&amp;""' LIMIT 1"",FALSE)"),"")</f>
        <v/>
      </c>
      <c r="F103" s="125"/>
    </row>
    <row r="104">
      <c r="A104" s="120" t="s">
        <v>439</v>
      </c>
      <c r="B104" s="120" t="s">
        <v>440</v>
      </c>
      <c r="C104" s="120" t="s">
        <v>441</v>
      </c>
      <c r="D104" s="127"/>
      <c r="E104" s="123" t="str">
        <f>IFERROR(__xludf.DUMMYFUNCTION("Query('(Fuente) 2. Campos'!$1:$994,""SELECT E WHERE A = '""&amp;D104&amp;""' LIMIT 1"",FALSE)"),"")</f>
        <v/>
      </c>
      <c r="F104" s="125"/>
    </row>
    <row r="105">
      <c r="A105" s="120" t="s">
        <v>442</v>
      </c>
      <c r="B105" s="120" t="s">
        <v>443</v>
      </c>
      <c r="C105" s="120" t="s">
        <v>444</v>
      </c>
      <c r="D105" s="127"/>
      <c r="E105" s="123" t="str">
        <f>IFERROR(__xludf.DUMMYFUNCTION("Query('(Fuente) 2. Campos'!$1:$994,""SELECT E WHERE A = '""&amp;D105&amp;""' LIMIT 1"",FALSE)"),"")</f>
        <v/>
      </c>
      <c r="F105" s="125"/>
    </row>
    <row r="106">
      <c r="A106" s="120" t="s">
        <v>445</v>
      </c>
      <c r="B106" s="120" t="s">
        <v>446</v>
      </c>
      <c r="C106" s="120" t="s">
        <v>447</v>
      </c>
      <c r="D106" s="127"/>
      <c r="E106" s="123" t="str">
        <f>IFERROR(__xludf.DUMMYFUNCTION("Query('(Fuente) 2. Campos'!$1:$994,""SELECT E WHERE A = '""&amp;D106&amp;""' LIMIT 1"",FALSE)"),"")</f>
        <v/>
      </c>
      <c r="F106" s="125"/>
    </row>
    <row r="107">
      <c r="A107" s="120" t="s">
        <v>451</v>
      </c>
      <c r="B107" s="120" t="s">
        <v>450</v>
      </c>
      <c r="C107" s="126" t="s">
        <v>452</v>
      </c>
    </row>
    <row r="108">
      <c r="A108" s="120" t="s">
        <v>451</v>
      </c>
      <c r="B108" s="120" t="s">
        <v>422</v>
      </c>
      <c r="C108" s="120" t="s">
        <v>423</v>
      </c>
      <c r="D108" s="127"/>
      <c r="E108" s="123" t="str">
        <f>IFERROR(__xludf.DUMMYFUNCTION("Query('(Fuente) 2. Campos'!$1:$994,""SELECT E WHERE A = '""&amp;D108&amp;""' LIMIT 1"",FALSE)"),"")</f>
        <v/>
      </c>
      <c r="F108" s="125"/>
    </row>
    <row r="109">
      <c r="A109" s="120" t="s">
        <v>453</v>
      </c>
      <c r="B109" s="120" t="s">
        <v>425</v>
      </c>
      <c r="C109" s="120" t="s">
        <v>426</v>
      </c>
      <c r="D109" s="127"/>
      <c r="E109" s="123" t="str">
        <f>IFERROR(__xludf.DUMMYFUNCTION("Query('(Fuente) 2. Campos'!$1:$994,""SELECT E WHERE A = '""&amp;D109&amp;""' LIMIT 1"",FALSE)"),"")</f>
        <v/>
      </c>
      <c r="F109" s="125"/>
    </row>
    <row r="110">
      <c r="A110" s="120" t="s">
        <v>454</v>
      </c>
      <c r="B110" s="120" t="s">
        <v>428</v>
      </c>
      <c r="C110" s="120" t="s">
        <v>429</v>
      </c>
      <c r="D110" s="127"/>
      <c r="E110" s="123" t="str">
        <f>IFERROR(__xludf.DUMMYFUNCTION("Query('(Fuente) 2. Campos'!$1:$994,""SELECT E WHERE A = '""&amp;D110&amp;""' LIMIT 1"",FALSE)"),"")</f>
        <v/>
      </c>
      <c r="F110" s="125"/>
    </row>
    <row r="111">
      <c r="A111" s="120" t="s">
        <v>455</v>
      </c>
      <c r="B111" s="120" t="s">
        <v>383</v>
      </c>
      <c r="C111" s="120" t="s">
        <v>384</v>
      </c>
      <c r="D111" s="127"/>
      <c r="E111" s="123" t="str">
        <f>IFERROR(__xludf.DUMMYFUNCTION("Query('(Fuente) 2. Campos'!$1:$994,""SELECT E WHERE A = '""&amp;D111&amp;""' LIMIT 1"",FALSE)"),"")</f>
        <v/>
      </c>
      <c r="F111" s="125"/>
    </row>
    <row r="112">
      <c r="A112" s="120" t="s">
        <v>456</v>
      </c>
      <c r="B112" s="120" t="s">
        <v>387</v>
      </c>
      <c r="C112" s="120" t="s">
        <v>388</v>
      </c>
      <c r="D112" s="127"/>
      <c r="E112" s="123" t="str">
        <f>IFERROR(__xludf.DUMMYFUNCTION("Query('(Fuente) 2. Campos'!$1:$994,""SELECT E WHERE A = '""&amp;D112&amp;""' LIMIT 1"",FALSE)"),"")</f>
        <v/>
      </c>
      <c r="F112" s="125"/>
    </row>
    <row r="113">
      <c r="A113" s="120" t="s">
        <v>457</v>
      </c>
      <c r="B113" s="120" t="s">
        <v>390</v>
      </c>
      <c r="C113" s="120" t="s">
        <v>391</v>
      </c>
      <c r="D113" s="127"/>
      <c r="E113" s="123" t="str">
        <f>IFERROR(__xludf.DUMMYFUNCTION("Query('(Fuente) 2. Campos'!$1:$994,""SELECT E WHERE A = '""&amp;D113&amp;""' LIMIT 1"",FALSE)"),"")</f>
        <v/>
      </c>
      <c r="F113" s="125"/>
    </row>
    <row r="114">
      <c r="A114" s="120" t="s">
        <v>458</v>
      </c>
      <c r="B114" s="120" t="s">
        <v>434</v>
      </c>
      <c r="C114" s="120" t="s">
        <v>435</v>
      </c>
      <c r="D114" s="127"/>
      <c r="E114" s="123" t="str">
        <f>IFERROR(__xludf.DUMMYFUNCTION("Query('(Fuente) 2. Campos'!$1:$994,""SELECT E WHERE A = '""&amp;D114&amp;""' LIMIT 1"",FALSE)"),"")</f>
        <v/>
      </c>
      <c r="F114" s="125"/>
    </row>
    <row r="115">
      <c r="A115" s="120" t="s">
        <v>459</v>
      </c>
      <c r="B115" s="120" t="s">
        <v>437</v>
      </c>
      <c r="C115" s="120" t="s">
        <v>438</v>
      </c>
      <c r="D115" s="127"/>
      <c r="E115" s="123" t="str">
        <f>IFERROR(__xludf.DUMMYFUNCTION("Query('(Fuente) 2. Campos'!$1:$994,""SELECT E WHERE A = '""&amp;D115&amp;""' LIMIT 1"",FALSE)"),"")</f>
        <v/>
      </c>
      <c r="F115" s="125"/>
    </row>
    <row r="116">
      <c r="A116" s="120" t="s">
        <v>460</v>
      </c>
      <c r="B116" s="120" t="s">
        <v>440</v>
      </c>
      <c r="C116" s="120" t="s">
        <v>441</v>
      </c>
      <c r="D116" s="127"/>
      <c r="E116" s="123" t="str">
        <f>IFERROR(__xludf.DUMMYFUNCTION("Query('(Fuente) 2. Campos'!$1:$994,""SELECT E WHERE A = '""&amp;D116&amp;""' LIMIT 1"",FALSE)"),"")</f>
        <v/>
      </c>
      <c r="F116" s="125"/>
    </row>
    <row r="117">
      <c r="A117" s="120" t="s">
        <v>461</v>
      </c>
      <c r="B117" s="120" t="s">
        <v>443</v>
      </c>
      <c r="C117" s="120" t="s">
        <v>444</v>
      </c>
      <c r="D117" s="127"/>
      <c r="E117" s="123" t="str">
        <f>IFERROR(__xludf.DUMMYFUNCTION("Query('(Fuente) 2. Campos'!$1:$994,""SELECT E WHERE A = '""&amp;D117&amp;""' LIMIT 1"",FALSE)"),"")</f>
        <v/>
      </c>
      <c r="F117" s="125"/>
    </row>
    <row r="118">
      <c r="A118" s="120" t="s">
        <v>462</v>
      </c>
      <c r="B118" s="120" t="s">
        <v>446</v>
      </c>
      <c r="C118" s="120" t="s">
        <v>447</v>
      </c>
      <c r="D118" s="127"/>
      <c r="E118" s="123" t="str">
        <f>IFERROR(__xludf.DUMMYFUNCTION("Query('(Fuente) 2. Campos'!$1:$994,""SELECT E WHERE A = '""&amp;D118&amp;""' LIMIT 1"",FALSE)"),"")</f>
        <v/>
      </c>
      <c r="F118" s="125"/>
    </row>
    <row r="119">
      <c r="A119" s="120" t="s">
        <v>463</v>
      </c>
      <c r="B119" s="120" t="s">
        <v>464</v>
      </c>
      <c r="C119" s="120" t="s">
        <v>465</v>
      </c>
      <c r="D119" s="127"/>
      <c r="E119" s="123" t="str">
        <f>IFERROR(__xludf.DUMMYFUNCTION("Query('(Fuente) 2. Campos'!$1:$994,""SELECT E WHERE A = '""&amp;D119&amp;""' LIMIT 1"",FALSE)"),"")</f>
        <v/>
      </c>
      <c r="F119" s="125"/>
    </row>
    <row r="120">
      <c r="A120" s="120" t="s">
        <v>467</v>
      </c>
      <c r="B120" s="120" t="s">
        <v>468</v>
      </c>
      <c r="C120" s="126" t="s">
        <v>470</v>
      </c>
    </row>
    <row r="121">
      <c r="A121" s="120" t="s">
        <v>471</v>
      </c>
      <c r="B121" s="120" t="s">
        <v>472</v>
      </c>
      <c r="C121" s="120" t="s">
        <v>473</v>
      </c>
      <c r="D121" s="127"/>
      <c r="E121" s="123" t="str">
        <f>IFERROR(__xludf.DUMMYFUNCTION("Query('(Fuente) 2. Campos'!$1:$994,""SELECT E WHERE A = '""&amp;D121&amp;""' LIMIT 1"",FALSE)"),"")</f>
        <v/>
      </c>
      <c r="F121" s="125"/>
    </row>
    <row r="122">
      <c r="A122" s="120" t="s">
        <v>474</v>
      </c>
      <c r="B122" s="120" t="s">
        <v>358</v>
      </c>
      <c r="C122" s="120" t="s">
        <v>475</v>
      </c>
      <c r="D122" s="127"/>
      <c r="E122" s="123" t="str">
        <f>IFERROR(__xludf.DUMMYFUNCTION("Query('(Fuente) 2. Campos'!$1:$994,""SELECT E WHERE A = '""&amp;D122&amp;""' LIMIT 1"",FALSE)"),"")</f>
        <v/>
      </c>
      <c r="F122" s="125"/>
    </row>
    <row r="123">
      <c r="A123" s="120" t="s">
        <v>1194</v>
      </c>
      <c r="B123" s="120" t="s">
        <v>1195</v>
      </c>
      <c r="C123" s="120" t="s">
        <v>1196</v>
      </c>
      <c r="D123" s="127"/>
      <c r="E123" s="123" t="str">
        <f>IFERROR(__xludf.DUMMYFUNCTION("Query('(Fuente) 2. Campos'!$1:$994,""SELECT E WHERE A = '""&amp;D123&amp;""' LIMIT 1"",FALSE)"),"")</f>
        <v/>
      </c>
      <c r="F123" s="125"/>
    </row>
    <row r="124">
      <c r="A124" s="120" t="s">
        <v>1197</v>
      </c>
      <c r="B124" s="120" t="s">
        <v>42</v>
      </c>
      <c r="C124" s="126" t="s">
        <v>1198</v>
      </c>
    </row>
    <row r="125">
      <c r="A125" s="120" t="s">
        <v>1199</v>
      </c>
      <c r="B125" s="120" t="s">
        <v>376</v>
      </c>
      <c r="C125" s="120" t="s">
        <v>713</v>
      </c>
      <c r="D125" s="127"/>
      <c r="E125" s="123" t="str">
        <f>IFERROR(__xludf.DUMMYFUNCTION("Query('(Fuente) 2. Campos'!$1:$994,""SELECT E WHERE A = '""&amp;D125&amp;""' LIMIT 1"",FALSE)"),"")</f>
        <v/>
      </c>
      <c r="F125" s="125"/>
    </row>
    <row r="126">
      <c r="A126" s="120" t="s">
        <v>1200</v>
      </c>
      <c r="B126" s="120" t="s">
        <v>313</v>
      </c>
      <c r="C126" s="120" t="s">
        <v>715</v>
      </c>
      <c r="D126" s="127"/>
      <c r="E126" s="123" t="str">
        <f>IFERROR(__xludf.DUMMYFUNCTION("Query('(Fuente) 2. Campos'!$1:$994,""SELECT E WHERE A = '""&amp;D126&amp;""' LIMIT 1"",FALSE)"),"")</f>
        <v/>
      </c>
      <c r="F126" s="125"/>
    </row>
    <row r="127">
      <c r="A127" s="120" t="s">
        <v>1201</v>
      </c>
      <c r="B127" s="120" t="s">
        <v>717</v>
      </c>
      <c r="C127" s="120" t="s">
        <v>718</v>
      </c>
      <c r="D127" s="127"/>
      <c r="E127" s="123" t="str">
        <f>IFERROR(__xludf.DUMMYFUNCTION("Query('(Fuente) 2. Campos'!$1:$994,""SELECT E WHERE A = '""&amp;D127&amp;""' LIMIT 1"",FALSE)"),"")</f>
        <v/>
      </c>
      <c r="F127" s="125"/>
    </row>
    <row r="128">
      <c r="A128" s="120" t="s">
        <v>1202</v>
      </c>
      <c r="B128" s="120" t="s">
        <v>58</v>
      </c>
      <c r="C128" s="120" t="s">
        <v>721</v>
      </c>
      <c r="D128" s="127"/>
      <c r="E128" s="123" t="str">
        <f>IFERROR(__xludf.DUMMYFUNCTION("Query('(Fuente) 2. Campos'!$1:$994,""SELECT E WHERE A = '""&amp;D128&amp;""' LIMIT 1"",FALSE)"),"")</f>
        <v/>
      </c>
      <c r="F128" s="125"/>
    </row>
    <row r="129">
      <c r="A129" s="120" t="s">
        <v>1203</v>
      </c>
      <c r="B129" s="120" t="s">
        <v>723</v>
      </c>
      <c r="C129" s="120" t="s">
        <v>724</v>
      </c>
      <c r="D129" s="127"/>
      <c r="E129" s="123" t="str">
        <f>IFERROR(__xludf.DUMMYFUNCTION("Query('(Fuente) 2. Campos'!$1:$994,""SELECT E WHERE A = '""&amp;D129&amp;""' LIMIT 1"",FALSE)"),"")</f>
        <v/>
      </c>
      <c r="F129" s="125"/>
    </row>
    <row r="130">
      <c r="A130" s="120" t="s">
        <v>1204</v>
      </c>
      <c r="B130" s="120" t="s">
        <v>726</v>
      </c>
      <c r="C130" s="120" t="s">
        <v>727</v>
      </c>
      <c r="D130" s="127"/>
      <c r="E130" s="123" t="str">
        <f>IFERROR(__xludf.DUMMYFUNCTION("Query('(Fuente) 2. Campos'!$1:$994,""SELECT E WHERE A = '""&amp;D130&amp;""' LIMIT 1"",FALSE)"),"")</f>
        <v/>
      </c>
      <c r="F130" s="125"/>
    </row>
    <row r="131">
      <c r="A131" s="120" t="s">
        <v>1205</v>
      </c>
      <c r="B131" s="120" t="s">
        <v>729</v>
      </c>
      <c r="C131" s="120" t="s">
        <v>730</v>
      </c>
      <c r="D131" s="127"/>
      <c r="E131" s="123" t="str">
        <f>IFERROR(__xludf.DUMMYFUNCTION("Query('(Fuente) 2. Campos'!$1:$994,""SELECT E WHERE A = '""&amp;D131&amp;""' LIMIT 1"",FALSE)"),"")</f>
        <v/>
      </c>
      <c r="F131" s="125"/>
    </row>
    <row r="132">
      <c r="A132" s="120" t="s">
        <v>1206</v>
      </c>
      <c r="B132" s="120" t="s">
        <v>697</v>
      </c>
      <c r="C132" s="120" t="s">
        <v>732</v>
      </c>
      <c r="D132" s="127"/>
      <c r="E132" s="123" t="str">
        <f>IFERROR(__xludf.DUMMYFUNCTION("Query('(Fuente) 2. Campos'!$1:$994,""SELECT E WHERE A = '""&amp;D132&amp;""' LIMIT 1"",FALSE)"),"")</f>
        <v/>
      </c>
      <c r="F132" s="125"/>
    </row>
    <row r="133">
      <c r="A133" s="120" t="s">
        <v>1207</v>
      </c>
      <c r="B133" s="120" t="s">
        <v>734</v>
      </c>
      <c r="C133" s="120" t="s">
        <v>735</v>
      </c>
      <c r="D133" s="127"/>
      <c r="E133" s="123" t="str">
        <f>IFERROR(__xludf.DUMMYFUNCTION("Query('(Fuente) 2. Campos'!$1:$994,""SELECT E WHERE A = '""&amp;D133&amp;""' LIMIT 1"",FALSE)"),"")</f>
        <v/>
      </c>
      <c r="F133" s="125"/>
    </row>
    <row r="134">
      <c r="A134" s="120" t="s">
        <v>1208</v>
      </c>
      <c r="B134" s="120" t="s">
        <v>45</v>
      </c>
      <c r="C134" s="126" t="s">
        <v>1209</v>
      </c>
    </row>
    <row r="135">
      <c r="A135" s="120" t="s">
        <v>1210</v>
      </c>
      <c r="B135" s="120" t="s">
        <v>376</v>
      </c>
      <c r="C135" s="120" t="s">
        <v>682</v>
      </c>
      <c r="D135" s="122" t="s">
        <v>1567</v>
      </c>
      <c r="E135" s="123" t="str">
        <f>IFERROR(__xludf.DUMMYFUNCTION("Query('(Fuente) 2. Campos'!$1:$994,""SELECT E WHERE A = '""&amp;D135&amp;""' LIMIT 1"",FALSE)"),"SCTG/SASO/DA-C/2091/2021")</f>
        <v>SCTG/SASO/DA-C/2091/2021</v>
      </c>
      <c r="F135" s="125"/>
    </row>
    <row r="136">
      <c r="A136" s="120" t="s">
        <v>1211</v>
      </c>
      <c r="B136" s="120" t="s">
        <v>684</v>
      </c>
      <c r="C136" s="120" t="s">
        <v>685</v>
      </c>
      <c r="D136" s="122" t="s">
        <v>1568</v>
      </c>
      <c r="E136" s="123" t="str">
        <f>IFERROR(__xludf.DUMMYFUNCTION("Query('(Fuente) 2. Campos'!$1:$994,""SELECT E WHERE A = '""&amp;D136&amp;""' LIMIT 1"",FALSE)"),"Oficio")</f>
        <v>Oficio</v>
      </c>
      <c r="F136" s="125"/>
    </row>
    <row r="137">
      <c r="A137" s="120" t="s">
        <v>1212</v>
      </c>
      <c r="B137" s="120" t="s">
        <v>313</v>
      </c>
      <c r="C137" s="120" t="s">
        <v>688</v>
      </c>
      <c r="D137" s="122" t="s">
        <v>1569</v>
      </c>
      <c r="E137" s="123" t="str">
        <f>IFERROR(__xludf.DUMMYFUNCTION("Query('(Fuente) 2. Campos'!$1:$994,""SELECT E WHERE A = '""&amp;D137&amp;""' LIMIT 1"",FALSE)"),"Cierre de Expediente")</f>
        <v>Cierre de Expediente</v>
      </c>
      <c r="F137" s="125"/>
    </row>
    <row r="138">
      <c r="A138" s="120" t="s">
        <v>1213</v>
      </c>
      <c r="B138" s="120" t="s">
        <v>58</v>
      </c>
      <c r="C138" s="120" t="s">
        <v>690</v>
      </c>
      <c r="D138" s="122" t="s">
        <v>1570</v>
      </c>
      <c r="E138" s="123" t="str">
        <f>IFERROR(__xludf.DUMMYFUNCTION("Query('(Fuente) 2. Campos'!$1:$994,""SELECT E WHERE A = '""&amp;D138&amp;""' LIMIT 1"",FALSE)"),"Observaciones Cualitativas y Cuantitativas")</f>
        <v>Observaciones Cualitativas y Cuantitativas</v>
      </c>
      <c r="F138" s="125"/>
    </row>
    <row r="139">
      <c r="A139" s="120" t="s">
        <v>1214</v>
      </c>
      <c r="B139" s="120" t="s">
        <v>443</v>
      </c>
      <c r="C139" s="120" t="s">
        <v>692</v>
      </c>
      <c r="D139" s="122"/>
      <c r="E139" s="123" t="str">
        <f>IFERROR(__xludf.DUMMYFUNCTION("Query('(Fuente) 2. Campos'!$1:$994,""SELECT E WHERE A = '""&amp;D139&amp;""' LIMIT 1"",FALSE)"),"")</f>
        <v/>
      </c>
      <c r="F139" s="125"/>
    </row>
    <row r="140">
      <c r="A140" s="120" t="s">
        <v>1215</v>
      </c>
      <c r="B140" s="120" t="s">
        <v>694</v>
      </c>
      <c r="C140" s="120" t="s">
        <v>695</v>
      </c>
      <c r="D140" s="122" t="s">
        <v>1571</v>
      </c>
      <c r="E140" s="123" t="str">
        <f>IFERROR(__xludf.DUMMYFUNCTION("Query('(Fuente) 2. Campos'!$1:$994,""SELECT E WHERE A = '""&amp;D140&amp;""' LIMIT 1"",FALSE)"),"21/09/2021")</f>
        <v>21/09/2021</v>
      </c>
      <c r="F140" s="125"/>
    </row>
    <row r="141">
      <c r="A141" s="120" t="s">
        <v>1216</v>
      </c>
      <c r="B141" s="120" t="s">
        <v>697</v>
      </c>
      <c r="C141" s="120" t="s">
        <v>698</v>
      </c>
      <c r="D141" s="127"/>
      <c r="E141" s="123" t="str">
        <f>IFERROR(__xludf.DUMMYFUNCTION("Query('(Fuente) 2. Campos'!$1:$994,""SELECT E WHERE A = '""&amp;D141&amp;""' LIMIT 1"",FALSE)"),"")</f>
        <v/>
      </c>
      <c r="F141" s="125"/>
    </row>
    <row r="142">
      <c r="A142" s="120" t="s">
        <v>1217</v>
      </c>
      <c r="B142" s="120" t="s">
        <v>700</v>
      </c>
      <c r="C142" s="120" t="s">
        <v>701</v>
      </c>
      <c r="D142" s="127"/>
      <c r="E142" s="123" t="str">
        <f>IFERROR(__xludf.DUMMYFUNCTION("Query('(Fuente) 2. Campos'!$1:$994,""SELECT E WHERE A = '""&amp;D142&amp;""' LIMIT 1"",FALSE)"),"")</f>
        <v/>
      </c>
      <c r="F142" s="125"/>
    </row>
    <row r="143">
      <c r="A143" s="120" t="s">
        <v>1218</v>
      </c>
      <c r="B143" s="120" t="s">
        <v>704</v>
      </c>
      <c r="C143" s="120" t="s">
        <v>705</v>
      </c>
      <c r="D143" s="122" t="s">
        <v>1422</v>
      </c>
      <c r="E143" s="123" t="str">
        <f>IFERROR(__xludf.DUMMYFUNCTION("Query('(Fuente) 2. Campos'!$1:$994,""SELECT E WHERE A = '""&amp;D143&amp;""' LIMIT 1"",FALSE)"),"es")</f>
        <v>es</v>
      </c>
      <c r="F143" s="125"/>
    </row>
    <row r="144" hidden="1">
      <c r="A144" s="120"/>
      <c r="B144" s="120"/>
      <c r="C144" s="120"/>
      <c r="D144" s="127"/>
      <c r="E144" s="123" t="str">
        <f>IFERROR(__xludf.DUMMYFUNCTION("Query('(Fuente) 2. Campos'!$1:$994,""SELECT E WHERE A = '""&amp;D144&amp;""' LIMIT 1"",FALSE)"),"")</f>
        <v/>
      </c>
      <c r="F144" s="125"/>
    </row>
    <row r="145" hidden="1">
      <c r="A145" s="120"/>
      <c r="B145" s="120"/>
      <c r="C145" s="120"/>
      <c r="D145" s="127"/>
      <c r="E145" s="123" t="str">
        <f>IFERROR(__xludf.DUMMYFUNCTION("Query('(Fuente) 2. Campos'!$1:$994,""SELECT E WHERE A = '""&amp;D145&amp;""' LIMIT 1"",FALSE)"),"")</f>
        <v/>
      </c>
      <c r="F145" s="125"/>
    </row>
    <row r="146" hidden="1">
      <c r="A146" s="120"/>
      <c r="B146" s="120"/>
      <c r="C146" s="120"/>
      <c r="D146" s="127"/>
      <c r="E146" s="123" t="str">
        <f>IFERROR(__xludf.DUMMYFUNCTION("Query('(Fuente) 2. Campos'!$1:$994,""SELECT E WHERE A = '""&amp;D146&amp;""' LIMIT 1"",FALSE)"),"")</f>
        <v/>
      </c>
      <c r="F146" s="125"/>
    </row>
    <row r="147" hidden="1">
      <c r="A147" s="120"/>
      <c r="B147" s="120"/>
      <c r="C147" s="120"/>
      <c r="D147" s="127"/>
      <c r="E147" s="123" t="str">
        <f>IFERROR(__xludf.DUMMYFUNCTION("Query('(Fuente) 2. Campos'!$1:$994,""SELECT E WHERE A = '""&amp;D147&amp;""' LIMIT 1"",FALSE)"),"")</f>
        <v/>
      </c>
      <c r="F147" s="125"/>
    </row>
    <row r="148" hidden="1">
      <c r="A148" s="120"/>
      <c r="B148" s="120"/>
      <c r="C148" s="120"/>
      <c r="D148" s="127"/>
      <c r="E148" s="123" t="str">
        <f>IFERROR(__xludf.DUMMYFUNCTION("Query('(Fuente) 2. Campos'!$1:$994,""SELECT E WHERE A = '""&amp;D148&amp;""' LIMIT 1"",FALSE)"),"")</f>
        <v/>
      </c>
      <c r="F148" s="125"/>
    </row>
    <row r="149" hidden="1">
      <c r="A149" s="120"/>
      <c r="B149" s="120"/>
      <c r="C149" s="120"/>
      <c r="D149" s="127"/>
      <c r="E149" s="123" t="str">
        <f>IFERROR(__xludf.DUMMYFUNCTION("Query('(Fuente) 2. Campos'!$1:$994,""SELECT E WHERE A = '""&amp;D149&amp;""' LIMIT 1"",FALSE)"),"")</f>
        <v/>
      </c>
      <c r="F149" s="125"/>
    </row>
    <row r="150" hidden="1">
      <c r="A150" s="120"/>
      <c r="B150" s="120"/>
      <c r="C150" s="120"/>
      <c r="D150" s="127"/>
      <c r="E150" s="123" t="str">
        <f>IFERROR(__xludf.DUMMYFUNCTION("Query('(Fuente) 2. Campos'!$1:$994,""SELECT E WHERE A = '""&amp;D150&amp;""' LIMIT 1"",FALSE)"),"")</f>
        <v/>
      </c>
      <c r="F150" s="125"/>
    </row>
    <row r="151" hidden="1">
      <c r="A151" s="120"/>
      <c r="B151" s="120"/>
      <c r="C151" s="120"/>
      <c r="D151" s="127"/>
      <c r="E151" s="123" t="str">
        <f>IFERROR(__xludf.DUMMYFUNCTION("Query('(Fuente) 2. Campos'!$1:$994,""SELECT E WHERE A = '""&amp;D151&amp;""' LIMIT 1"",FALSE)"),"")</f>
        <v/>
      </c>
      <c r="F151" s="125"/>
    </row>
    <row r="152" hidden="1">
      <c r="A152" s="120"/>
      <c r="B152" s="120"/>
      <c r="C152" s="120"/>
      <c r="D152" s="127"/>
      <c r="E152" s="123" t="str">
        <f>IFERROR(__xludf.DUMMYFUNCTION("Query('(Fuente) 2. Campos'!$1:$994,""SELECT E WHERE A = '""&amp;D152&amp;""' LIMIT 1"",FALSE)"),"")</f>
        <v/>
      </c>
      <c r="F152" s="125"/>
    </row>
    <row r="153" hidden="1">
      <c r="A153" s="120"/>
      <c r="B153" s="120"/>
      <c r="C153" s="120"/>
      <c r="D153" s="127"/>
      <c r="E153" s="123" t="str">
        <f>IFERROR(__xludf.DUMMYFUNCTION("Query('(Fuente) 2. Campos'!$1:$994,""SELECT E WHERE A = '""&amp;D153&amp;""' LIMIT 1"",FALSE)"),"")</f>
        <v/>
      </c>
      <c r="F153" s="125"/>
    </row>
    <row r="154" hidden="1">
      <c r="A154" s="120"/>
      <c r="B154" s="120"/>
      <c r="C154" s="120"/>
      <c r="D154" s="127"/>
      <c r="E154" s="123" t="str">
        <f>IFERROR(__xludf.DUMMYFUNCTION("Query('(Fuente) 2. Campos'!$1:$994,""SELECT E WHERE A = '""&amp;D154&amp;""' LIMIT 1"",FALSE)"),"")</f>
        <v/>
      </c>
      <c r="F154" s="125"/>
    </row>
    <row r="155" hidden="1">
      <c r="A155" s="120"/>
      <c r="B155" s="120"/>
      <c r="C155" s="120"/>
      <c r="D155" s="127"/>
      <c r="E155" s="123" t="str">
        <f>IFERROR(__xludf.DUMMYFUNCTION("Query('(Fuente) 2. Campos'!$1:$994,""SELECT E WHERE A = '""&amp;D155&amp;""' LIMIT 1"",FALSE)"),"")</f>
        <v/>
      </c>
      <c r="F155" s="125"/>
    </row>
    <row r="156" hidden="1">
      <c r="A156" s="120"/>
      <c r="B156" s="120"/>
      <c r="C156" s="120"/>
      <c r="D156" s="127"/>
      <c r="E156" s="123" t="str">
        <f>IFERROR(__xludf.DUMMYFUNCTION("Query('(Fuente) 2. Campos'!$1:$994,""SELECT E WHERE A = '""&amp;D156&amp;""' LIMIT 1"",FALSE)"),"")</f>
        <v/>
      </c>
      <c r="F156" s="125"/>
    </row>
    <row r="157" hidden="1">
      <c r="A157" s="120"/>
      <c r="B157" s="120"/>
      <c r="C157" s="120"/>
      <c r="D157" s="127"/>
      <c r="E157" s="123" t="str">
        <f>IFERROR(__xludf.DUMMYFUNCTION("Query('(Fuente) 2. Campos'!$1:$994,""SELECT E WHERE A = '""&amp;D157&amp;""' LIMIT 1"",FALSE)"),"")</f>
        <v/>
      </c>
      <c r="F157" s="125"/>
    </row>
    <row r="158" hidden="1">
      <c r="A158" s="120"/>
      <c r="B158" s="120"/>
      <c r="C158" s="120"/>
      <c r="D158" s="127"/>
      <c r="E158" s="123" t="str">
        <f>IFERROR(__xludf.DUMMYFUNCTION("Query('(Fuente) 2. Campos'!$1:$994,""SELECT E WHERE A = '""&amp;D158&amp;""' LIMIT 1"",FALSE)"),"")</f>
        <v/>
      </c>
      <c r="F158" s="125"/>
    </row>
    <row r="159" hidden="1">
      <c r="A159" s="120"/>
      <c r="B159" s="120"/>
      <c r="C159" s="120"/>
      <c r="D159" s="127"/>
      <c r="E159" s="123" t="str">
        <f>IFERROR(__xludf.DUMMYFUNCTION("Query('(Fuente) 2. Campos'!$1:$994,""SELECT E WHERE A = '""&amp;D159&amp;""' LIMIT 1"",FALSE)"),"")</f>
        <v/>
      </c>
      <c r="F159" s="125"/>
    </row>
    <row r="160" hidden="1">
      <c r="A160" s="120"/>
      <c r="B160" s="120"/>
      <c r="C160" s="120"/>
      <c r="D160" s="127"/>
      <c r="E160" s="123" t="str">
        <f>IFERROR(__xludf.DUMMYFUNCTION("Query('(Fuente) 2. Campos'!$1:$994,""SELECT E WHERE A = '""&amp;D160&amp;""' LIMIT 1"",FALSE)"),"")</f>
        <v/>
      </c>
      <c r="F160" s="125"/>
    </row>
    <row r="161" hidden="1">
      <c r="A161" s="120"/>
      <c r="B161" s="120"/>
      <c r="C161" s="120"/>
      <c r="D161" s="127"/>
      <c r="E161" s="123" t="str">
        <f>IFERROR(__xludf.DUMMYFUNCTION("Query('(Fuente) 2. Campos'!$1:$994,""SELECT E WHERE A = '""&amp;D161&amp;""' LIMIT 1"",FALSE)"),"")</f>
        <v/>
      </c>
      <c r="F161" s="125"/>
    </row>
    <row r="162" hidden="1">
      <c r="A162" s="120"/>
      <c r="B162" s="120"/>
      <c r="C162" s="120"/>
      <c r="D162" s="127"/>
      <c r="E162" s="123" t="str">
        <f>IFERROR(__xludf.DUMMYFUNCTION("Query('(Fuente) 2. Campos'!$1:$994,""SELECT E WHERE A = '""&amp;D162&amp;""' LIMIT 1"",FALSE)"),"")</f>
        <v/>
      </c>
      <c r="F162" s="125"/>
    </row>
    <row r="163" hidden="1">
      <c r="A163" s="120"/>
      <c r="B163" s="120"/>
      <c r="C163" s="120"/>
      <c r="D163" s="127"/>
      <c r="E163" s="123" t="str">
        <f>IFERROR(__xludf.DUMMYFUNCTION("Query('(Fuente) 2. Campos'!$1:$994,""SELECT E WHERE A = '""&amp;D163&amp;""' LIMIT 1"",FALSE)"),"")</f>
        <v/>
      </c>
      <c r="F163" s="125"/>
    </row>
    <row r="164" hidden="1">
      <c r="A164" s="130"/>
      <c r="B164" s="130"/>
      <c r="C164" s="130"/>
      <c r="D164" s="127"/>
      <c r="E164" s="123" t="str">
        <f>IFERROR(__xludf.DUMMYFUNCTION("Query('(Fuente) 2. Campos'!$1:$994,""SELECT E WHERE A = '""&amp;D164&amp;""' LIMIT 1"",FALSE)"),"")</f>
        <v/>
      </c>
      <c r="F164" s="125"/>
    </row>
    <row r="165" hidden="1">
      <c r="A165" s="130"/>
      <c r="B165" s="130"/>
      <c r="C165" s="130"/>
      <c r="D165" s="127"/>
      <c r="E165" s="123" t="str">
        <f>IFERROR(__xludf.DUMMYFUNCTION("Query('(Fuente) 2. Campos'!$1:$994,""SELECT E WHERE A = '""&amp;D165&amp;""' LIMIT 1"",FALSE)"),"")</f>
        <v/>
      </c>
      <c r="F165" s="125"/>
    </row>
    <row r="166" hidden="1">
      <c r="A166" s="130"/>
      <c r="B166" s="130"/>
      <c r="C166" s="130"/>
      <c r="D166" s="127"/>
      <c r="E166" s="123" t="str">
        <f>IFERROR(__xludf.DUMMYFUNCTION("Query('(Fuente) 2. Campos'!$1:$994,""SELECT E WHERE A = '""&amp;D166&amp;""' LIMIT 1"",FALSE)"),"")</f>
        <v/>
      </c>
      <c r="F166" s="125"/>
    </row>
    <row r="167" hidden="1">
      <c r="A167" s="130"/>
      <c r="B167" s="130"/>
      <c r="C167" s="130"/>
      <c r="D167" s="127"/>
      <c r="E167" s="123" t="str">
        <f>IFERROR(__xludf.DUMMYFUNCTION("Query('(Fuente) 2. Campos'!$1:$994,""SELECT E WHERE A = '""&amp;D167&amp;""' LIMIT 1"",FALSE)"),"")</f>
        <v/>
      </c>
      <c r="F167" s="125"/>
    </row>
    <row r="168" hidden="1">
      <c r="A168" s="130"/>
      <c r="B168" s="130"/>
      <c r="C168" s="130"/>
      <c r="D168" s="127"/>
      <c r="E168" s="123" t="str">
        <f>IFERROR(__xludf.DUMMYFUNCTION("Query('(Fuente) 2. Campos'!$1:$994,""SELECT E WHERE A = '""&amp;D168&amp;""' LIMIT 1"",FALSE)"),"")</f>
        <v/>
      </c>
      <c r="F168" s="125"/>
    </row>
    <row r="169" hidden="1">
      <c r="A169" s="130"/>
      <c r="B169" s="130"/>
      <c r="C169" s="130"/>
      <c r="D169" s="127"/>
      <c r="E169" s="123" t="str">
        <f>IFERROR(__xludf.DUMMYFUNCTION("Query('(Fuente) 2. Campos'!$1:$994,""SELECT E WHERE A = '""&amp;D169&amp;""' LIMIT 1"",FALSE)"),"")</f>
        <v/>
      </c>
      <c r="F169" s="125"/>
    </row>
    <row r="170" hidden="1">
      <c r="A170" s="130"/>
      <c r="B170" s="130"/>
      <c r="C170" s="130"/>
      <c r="D170" s="127"/>
      <c r="E170" s="123" t="str">
        <f>IFERROR(__xludf.DUMMYFUNCTION("Query('(Fuente) 2. Campos'!$1:$994,""SELECT E WHERE A = '""&amp;D170&amp;""' LIMIT 1"",FALSE)"),"")</f>
        <v/>
      </c>
      <c r="F170" s="125"/>
    </row>
    <row r="171" hidden="1">
      <c r="A171" s="130"/>
      <c r="B171" s="130"/>
      <c r="C171" s="130"/>
      <c r="D171" s="127"/>
      <c r="E171" s="123" t="str">
        <f>IFERROR(__xludf.DUMMYFUNCTION("Query('(Fuente) 2. Campos'!$1:$994,""SELECT E WHERE A = '""&amp;D171&amp;""' LIMIT 1"",FALSE)"),"")</f>
        <v/>
      </c>
      <c r="F171" s="125"/>
    </row>
    <row r="172" hidden="1">
      <c r="A172" s="130"/>
      <c r="B172" s="130"/>
      <c r="C172" s="130"/>
      <c r="D172" s="127"/>
      <c r="E172" s="123" t="str">
        <f>IFERROR(__xludf.DUMMYFUNCTION("Query('(Fuente) 2. Campos'!$1:$994,""SELECT E WHERE A = '""&amp;D172&amp;""' LIMIT 1"",FALSE)"),"")</f>
        <v/>
      </c>
      <c r="F172" s="125"/>
    </row>
    <row r="173" hidden="1">
      <c r="A173" s="130"/>
      <c r="B173" s="130"/>
      <c r="C173" s="130"/>
      <c r="D173" s="127"/>
      <c r="E173" s="123" t="str">
        <f>IFERROR(__xludf.DUMMYFUNCTION("Query('(Fuente) 2. Campos'!$1:$994,""SELECT E WHERE A = '""&amp;D173&amp;""' LIMIT 1"",FALSE)"),"")</f>
        <v/>
      </c>
      <c r="F173" s="125"/>
    </row>
    <row r="174" hidden="1">
      <c r="A174" s="130"/>
      <c r="B174" s="130"/>
      <c r="C174" s="130"/>
      <c r="D174" s="127"/>
      <c r="E174" s="123" t="str">
        <f>IFERROR(__xludf.DUMMYFUNCTION("Query('(Fuente) 2. Campos'!$1:$994,""SELECT E WHERE A = '""&amp;D174&amp;""' LIMIT 1"",FALSE)"),"")</f>
        <v/>
      </c>
      <c r="F174" s="125"/>
    </row>
    <row r="175" hidden="1">
      <c r="A175" s="130"/>
      <c r="B175" s="130"/>
      <c r="C175" s="130"/>
      <c r="D175" s="127"/>
      <c r="E175" s="123" t="str">
        <f>IFERROR(__xludf.DUMMYFUNCTION("Query('(Fuente) 2. Campos'!$1:$994,""SELECT E WHERE A = '""&amp;D175&amp;""' LIMIT 1"",FALSE)"),"")</f>
        <v/>
      </c>
      <c r="F175" s="125"/>
    </row>
    <row r="176" hidden="1">
      <c r="A176" s="130"/>
      <c r="B176" s="130"/>
      <c r="C176" s="130"/>
      <c r="D176" s="127"/>
      <c r="E176" s="123" t="str">
        <f>IFERROR(__xludf.DUMMYFUNCTION("Query('(Fuente) 2. Campos'!$1:$994,""SELECT E WHERE A = '""&amp;D176&amp;""' LIMIT 1"",FALSE)"),"")</f>
        <v/>
      </c>
      <c r="F176" s="125"/>
    </row>
    <row r="177" hidden="1">
      <c r="A177" s="130"/>
      <c r="B177" s="130"/>
      <c r="C177" s="130"/>
      <c r="D177" s="127"/>
      <c r="E177" s="123" t="str">
        <f>IFERROR(__xludf.DUMMYFUNCTION("Query('(Fuente) 2. Campos'!$1:$994,""SELECT E WHERE A = '""&amp;D177&amp;""' LIMIT 1"",FALSE)"),"")</f>
        <v/>
      </c>
      <c r="F177" s="125"/>
    </row>
    <row r="178" hidden="1">
      <c r="A178" s="130"/>
      <c r="B178" s="130"/>
      <c r="C178" s="130"/>
      <c r="D178" s="127"/>
      <c r="E178" s="123" t="str">
        <f>IFERROR(__xludf.DUMMYFUNCTION("Query('(Fuente) 2. Campos'!$1:$994,""SELECT E WHERE A = '""&amp;D178&amp;""' LIMIT 1"",FALSE)"),"")</f>
        <v/>
      </c>
      <c r="F178" s="125"/>
    </row>
    <row r="179" hidden="1">
      <c r="A179" s="130"/>
      <c r="B179" s="130"/>
      <c r="C179" s="130"/>
      <c r="D179" s="127"/>
      <c r="E179" s="123" t="str">
        <f>IFERROR(__xludf.DUMMYFUNCTION("Query('(Fuente) 2. Campos'!$1:$994,""SELECT E WHERE A = '""&amp;D179&amp;""' LIMIT 1"",FALSE)"),"")</f>
        <v/>
      </c>
      <c r="F179" s="125"/>
    </row>
    <row r="180" hidden="1">
      <c r="A180" s="130"/>
      <c r="B180" s="130"/>
      <c r="C180" s="130"/>
      <c r="D180" s="127"/>
      <c r="E180" s="123" t="str">
        <f>IFERROR(__xludf.DUMMYFUNCTION("Query('(Fuente) 2. Campos'!$1:$994,""SELECT E WHERE A = '""&amp;D180&amp;""' LIMIT 1"",FALSE)"),"")</f>
        <v/>
      </c>
      <c r="F180" s="125"/>
    </row>
    <row r="181" hidden="1">
      <c r="A181" s="130"/>
      <c r="B181" s="130"/>
      <c r="C181" s="130"/>
      <c r="D181" s="127"/>
      <c r="E181" s="123" t="str">
        <f>IFERROR(__xludf.DUMMYFUNCTION("Query('(Fuente) 2. Campos'!$1:$994,""SELECT E WHERE A = '""&amp;D181&amp;""' LIMIT 1"",FALSE)"),"")</f>
        <v/>
      </c>
      <c r="F181" s="125"/>
    </row>
    <row r="182" hidden="1">
      <c r="A182" s="130"/>
      <c r="B182" s="130"/>
      <c r="C182" s="130"/>
      <c r="D182" s="127"/>
      <c r="E182" s="123" t="str">
        <f>IFERROR(__xludf.DUMMYFUNCTION("Query('(Fuente) 2. Campos'!$1:$994,""SELECT E WHERE A = '""&amp;D182&amp;""' LIMIT 1"",FALSE)"),"")</f>
        <v/>
      </c>
      <c r="F182" s="125"/>
    </row>
    <row r="183" hidden="1">
      <c r="A183" s="130"/>
      <c r="B183" s="130"/>
      <c r="C183" s="130"/>
      <c r="D183" s="127"/>
      <c r="E183" s="123" t="str">
        <f>IFERROR(__xludf.DUMMYFUNCTION("Query('(Fuente) 2. Campos'!$1:$994,""SELECT E WHERE A = '""&amp;D183&amp;""' LIMIT 1"",FALSE)"),"")</f>
        <v/>
      </c>
      <c r="F183" s="125"/>
    </row>
    <row r="184" hidden="1">
      <c r="A184" s="130"/>
      <c r="B184" s="130"/>
      <c r="C184" s="130"/>
      <c r="D184" s="127"/>
      <c r="E184" s="123" t="str">
        <f>IFERROR(__xludf.DUMMYFUNCTION("Query('(Fuente) 2. Campos'!$1:$994,""SELECT E WHERE A = '""&amp;D184&amp;""' LIMIT 1"",FALSE)"),"")</f>
        <v/>
      </c>
      <c r="F184" s="125"/>
    </row>
    <row r="185" hidden="1">
      <c r="A185" s="130"/>
      <c r="B185" s="130"/>
      <c r="C185" s="130"/>
      <c r="D185" s="127"/>
      <c r="E185" s="123" t="str">
        <f>IFERROR(__xludf.DUMMYFUNCTION("Query('(Fuente) 2. Campos'!$1:$994,""SELECT E WHERE A = '""&amp;D185&amp;""' LIMIT 1"",FALSE)"),"")</f>
        <v/>
      </c>
      <c r="F185" s="125"/>
    </row>
    <row r="186" hidden="1">
      <c r="A186" s="130"/>
      <c r="B186" s="130"/>
      <c r="C186" s="130"/>
      <c r="D186" s="127"/>
      <c r="E186" s="123" t="str">
        <f>IFERROR(__xludf.DUMMYFUNCTION("Query('(Fuente) 2. Campos'!$1:$994,""SELECT E WHERE A = '""&amp;D186&amp;""' LIMIT 1"",FALSE)"),"")</f>
        <v/>
      </c>
      <c r="F186" s="125"/>
    </row>
    <row r="187" hidden="1">
      <c r="A187" s="130"/>
      <c r="B187" s="130"/>
      <c r="C187" s="130"/>
      <c r="D187" s="127"/>
      <c r="E187" s="123" t="str">
        <f>IFERROR(__xludf.DUMMYFUNCTION("Query('(Fuente) 2. Campos'!$1:$994,""SELECT E WHERE A = '""&amp;D187&amp;""' LIMIT 1"",FALSE)"),"")</f>
        <v/>
      </c>
      <c r="F187" s="125"/>
    </row>
    <row r="188" hidden="1">
      <c r="A188" s="130"/>
      <c r="B188" s="130"/>
      <c r="C188" s="130"/>
      <c r="D188" s="127"/>
      <c r="E188" s="123" t="str">
        <f>IFERROR(__xludf.DUMMYFUNCTION("Query('(Fuente) 2. Campos'!$1:$994,""SELECT E WHERE A = '""&amp;D188&amp;""' LIMIT 1"",FALSE)"),"")</f>
        <v/>
      </c>
      <c r="F188" s="125"/>
    </row>
    <row r="189" hidden="1">
      <c r="A189" s="130"/>
      <c r="B189" s="130"/>
      <c r="C189" s="130"/>
      <c r="D189" s="127"/>
      <c r="E189" s="123" t="str">
        <f>IFERROR(__xludf.DUMMYFUNCTION("Query('(Fuente) 2. Campos'!$1:$994,""SELECT E WHERE A = '""&amp;D189&amp;""' LIMIT 1"",FALSE)"),"")</f>
        <v/>
      </c>
      <c r="F189" s="125"/>
    </row>
    <row r="190" hidden="1">
      <c r="A190" s="130"/>
      <c r="B190" s="130"/>
      <c r="C190" s="130"/>
      <c r="D190" s="127"/>
      <c r="E190" s="123" t="str">
        <f>IFERROR(__xludf.DUMMYFUNCTION("Query('(Fuente) 2. Campos'!$1:$994,""SELECT E WHERE A = '""&amp;D190&amp;""' LIMIT 1"",FALSE)"),"")</f>
        <v/>
      </c>
      <c r="F190" s="125"/>
    </row>
    <row r="191" hidden="1">
      <c r="A191" s="130"/>
      <c r="B191" s="130"/>
      <c r="C191" s="130"/>
      <c r="D191" s="127"/>
      <c r="E191" s="123" t="str">
        <f>IFERROR(__xludf.DUMMYFUNCTION("Query('(Fuente) 2. Campos'!$1:$994,""SELECT E WHERE A = '""&amp;D191&amp;""' LIMIT 1"",FALSE)"),"")</f>
        <v/>
      </c>
      <c r="F191" s="125"/>
    </row>
    <row r="192" hidden="1">
      <c r="A192" s="130"/>
      <c r="B192" s="130"/>
      <c r="C192" s="130"/>
      <c r="D192" s="127"/>
      <c r="E192" s="123" t="str">
        <f>IFERROR(__xludf.DUMMYFUNCTION("Query('(Fuente) 2. Campos'!$1:$994,""SELECT E WHERE A = '""&amp;D192&amp;""' LIMIT 1"",FALSE)"),"")</f>
        <v/>
      </c>
      <c r="F192" s="125"/>
    </row>
    <row r="193" hidden="1">
      <c r="A193" s="130"/>
      <c r="B193" s="130"/>
      <c r="C193" s="130"/>
      <c r="D193" s="127"/>
      <c r="E193" s="123" t="str">
        <f>IFERROR(__xludf.DUMMYFUNCTION("Query('(Fuente) 2. Campos'!$1:$994,""SELECT E WHERE A = '""&amp;D193&amp;""' LIMIT 1"",FALSE)"),"")</f>
        <v/>
      </c>
      <c r="F193" s="125"/>
    </row>
    <row r="194" hidden="1">
      <c r="A194" s="130"/>
      <c r="B194" s="130"/>
      <c r="C194" s="130"/>
      <c r="D194" s="127"/>
      <c r="E194" s="123" t="str">
        <f>IFERROR(__xludf.DUMMYFUNCTION("Query('(Fuente) 2. Campos'!$1:$994,""SELECT E WHERE A = '""&amp;D194&amp;""' LIMIT 1"",FALSE)"),"")</f>
        <v/>
      </c>
      <c r="F194" s="125"/>
    </row>
    <row r="195" hidden="1">
      <c r="A195" s="130"/>
      <c r="B195" s="130"/>
      <c r="C195" s="130"/>
      <c r="D195" s="127"/>
      <c r="E195" s="123" t="str">
        <f>IFERROR(__xludf.DUMMYFUNCTION("Query('(Fuente) 2. Campos'!$1:$994,""SELECT E WHERE A = '""&amp;D195&amp;""' LIMIT 1"",FALSE)"),"")</f>
        <v/>
      </c>
      <c r="F195" s="125"/>
    </row>
    <row r="196" hidden="1">
      <c r="A196" s="130"/>
      <c r="B196" s="130"/>
      <c r="C196" s="130"/>
      <c r="D196" s="127"/>
      <c r="E196" s="123" t="str">
        <f>IFERROR(__xludf.DUMMYFUNCTION("Query('(Fuente) 2. Campos'!$1:$994,""SELECT E WHERE A = '""&amp;D196&amp;""' LIMIT 1"",FALSE)"),"")</f>
        <v/>
      </c>
      <c r="F196" s="125"/>
    </row>
    <row r="197" hidden="1">
      <c r="A197" s="130"/>
      <c r="B197" s="130"/>
      <c r="C197" s="130"/>
      <c r="D197" s="127"/>
      <c r="E197" s="123" t="str">
        <f>IFERROR(__xludf.DUMMYFUNCTION("Query('(Fuente) 2. Campos'!$1:$994,""SELECT E WHERE A = '""&amp;D197&amp;""' LIMIT 1"",FALSE)"),"")</f>
        <v/>
      </c>
      <c r="F197" s="125"/>
    </row>
    <row r="198" hidden="1">
      <c r="A198" s="130"/>
      <c r="B198" s="130"/>
      <c r="C198" s="130"/>
      <c r="D198" s="127"/>
      <c r="E198" s="123" t="str">
        <f>IFERROR(__xludf.DUMMYFUNCTION("Query('(Fuente) 2. Campos'!$1:$994,""SELECT E WHERE A = '""&amp;D198&amp;""' LIMIT 1"",FALSE)"),"")</f>
        <v/>
      </c>
      <c r="F198" s="125"/>
    </row>
    <row r="199" hidden="1">
      <c r="A199" s="130"/>
      <c r="B199" s="130"/>
      <c r="C199" s="130"/>
      <c r="D199" s="127"/>
      <c r="E199" s="123" t="str">
        <f>IFERROR(__xludf.DUMMYFUNCTION("Query('(Fuente) 2. Campos'!$1:$994,""SELECT E WHERE A = '""&amp;D199&amp;""' LIMIT 1"",FALSE)"),"")</f>
        <v/>
      </c>
      <c r="F199" s="125"/>
    </row>
    <row r="200" hidden="1">
      <c r="A200" s="130"/>
      <c r="B200" s="130"/>
      <c r="C200" s="130"/>
      <c r="D200" s="127"/>
      <c r="E200" s="123" t="str">
        <f>IFERROR(__xludf.DUMMYFUNCTION("Query('(Fuente) 2. Campos'!$1:$994,""SELECT E WHERE A = '""&amp;D200&amp;""' LIMIT 1"",FALSE)"),"")</f>
        <v/>
      </c>
      <c r="F200" s="125"/>
    </row>
    <row r="201" hidden="1">
      <c r="A201" s="130"/>
      <c r="B201" s="130"/>
      <c r="C201" s="130"/>
      <c r="D201" s="127"/>
      <c r="E201" s="123" t="str">
        <f>IFERROR(__xludf.DUMMYFUNCTION("Query('(Fuente) 2. Campos'!$1:$994,""SELECT E WHERE A = '""&amp;D201&amp;""' LIMIT 1"",FALSE)"),"")</f>
        <v/>
      </c>
      <c r="F201" s="125"/>
    </row>
    <row r="202" hidden="1">
      <c r="A202" s="130"/>
      <c r="B202" s="130"/>
      <c r="C202" s="130"/>
      <c r="D202" s="127"/>
      <c r="E202" s="123" t="str">
        <f>IFERROR(__xludf.DUMMYFUNCTION("Query('(Fuente) 2. Campos'!$1:$994,""SELECT E WHERE A = '""&amp;D202&amp;""' LIMIT 1"",FALSE)"),"")</f>
        <v/>
      </c>
      <c r="F202" s="125"/>
    </row>
    <row r="203" hidden="1">
      <c r="A203" s="130"/>
      <c r="B203" s="130"/>
      <c r="C203" s="130"/>
      <c r="D203" s="127"/>
      <c r="E203" s="123" t="str">
        <f>IFERROR(__xludf.DUMMYFUNCTION("Query('(Fuente) 2. Campos'!$1:$994,""SELECT E WHERE A = '""&amp;D203&amp;""' LIMIT 1"",FALSE)"),"")</f>
        <v/>
      </c>
      <c r="F203" s="125"/>
    </row>
    <row r="204" hidden="1">
      <c r="A204" s="130"/>
      <c r="B204" s="130"/>
      <c r="C204" s="130"/>
      <c r="D204" s="127"/>
      <c r="E204" s="123" t="str">
        <f>IFERROR(__xludf.DUMMYFUNCTION("Query('(Fuente) 2. Campos'!$1:$994,""SELECT E WHERE A = '""&amp;D204&amp;""' LIMIT 1"",FALSE)"),"")</f>
        <v/>
      </c>
      <c r="F204" s="125"/>
    </row>
    <row r="205" hidden="1">
      <c r="A205" s="130"/>
      <c r="B205" s="130"/>
      <c r="C205" s="130"/>
      <c r="D205" s="127"/>
      <c r="E205" s="123" t="str">
        <f>IFERROR(__xludf.DUMMYFUNCTION("Query('(Fuente) 2. Campos'!$1:$994,""SELECT E WHERE A = '""&amp;D205&amp;""' LIMIT 1"",FALSE)"),"")</f>
        <v/>
      </c>
      <c r="F205" s="125"/>
    </row>
    <row r="206" hidden="1">
      <c r="A206" s="130"/>
      <c r="B206" s="130"/>
      <c r="C206" s="130"/>
      <c r="D206" s="127"/>
      <c r="E206" s="123" t="str">
        <f>IFERROR(__xludf.DUMMYFUNCTION("Query('(Fuente) 2. Campos'!$1:$994,""SELECT E WHERE A = '""&amp;D206&amp;""' LIMIT 1"",FALSE)"),"")</f>
        <v/>
      </c>
      <c r="F206" s="125"/>
    </row>
    <row r="207" hidden="1">
      <c r="A207" s="130"/>
      <c r="B207" s="130"/>
      <c r="C207" s="130"/>
      <c r="D207" s="127"/>
      <c r="E207" s="123" t="str">
        <f>IFERROR(__xludf.DUMMYFUNCTION("Query('(Fuente) 2. Campos'!$1:$994,""SELECT E WHERE A = '""&amp;D207&amp;""' LIMIT 1"",FALSE)"),"")</f>
        <v/>
      </c>
      <c r="F207" s="125"/>
    </row>
    <row r="208" hidden="1">
      <c r="A208" s="130"/>
      <c r="B208" s="130"/>
      <c r="C208" s="130"/>
      <c r="D208" s="127"/>
      <c r="E208" s="123" t="str">
        <f>IFERROR(__xludf.DUMMYFUNCTION("Query('(Fuente) 2. Campos'!$1:$994,""SELECT E WHERE A = '""&amp;D208&amp;""' LIMIT 1"",FALSE)"),"")</f>
        <v/>
      </c>
      <c r="F208" s="125"/>
    </row>
    <row r="209" hidden="1">
      <c r="A209" s="130"/>
      <c r="B209" s="130"/>
      <c r="C209" s="130"/>
      <c r="D209" s="127"/>
      <c r="E209" s="123" t="str">
        <f>IFERROR(__xludf.DUMMYFUNCTION("Query('(Fuente) 2. Campos'!$1:$994,""SELECT E WHERE A = '""&amp;D209&amp;""' LIMIT 1"",FALSE)"),"")</f>
        <v/>
      </c>
      <c r="F209" s="125"/>
    </row>
    <row r="210" hidden="1">
      <c r="A210" s="130"/>
      <c r="B210" s="130"/>
      <c r="C210" s="130"/>
      <c r="D210" s="127"/>
      <c r="E210" s="123" t="str">
        <f>IFERROR(__xludf.DUMMYFUNCTION("Query('(Fuente) 2. Campos'!$1:$994,""SELECT E WHERE A = '""&amp;D210&amp;""' LIMIT 1"",FALSE)"),"")</f>
        <v/>
      </c>
      <c r="F210" s="125"/>
    </row>
    <row r="211" hidden="1">
      <c r="A211" s="130"/>
      <c r="B211" s="130"/>
      <c r="C211" s="130"/>
      <c r="D211" s="127"/>
      <c r="E211" s="123" t="str">
        <f>IFERROR(__xludf.DUMMYFUNCTION("Query('(Fuente) 2. Campos'!$1:$994,""SELECT E WHERE A = '""&amp;D211&amp;""' LIMIT 1"",FALSE)"),"")</f>
        <v/>
      </c>
      <c r="F211" s="125"/>
    </row>
    <row r="212" hidden="1">
      <c r="A212" s="130"/>
      <c r="B212" s="130"/>
      <c r="C212" s="130"/>
      <c r="D212" s="127"/>
      <c r="E212" s="123" t="str">
        <f>IFERROR(__xludf.DUMMYFUNCTION("Query('(Fuente) 2. Campos'!$1:$994,""SELECT E WHERE A = '""&amp;D212&amp;""' LIMIT 1"",FALSE)"),"")</f>
        <v/>
      </c>
      <c r="F212" s="125"/>
    </row>
    <row r="213" hidden="1">
      <c r="A213" s="130"/>
      <c r="B213" s="130"/>
      <c r="C213" s="130"/>
      <c r="D213" s="127"/>
      <c r="E213" s="123" t="str">
        <f>IFERROR(__xludf.DUMMYFUNCTION("Query('(Fuente) 2. Campos'!$1:$994,""SELECT E WHERE A = '""&amp;D213&amp;""' LIMIT 1"",FALSE)"),"")</f>
        <v/>
      </c>
      <c r="F213" s="125"/>
    </row>
    <row r="214" hidden="1">
      <c r="A214" s="130"/>
      <c r="B214" s="130"/>
      <c r="C214" s="130"/>
      <c r="D214" s="127"/>
      <c r="E214" s="123" t="str">
        <f>IFERROR(__xludf.DUMMYFUNCTION("Query('(Fuente) 2. Campos'!$1:$994,""SELECT E WHERE A = '""&amp;D214&amp;""' LIMIT 1"",FALSE)"),"")</f>
        <v/>
      </c>
      <c r="F214" s="125"/>
    </row>
    <row r="215" hidden="1">
      <c r="A215" s="130"/>
      <c r="B215" s="130"/>
      <c r="C215" s="130"/>
      <c r="D215" s="127"/>
      <c r="E215" s="123" t="str">
        <f>IFERROR(__xludf.DUMMYFUNCTION("Query('(Fuente) 2. Campos'!$1:$994,""SELECT E WHERE A = '""&amp;D215&amp;""' LIMIT 1"",FALSE)"),"")</f>
        <v/>
      </c>
      <c r="F215" s="125"/>
    </row>
    <row r="216" hidden="1">
      <c r="A216" s="130"/>
      <c r="B216" s="130"/>
      <c r="C216" s="130"/>
      <c r="D216" s="127"/>
      <c r="E216" s="123" t="str">
        <f>IFERROR(__xludf.DUMMYFUNCTION("Query('(Fuente) 2. Campos'!$1:$994,""SELECT E WHERE A = '""&amp;D216&amp;""' LIMIT 1"",FALSE)"),"")</f>
        <v/>
      </c>
      <c r="F216" s="125"/>
    </row>
    <row r="217" hidden="1">
      <c r="A217" s="130"/>
      <c r="B217" s="130"/>
      <c r="C217" s="130"/>
      <c r="D217" s="127"/>
      <c r="E217" s="123" t="str">
        <f>IFERROR(__xludf.DUMMYFUNCTION("Query('(Fuente) 2. Campos'!$1:$994,""SELECT E WHERE A = '""&amp;D217&amp;""' LIMIT 1"",FALSE)"),"")</f>
        <v/>
      </c>
      <c r="F217" s="125"/>
    </row>
    <row r="218" hidden="1">
      <c r="A218" s="130"/>
      <c r="B218" s="130"/>
      <c r="C218" s="130"/>
      <c r="D218" s="127"/>
      <c r="E218" s="123" t="str">
        <f>IFERROR(__xludf.DUMMYFUNCTION("Query('(Fuente) 2. Campos'!$1:$994,""SELECT E WHERE A = '""&amp;D218&amp;""' LIMIT 1"",FALSE)"),"")</f>
        <v/>
      </c>
      <c r="F218" s="125"/>
    </row>
    <row r="219" hidden="1">
      <c r="A219" s="130"/>
      <c r="B219" s="130"/>
      <c r="C219" s="130"/>
      <c r="D219" s="127"/>
      <c r="E219" s="123" t="str">
        <f>IFERROR(__xludf.DUMMYFUNCTION("Query('(Fuente) 2. Campos'!$1:$994,""SELECT E WHERE A = '""&amp;D219&amp;""' LIMIT 1"",FALSE)"),"")</f>
        <v/>
      </c>
      <c r="F219" s="125"/>
    </row>
    <row r="220" hidden="1">
      <c r="A220" s="130"/>
      <c r="B220" s="130"/>
      <c r="C220" s="130"/>
      <c r="D220" s="127"/>
      <c r="E220" s="123" t="str">
        <f>IFERROR(__xludf.DUMMYFUNCTION("Query('(Fuente) 2. Campos'!$1:$994,""SELECT E WHERE A = '""&amp;D220&amp;""' LIMIT 1"",FALSE)"),"")</f>
        <v/>
      </c>
      <c r="F220" s="125"/>
    </row>
    <row r="221" hidden="1">
      <c r="A221" s="130"/>
      <c r="B221" s="130"/>
      <c r="C221" s="130"/>
      <c r="D221" s="127"/>
      <c r="E221" s="123" t="str">
        <f>IFERROR(__xludf.DUMMYFUNCTION("Query('(Fuente) 2. Campos'!$1:$994,""SELECT E WHERE A = '""&amp;D221&amp;""' LIMIT 1"",FALSE)"),"")</f>
        <v/>
      </c>
      <c r="F221" s="125"/>
    </row>
    <row r="222" hidden="1">
      <c r="A222" s="130"/>
      <c r="B222" s="130"/>
      <c r="C222" s="130"/>
      <c r="D222" s="127"/>
      <c r="E222" s="123" t="str">
        <f>IFERROR(__xludf.DUMMYFUNCTION("Query('(Fuente) 2. Campos'!$1:$994,""SELECT E WHERE A = '""&amp;D222&amp;""' LIMIT 1"",FALSE)"),"")</f>
        <v/>
      </c>
      <c r="F222" s="125"/>
    </row>
    <row r="223" hidden="1">
      <c r="A223" s="130"/>
      <c r="B223" s="130"/>
      <c r="C223" s="130"/>
      <c r="D223" s="127"/>
      <c r="E223" s="123" t="str">
        <f>IFERROR(__xludf.DUMMYFUNCTION("Query('(Fuente) 2. Campos'!$1:$994,""SELECT E WHERE A = '""&amp;D223&amp;""' LIMIT 1"",FALSE)"),"")</f>
        <v/>
      </c>
      <c r="F223" s="125"/>
    </row>
    <row r="224" hidden="1">
      <c r="A224" s="130"/>
      <c r="B224" s="130"/>
      <c r="C224" s="130"/>
      <c r="D224" s="127"/>
      <c r="E224" s="123" t="str">
        <f>IFERROR(__xludf.DUMMYFUNCTION("Query('(Fuente) 2. Campos'!$1:$994,""SELECT E WHERE A = '""&amp;D224&amp;""' LIMIT 1"",FALSE)"),"")</f>
        <v/>
      </c>
      <c r="F224" s="125"/>
    </row>
    <row r="225" hidden="1">
      <c r="A225" s="130"/>
      <c r="B225" s="130"/>
      <c r="C225" s="130"/>
      <c r="D225" s="127"/>
      <c r="E225" s="123" t="str">
        <f>IFERROR(__xludf.DUMMYFUNCTION("Query('(Fuente) 2. Campos'!$1:$994,""SELECT E WHERE A = '""&amp;D225&amp;""' LIMIT 1"",FALSE)"),"")</f>
        <v/>
      </c>
      <c r="F225" s="125"/>
    </row>
    <row r="226" hidden="1">
      <c r="A226" s="130"/>
      <c r="B226" s="130"/>
      <c r="C226" s="130"/>
      <c r="D226" s="127"/>
      <c r="E226" s="123" t="str">
        <f>IFERROR(__xludf.DUMMYFUNCTION("Query('(Fuente) 2. Campos'!$1:$994,""SELECT E WHERE A = '""&amp;D226&amp;""' LIMIT 1"",FALSE)"),"")</f>
        <v/>
      </c>
      <c r="F226" s="125"/>
    </row>
    <row r="227" hidden="1">
      <c r="A227" s="130"/>
      <c r="B227" s="130"/>
      <c r="C227" s="130"/>
      <c r="D227" s="127"/>
      <c r="E227" s="123" t="str">
        <f>IFERROR(__xludf.DUMMYFUNCTION("Query('(Fuente) 2. Campos'!$1:$994,""SELECT E WHERE A = '""&amp;D227&amp;""' LIMIT 1"",FALSE)"),"")</f>
        <v/>
      </c>
      <c r="F227" s="125"/>
    </row>
    <row r="228" hidden="1">
      <c r="A228" s="130"/>
      <c r="B228" s="130"/>
      <c r="C228" s="130"/>
      <c r="D228" s="127"/>
      <c r="E228" s="123" t="str">
        <f>IFERROR(__xludf.DUMMYFUNCTION("Query('(Fuente) 2. Campos'!$1:$994,""SELECT E WHERE A = '""&amp;D228&amp;""' LIMIT 1"",FALSE)"),"")</f>
        <v/>
      </c>
      <c r="F228" s="125"/>
    </row>
    <row r="229" hidden="1">
      <c r="A229" s="130"/>
      <c r="B229" s="130"/>
      <c r="C229" s="130"/>
      <c r="D229" s="127"/>
      <c r="E229" s="123" t="str">
        <f>IFERROR(__xludf.DUMMYFUNCTION("Query('(Fuente) 2. Campos'!$1:$994,""SELECT E WHERE A = '""&amp;D229&amp;""' LIMIT 1"",FALSE)"),"")</f>
        <v/>
      </c>
      <c r="F229" s="125"/>
    </row>
    <row r="230" hidden="1">
      <c r="A230" s="130"/>
      <c r="B230" s="130"/>
      <c r="C230" s="130"/>
      <c r="D230" s="127"/>
      <c r="E230" s="123" t="str">
        <f>IFERROR(__xludf.DUMMYFUNCTION("Query('(Fuente) 2. Campos'!$1:$994,""SELECT E WHERE A = '""&amp;D230&amp;""' LIMIT 1"",FALSE)"),"")</f>
        <v/>
      </c>
      <c r="F230" s="125"/>
    </row>
    <row r="231" hidden="1">
      <c r="A231" s="130"/>
      <c r="B231" s="130"/>
      <c r="C231" s="130"/>
      <c r="D231" s="127"/>
      <c r="E231" s="123" t="str">
        <f>IFERROR(__xludf.DUMMYFUNCTION("Query('(Fuente) 2. Campos'!$1:$994,""SELECT E WHERE A = '""&amp;D231&amp;""' LIMIT 1"",FALSE)"),"")</f>
        <v/>
      </c>
      <c r="F231" s="125"/>
    </row>
    <row r="232" hidden="1">
      <c r="A232" s="130"/>
      <c r="B232" s="130"/>
      <c r="C232" s="130"/>
      <c r="D232" s="127"/>
      <c r="E232" s="123" t="str">
        <f>IFERROR(__xludf.DUMMYFUNCTION("Query('(Fuente) 2. Campos'!$1:$994,""SELECT E WHERE A = '""&amp;D232&amp;""' LIMIT 1"",FALSE)"),"")</f>
        <v/>
      </c>
      <c r="F232" s="125"/>
    </row>
    <row r="233" hidden="1">
      <c r="A233" s="130"/>
      <c r="B233" s="130"/>
      <c r="C233" s="130"/>
      <c r="D233" s="127"/>
      <c r="E233" s="123" t="str">
        <f>IFERROR(__xludf.DUMMYFUNCTION("Query('(Fuente) 2. Campos'!$1:$994,""SELECT E WHERE A = '""&amp;D233&amp;""' LIMIT 1"",FALSE)"),"")</f>
        <v/>
      </c>
      <c r="F233" s="125"/>
    </row>
    <row r="234" hidden="1">
      <c r="A234" s="130"/>
      <c r="B234" s="130"/>
      <c r="C234" s="130"/>
      <c r="D234" s="127"/>
      <c r="E234" s="123" t="str">
        <f>IFERROR(__xludf.DUMMYFUNCTION("Query('(Fuente) 2. Campos'!$1:$994,""SELECT E WHERE A = '""&amp;D234&amp;""' LIMIT 1"",FALSE)"),"")</f>
        <v/>
      </c>
      <c r="F234" s="125"/>
    </row>
    <row r="235" hidden="1">
      <c r="A235" s="130"/>
      <c r="B235" s="130"/>
      <c r="C235" s="130"/>
      <c r="D235" s="127"/>
      <c r="E235" s="123" t="str">
        <f>IFERROR(__xludf.DUMMYFUNCTION("Query('(Fuente) 2. Campos'!$1:$994,""SELECT E WHERE A = '""&amp;D235&amp;""' LIMIT 1"",FALSE)"),"")</f>
        <v/>
      </c>
      <c r="F235" s="125"/>
    </row>
    <row r="236" hidden="1">
      <c r="A236" s="130"/>
      <c r="B236" s="130"/>
      <c r="C236" s="130"/>
      <c r="D236" s="127"/>
      <c r="E236" s="123" t="str">
        <f>IFERROR(__xludf.DUMMYFUNCTION("Query('(Fuente) 2. Campos'!$1:$994,""SELECT E WHERE A = '""&amp;D236&amp;""' LIMIT 1"",FALSE)"),"")</f>
        <v/>
      </c>
      <c r="F236" s="125"/>
    </row>
    <row r="237" hidden="1">
      <c r="A237" s="130"/>
      <c r="B237" s="130"/>
      <c r="C237" s="130"/>
      <c r="D237" s="127"/>
      <c r="E237" s="123" t="str">
        <f>IFERROR(__xludf.DUMMYFUNCTION("Query('(Fuente) 2. Campos'!$1:$994,""SELECT E WHERE A = '""&amp;D237&amp;""' LIMIT 1"",FALSE)"),"")</f>
        <v/>
      </c>
      <c r="F237" s="125"/>
    </row>
    <row r="238" hidden="1">
      <c r="A238" s="130"/>
      <c r="B238" s="130"/>
      <c r="C238" s="130"/>
      <c r="D238" s="127"/>
      <c r="E238" s="123" t="str">
        <f>IFERROR(__xludf.DUMMYFUNCTION("Query('(Fuente) 2. Campos'!$1:$994,""SELECT E WHERE A = '""&amp;D238&amp;""' LIMIT 1"",FALSE)"),"")</f>
        <v/>
      </c>
      <c r="F238" s="125"/>
    </row>
    <row r="239" hidden="1">
      <c r="A239" s="130"/>
      <c r="B239" s="130"/>
      <c r="C239" s="130"/>
      <c r="D239" s="127"/>
      <c r="E239" s="123" t="str">
        <f>IFERROR(__xludf.DUMMYFUNCTION("Query('(Fuente) 2. Campos'!$1:$994,""SELECT E WHERE A = '""&amp;D239&amp;""' LIMIT 1"",FALSE)"),"")</f>
        <v/>
      </c>
      <c r="F239" s="125"/>
    </row>
    <row r="240" hidden="1">
      <c r="A240" s="130"/>
      <c r="B240" s="130"/>
      <c r="C240" s="130"/>
      <c r="D240" s="127"/>
      <c r="E240" s="123" t="str">
        <f>IFERROR(__xludf.DUMMYFUNCTION("Query('(Fuente) 2. Campos'!$1:$994,""SELECT E WHERE A = '""&amp;D240&amp;""' LIMIT 1"",FALSE)"),"")</f>
        <v/>
      </c>
      <c r="F240" s="125"/>
    </row>
    <row r="241" hidden="1">
      <c r="A241" s="130"/>
      <c r="B241" s="130"/>
      <c r="C241" s="130"/>
      <c r="D241" s="127"/>
      <c r="E241" s="123" t="str">
        <f>IFERROR(__xludf.DUMMYFUNCTION("Query('(Fuente) 2. Campos'!$1:$994,""SELECT E WHERE A = '""&amp;D241&amp;""' LIMIT 1"",FALSE)"),"")</f>
        <v/>
      </c>
      <c r="F241" s="125"/>
    </row>
    <row r="242" hidden="1">
      <c r="A242" s="130"/>
      <c r="B242" s="130"/>
      <c r="C242" s="130"/>
      <c r="D242" s="127"/>
      <c r="E242" s="123" t="str">
        <f>IFERROR(__xludf.DUMMYFUNCTION("Query('(Fuente) 2. Campos'!$1:$994,""SELECT E WHERE A = '""&amp;D242&amp;""' LIMIT 1"",FALSE)"),"")</f>
        <v/>
      </c>
      <c r="F242" s="125"/>
    </row>
    <row r="243" hidden="1">
      <c r="A243" s="130"/>
      <c r="B243" s="130"/>
      <c r="C243" s="130"/>
      <c r="D243" s="127"/>
      <c r="E243" s="123" t="str">
        <f>IFERROR(__xludf.DUMMYFUNCTION("Query('(Fuente) 2. Campos'!$1:$994,""SELECT E WHERE A = '""&amp;D243&amp;""' LIMIT 1"",FALSE)"),"")</f>
        <v/>
      </c>
      <c r="F243" s="125"/>
    </row>
    <row r="244" hidden="1">
      <c r="A244" s="130"/>
      <c r="B244" s="130"/>
      <c r="C244" s="130"/>
      <c r="D244" s="127"/>
      <c r="E244" s="123" t="str">
        <f>IFERROR(__xludf.DUMMYFUNCTION("Query('(Fuente) 2. Campos'!$1:$994,""SELECT E WHERE A = '""&amp;D244&amp;""' LIMIT 1"",FALSE)"),"")</f>
        <v/>
      </c>
      <c r="F244" s="125"/>
    </row>
    <row r="245" hidden="1">
      <c r="A245" s="130"/>
      <c r="B245" s="130"/>
      <c r="C245" s="130"/>
      <c r="D245" s="127"/>
      <c r="E245" s="123" t="str">
        <f>IFERROR(__xludf.DUMMYFUNCTION("Query('(Fuente) 2. Campos'!$1:$994,""SELECT E WHERE A = '""&amp;D245&amp;""' LIMIT 1"",FALSE)"),"")</f>
        <v/>
      </c>
      <c r="F245" s="125"/>
    </row>
    <row r="246" hidden="1">
      <c r="A246" s="130"/>
      <c r="B246" s="130"/>
      <c r="C246" s="130"/>
      <c r="D246" s="127"/>
      <c r="E246" s="123" t="str">
        <f>IFERROR(__xludf.DUMMYFUNCTION("Query('(Fuente) 2. Campos'!$1:$994,""SELECT E WHERE A = '""&amp;D246&amp;""' LIMIT 1"",FALSE)"),"")</f>
        <v/>
      </c>
      <c r="F246" s="125"/>
    </row>
    <row r="247" hidden="1">
      <c r="A247" s="130"/>
      <c r="B247" s="130"/>
      <c r="C247" s="130"/>
      <c r="D247" s="127"/>
      <c r="E247" s="123" t="str">
        <f>IFERROR(__xludf.DUMMYFUNCTION("Query('(Fuente) 2. Campos'!$1:$994,""SELECT E WHERE A = '""&amp;D247&amp;""' LIMIT 1"",FALSE)"),"")</f>
        <v/>
      </c>
      <c r="F247" s="125"/>
    </row>
    <row r="248" hidden="1">
      <c r="A248" s="130"/>
      <c r="B248" s="130"/>
      <c r="C248" s="130"/>
      <c r="D248" s="127"/>
      <c r="E248" s="123" t="str">
        <f>IFERROR(__xludf.DUMMYFUNCTION("Query('(Fuente) 2. Campos'!$1:$994,""SELECT E WHERE A = '""&amp;D248&amp;""' LIMIT 1"",FALSE)"),"")</f>
        <v/>
      </c>
      <c r="F248" s="125"/>
    </row>
    <row r="249" hidden="1">
      <c r="A249" s="130"/>
      <c r="B249" s="130"/>
      <c r="C249" s="130"/>
      <c r="D249" s="127"/>
      <c r="E249" s="123" t="str">
        <f>IFERROR(__xludf.DUMMYFUNCTION("Query('(Fuente) 2. Campos'!$1:$994,""SELECT E WHERE A = '""&amp;D249&amp;""' LIMIT 1"",FALSE)"),"")</f>
        <v/>
      </c>
      <c r="F249" s="125"/>
    </row>
    <row r="250" hidden="1">
      <c r="A250" s="130"/>
      <c r="B250" s="130"/>
      <c r="C250" s="130"/>
      <c r="D250" s="127"/>
      <c r="E250" s="123" t="str">
        <f>IFERROR(__xludf.DUMMYFUNCTION("Query('(Fuente) 2. Campos'!$1:$994,""SELECT E WHERE A = '""&amp;D250&amp;""' LIMIT 1"",FALSE)"),"")</f>
        <v/>
      </c>
      <c r="F250" s="125"/>
    </row>
    <row r="251" hidden="1">
      <c r="A251" s="130"/>
      <c r="B251" s="130"/>
      <c r="C251" s="130"/>
      <c r="D251" s="127"/>
      <c r="E251" s="123" t="str">
        <f>IFERROR(__xludf.DUMMYFUNCTION("Query('(Fuente) 2. Campos'!$1:$994,""SELECT E WHERE A = '""&amp;D251&amp;""' LIMIT 1"",FALSE)"),"")</f>
        <v/>
      </c>
      <c r="F251" s="125"/>
    </row>
    <row r="252" hidden="1">
      <c r="A252" s="130"/>
      <c r="B252" s="130"/>
      <c r="C252" s="130"/>
      <c r="D252" s="127"/>
      <c r="E252" s="123" t="str">
        <f>IFERROR(__xludf.DUMMYFUNCTION("Query('(Fuente) 2. Campos'!$1:$994,""SELECT E WHERE A = '""&amp;D252&amp;""' LIMIT 1"",FALSE)"),"")</f>
        <v/>
      </c>
      <c r="F252" s="125"/>
    </row>
    <row r="253" hidden="1">
      <c r="A253" s="130"/>
      <c r="B253" s="130"/>
      <c r="C253" s="130"/>
      <c r="D253" s="127"/>
      <c r="E253" s="123" t="str">
        <f>IFERROR(__xludf.DUMMYFUNCTION("Query('(Fuente) 2. Campos'!$1:$994,""SELECT E WHERE A = '""&amp;D253&amp;""' LIMIT 1"",FALSE)"),"")</f>
        <v/>
      </c>
      <c r="F253" s="125"/>
    </row>
    <row r="254" hidden="1">
      <c r="A254" s="130"/>
      <c r="B254" s="130"/>
      <c r="C254" s="130"/>
      <c r="D254" s="127"/>
      <c r="E254" s="123" t="str">
        <f>IFERROR(__xludf.DUMMYFUNCTION("Query('(Fuente) 2. Campos'!$1:$994,""SELECT E WHERE A = '""&amp;D254&amp;""' LIMIT 1"",FALSE)"),"")</f>
        <v/>
      </c>
      <c r="F254" s="125"/>
    </row>
    <row r="255" hidden="1">
      <c r="A255" s="130"/>
      <c r="B255" s="130"/>
      <c r="C255" s="130"/>
      <c r="D255" s="127"/>
      <c r="E255" s="123" t="str">
        <f>IFERROR(__xludf.DUMMYFUNCTION("Query('(Fuente) 2. Campos'!$1:$994,""SELECT E WHERE A = '""&amp;D255&amp;""' LIMIT 1"",FALSE)"),"")</f>
        <v/>
      </c>
      <c r="F255" s="125"/>
    </row>
    <row r="256" hidden="1">
      <c r="A256" s="130"/>
      <c r="B256" s="130"/>
      <c r="C256" s="130"/>
      <c r="D256" s="127"/>
      <c r="E256" s="123" t="str">
        <f>IFERROR(__xludf.DUMMYFUNCTION("Query('(Fuente) 2. Campos'!$1:$994,""SELECT E WHERE A = '""&amp;D256&amp;""' LIMIT 1"",FALSE)"),"")</f>
        <v/>
      </c>
      <c r="F256" s="125"/>
    </row>
    <row r="257" hidden="1">
      <c r="A257" s="130"/>
      <c r="B257" s="130"/>
      <c r="C257" s="130"/>
      <c r="D257" s="127"/>
      <c r="E257" s="123" t="str">
        <f>IFERROR(__xludf.DUMMYFUNCTION("Query('(Fuente) 2. Campos'!$1:$994,""SELECT E WHERE A = '""&amp;D257&amp;""' LIMIT 1"",FALSE)"),"")</f>
        <v/>
      </c>
      <c r="F257" s="125"/>
    </row>
    <row r="258" hidden="1">
      <c r="A258" s="130"/>
      <c r="B258" s="130"/>
      <c r="C258" s="130"/>
      <c r="D258" s="127"/>
      <c r="E258" s="123" t="str">
        <f>IFERROR(__xludf.DUMMYFUNCTION("Query('(Fuente) 2. Campos'!$1:$994,""SELECT E WHERE A = '""&amp;D258&amp;""' LIMIT 1"",FALSE)"),"")</f>
        <v/>
      </c>
      <c r="F258" s="125"/>
    </row>
    <row r="259" hidden="1">
      <c r="A259" s="130"/>
      <c r="B259" s="130"/>
      <c r="C259" s="130"/>
      <c r="D259" s="127"/>
      <c r="E259" s="123" t="str">
        <f>IFERROR(__xludf.DUMMYFUNCTION("Query('(Fuente) 2. Campos'!$1:$994,""SELECT E WHERE A = '""&amp;D259&amp;""' LIMIT 1"",FALSE)"),"")</f>
        <v/>
      </c>
      <c r="F259" s="125"/>
    </row>
    <row r="260" hidden="1">
      <c r="A260" s="130"/>
      <c r="B260" s="130"/>
      <c r="C260" s="130"/>
      <c r="D260" s="127"/>
      <c r="E260" s="123" t="str">
        <f>IFERROR(__xludf.DUMMYFUNCTION("Query('(Fuente) 2. Campos'!$1:$994,""SELECT E WHERE A = '""&amp;D260&amp;""' LIMIT 1"",FALSE)"),"")</f>
        <v/>
      </c>
      <c r="F260" s="125"/>
    </row>
    <row r="261" hidden="1">
      <c r="A261" s="130"/>
      <c r="B261" s="130"/>
      <c r="C261" s="130"/>
      <c r="D261" s="127"/>
      <c r="E261" s="123" t="str">
        <f>IFERROR(__xludf.DUMMYFUNCTION("Query('(Fuente) 2. Campos'!$1:$994,""SELECT E WHERE A = '""&amp;D261&amp;""' LIMIT 1"",FALSE)"),"")</f>
        <v/>
      </c>
      <c r="F261" s="125"/>
    </row>
    <row r="262" hidden="1">
      <c r="A262" s="130"/>
      <c r="B262" s="130"/>
      <c r="C262" s="130"/>
      <c r="D262" s="127"/>
      <c r="E262" s="123" t="str">
        <f>IFERROR(__xludf.DUMMYFUNCTION("Query('(Fuente) 2. Campos'!$1:$994,""SELECT E WHERE A = '""&amp;D262&amp;""' LIMIT 1"",FALSE)"),"")</f>
        <v/>
      </c>
      <c r="F262" s="125"/>
    </row>
    <row r="263" hidden="1">
      <c r="A263" s="130"/>
      <c r="B263" s="130"/>
      <c r="C263" s="130"/>
      <c r="D263" s="127"/>
      <c r="E263" s="123" t="str">
        <f>IFERROR(__xludf.DUMMYFUNCTION("Query('(Fuente) 2. Campos'!$1:$994,""SELECT E WHERE A = '""&amp;D263&amp;""' LIMIT 1"",FALSE)"),"")</f>
        <v/>
      </c>
      <c r="F263" s="125"/>
    </row>
    <row r="264" hidden="1">
      <c r="A264" s="130"/>
      <c r="B264" s="130"/>
      <c r="C264" s="130"/>
      <c r="D264" s="127"/>
      <c r="E264" s="123" t="str">
        <f>IFERROR(__xludf.DUMMYFUNCTION("Query('(Fuente) 2. Campos'!$1:$994,""SELECT E WHERE A = '""&amp;D264&amp;""' LIMIT 1"",FALSE)"),"")</f>
        <v/>
      </c>
      <c r="F264" s="125"/>
    </row>
    <row r="265" hidden="1">
      <c r="A265" s="130"/>
      <c r="B265" s="130"/>
      <c r="C265" s="130"/>
      <c r="D265" s="127"/>
      <c r="E265" s="123" t="str">
        <f>IFERROR(__xludf.DUMMYFUNCTION("Query('(Fuente) 2. Campos'!$1:$994,""SELECT E WHERE A = '""&amp;D265&amp;""' LIMIT 1"",FALSE)"),"")</f>
        <v/>
      </c>
      <c r="F265" s="125"/>
    </row>
    <row r="266" hidden="1">
      <c r="A266" s="130"/>
      <c r="B266" s="130"/>
      <c r="C266" s="130"/>
      <c r="D266" s="127"/>
      <c r="E266" s="123" t="str">
        <f>IFERROR(__xludf.DUMMYFUNCTION("Query('(Fuente) 2. Campos'!$1:$994,""SELECT E WHERE A = '""&amp;D266&amp;""' LIMIT 1"",FALSE)"),"")</f>
        <v/>
      </c>
      <c r="F266" s="125"/>
    </row>
    <row r="267" hidden="1">
      <c r="A267" s="130"/>
      <c r="B267" s="130"/>
      <c r="C267" s="130"/>
      <c r="D267" s="127"/>
      <c r="E267" s="123" t="str">
        <f>IFERROR(__xludf.DUMMYFUNCTION("Query('(Fuente) 2. Campos'!$1:$994,""SELECT E WHERE A = '""&amp;D267&amp;""' LIMIT 1"",FALSE)"),"")</f>
        <v/>
      </c>
      <c r="F267" s="125"/>
    </row>
    <row r="268" hidden="1">
      <c r="A268" s="130"/>
      <c r="B268" s="130"/>
      <c r="C268" s="130"/>
      <c r="D268" s="127"/>
      <c r="E268" s="123" t="str">
        <f>IFERROR(__xludf.DUMMYFUNCTION("Query('(Fuente) 2. Campos'!$1:$994,""SELECT E WHERE A = '""&amp;D268&amp;""' LIMIT 1"",FALSE)"),"")</f>
        <v/>
      </c>
      <c r="F268" s="125"/>
    </row>
    <row r="269" hidden="1">
      <c r="A269" s="130"/>
      <c r="B269" s="130"/>
      <c r="C269" s="130"/>
      <c r="D269" s="127"/>
      <c r="E269" s="123" t="str">
        <f>IFERROR(__xludf.DUMMYFUNCTION("Query('(Fuente) 2. Campos'!$1:$994,""SELECT E WHERE A = '""&amp;D269&amp;""' LIMIT 1"",FALSE)"),"")</f>
        <v/>
      </c>
      <c r="F269" s="125"/>
    </row>
    <row r="270" hidden="1">
      <c r="A270" s="130"/>
      <c r="B270" s="130"/>
      <c r="C270" s="130"/>
      <c r="D270" s="127"/>
      <c r="E270" s="123" t="str">
        <f>IFERROR(__xludf.DUMMYFUNCTION("Query('(Fuente) 2. Campos'!$1:$994,""SELECT E WHERE A = '""&amp;D270&amp;""' LIMIT 1"",FALSE)"),"")</f>
        <v/>
      </c>
      <c r="F270" s="125"/>
    </row>
    <row r="271" hidden="1">
      <c r="A271" s="130"/>
      <c r="B271" s="130"/>
      <c r="C271" s="130"/>
      <c r="D271" s="127"/>
      <c r="E271" s="123" t="str">
        <f>IFERROR(__xludf.DUMMYFUNCTION("Query('(Fuente) 2. Campos'!$1:$994,""SELECT E WHERE A = '""&amp;D271&amp;""' LIMIT 1"",FALSE)"),"")</f>
        <v/>
      </c>
      <c r="F271" s="125"/>
    </row>
    <row r="272" hidden="1">
      <c r="A272" s="130"/>
      <c r="B272" s="130"/>
      <c r="C272" s="130"/>
      <c r="D272" s="127"/>
      <c r="E272" s="123" t="str">
        <f>IFERROR(__xludf.DUMMYFUNCTION("Query('(Fuente) 2. Campos'!$1:$994,""SELECT E WHERE A = '""&amp;D272&amp;""' LIMIT 1"",FALSE)"),"")</f>
        <v/>
      </c>
      <c r="F272" s="125"/>
    </row>
    <row r="273" hidden="1">
      <c r="A273" s="130"/>
      <c r="B273" s="130"/>
      <c r="C273" s="130"/>
      <c r="D273" s="127"/>
      <c r="E273" s="123" t="str">
        <f>IFERROR(__xludf.DUMMYFUNCTION("Query('(Fuente) 2. Campos'!$1:$994,""SELECT E WHERE A = '""&amp;D273&amp;""' LIMIT 1"",FALSE)"),"")</f>
        <v/>
      </c>
      <c r="F273" s="125"/>
    </row>
    <row r="274" hidden="1">
      <c r="A274" s="130"/>
      <c r="B274" s="130"/>
      <c r="C274" s="130"/>
      <c r="D274" s="127"/>
      <c r="E274" s="123" t="str">
        <f>IFERROR(__xludf.DUMMYFUNCTION("Query('(Fuente) 2. Campos'!$1:$994,""SELECT E WHERE A = '""&amp;D274&amp;""' LIMIT 1"",FALSE)"),"")</f>
        <v/>
      </c>
      <c r="F274" s="125"/>
    </row>
    <row r="275" hidden="1">
      <c r="A275" s="130"/>
      <c r="B275" s="130"/>
      <c r="C275" s="130"/>
      <c r="D275" s="127"/>
      <c r="E275" s="123" t="str">
        <f>IFERROR(__xludf.DUMMYFUNCTION("Query('(Fuente) 2. Campos'!$1:$994,""SELECT E WHERE A = '""&amp;D275&amp;""' LIMIT 1"",FALSE)"),"")</f>
        <v/>
      </c>
      <c r="F275" s="125"/>
    </row>
    <row r="276" hidden="1">
      <c r="A276" s="130"/>
      <c r="B276" s="130"/>
      <c r="C276" s="130"/>
      <c r="D276" s="127"/>
      <c r="E276" s="123" t="str">
        <f>IFERROR(__xludf.DUMMYFUNCTION("Query('(Fuente) 2. Campos'!$1:$994,""SELECT E WHERE A = '""&amp;D276&amp;""' LIMIT 1"",FALSE)"),"")</f>
        <v/>
      </c>
      <c r="F276" s="125"/>
    </row>
    <row r="277" hidden="1">
      <c r="A277" s="130"/>
      <c r="B277" s="130"/>
      <c r="C277" s="130"/>
      <c r="D277" s="127"/>
      <c r="E277" s="123" t="str">
        <f>IFERROR(__xludf.DUMMYFUNCTION("Query('(Fuente) 2. Campos'!$1:$994,""SELECT E WHERE A = '""&amp;D277&amp;""' LIMIT 1"",FALSE)"),"")</f>
        <v/>
      </c>
      <c r="F277" s="125"/>
    </row>
    <row r="278" hidden="1">
      <c r="A278" s="130"/>
      <c r="B278" s="130"/>
      <c r="C278" s="130"/>
      <c r="D278" s="127"/>
      <c r="E278" s="123" t="str">
        <f>IFERROR(__xludf.DUMMYFUNCTION("Query('(Fuente) 2. Campos'!$1:$994,""SELECT E WHERE A = '""&amp;D278&amp;""' LIMIT 1"",FALSE)"),"")</f>
        <v/>
      </c>
      <c r="F278" s="125"/>
    </row>
    <row r="279" hidden="1">
      <c r="A279" s="130"/>
      <c r="B279" s="130"/>
      <c r="C279" s="130"/>
      <c r="D279" s="127"/>
      <c r="E279" s="123" t="str">
        <f>IFERROR(__xludf.DUMMYFUNCTION("Query('(Fuente) 2. Campos'!$1:$994,""SELECT E WHERE A = '""&amp;D279&amp;""' LIMIT 1"",FALSE)"),"")</f>
        <v/>
      </c>
      <c r="F279" s="125"/>
    </row>
    <row r="280" hidden="1">
      <c r="A280" s="130"/>
      <c r="B280" s="130"/>
      <c r="C280" s="130"/>
      <c r="D280" s="127"/>
      <c r="E280" s="123" t="str">
        <f>IFERROR(__xludf.DUMMYFUNCTION("Query('(Fuente) 2. Campos'!$1:$994,""SELECT E WHERE A = '""&amp;D280&amp;""' LIMIT 1"",FALSE)"),"")</f>
        <v/>
      </c>
      <c r="F280" s="125"/>
    </row>
    <row r="281" hidden="1">
      <c r="A281" s="130"/>
      <c r="B281" s="130"/>
      <c r="C281" s="130"/>
      <c r="D281" s="127"/>
      <c r="E281" s="123" t="str">
        <f>IFERROR(__xludf.DUMMYFUNCTION("Query('(Fuente) 2. Campos'!$1:$994,""SELECT E WHERE A = '""&amp;D281&amp;""' LIMIT 1"",FALSE)"),"")</f>
        <v/>
      </c>
      <c r="F281" s="125"/>
    </row>
    <row r="282" hidden="1">
      <c r="A282" s="130"/>
      <c r="B282" s="130"/>
      <c r="C282" s="130"/>
      <c r="D282" s="127"/>
      <c r="E282" s="123" t="str">
        <f>IFERROR(__xludf.DUMMYFUNCTION("Query('(Fuente) 2. Campos'!$1:$994,""SELECT E WHERE A = '""&amp;D282&amp;""' LIMIT 1"",FALSE)"),"")</f>
        <v/>
      </c>
      <c r="F282" s="125"/>
    </row>
    <row r="283" hidden="1">
      <c r="A283" s="130"/>
      <c r="B283" s="130"/>
      <c r="C283" s="130"/>
      <c r="D283" s="127"/>
      <c r="E283" s="123" t="str">
        <f>IFERROR(__xludf.DUMMYFUNCTION("Query('(Fuente) 2. Campos'!$1:$994,""SELECT E WHERE A = '""&amp;D283&amp;""' LIMIT 1"",FALSE)"),"")</f>
        <v/>
      </c>
      <c r="F283" s="125"/>
    </row>
    <row r="284" hidden="1">
      <c r="A284" s="130"/>
      <c r="B284" s="130"/>
      <c r="C284" s="130"/>
      <c r="D284" s="127"/>
      <c r="E284" s="123" t="str">
        <f>IFERROR(__xludf.DUMMYFUNCTION("Query('(Fuente) 2. Campos'!$1:$994,""SELECT E WHERE A = '""&amp;D284&amp;""' LIMIT 1"",FALSE)"),"")</f>
        <v/>
      </c>
      <c r="F284" s="125"/>
    </row>
    <row r="285" hidden="1">
      <c r="A285" s="130"/>
      <c r="B285" s="130"/>
      <c r="C285" s="130"/>
      <c r="D285" s="127"/>
      <c r="E285" s="123" t="str">
        <f>IFERROR(__xludf.DUMMYFUNCTION("Query('(Fuente) 2. Campos'!$1:$994,""SELECT E WHERE A = '""&amp;D285&amp;""' LIMIT 1"",FALSE)"),"")</f>
        <v/>
      </c>
      <c r="F285" s="125"/>
    </row>
    <row r="286" hidden="1">
      <c r="A286" s="130"/>
      <c r="B286" s="130"/>
      <c r="C286" s="130"/>
      <c r="D286" s="127"/>
      <c r="E286" s="123" t="str">
        <f>IFERROR(__xludf.DUMMYFUNCTION("Query('(Fuente) 2. Campos'!$1:$994,""SELECT E WHERE A = '""&amp;D286&amp;""' LIMIT 1"",FALSE)"),"")</f>
        <v/>
      </c>
      <c r="F286" s="125"/>
    </row>
    <row r="287" hidden="1">
      <c r="A287" s="130"/>
      <c r="B287" s="130"/>
      <c r="C287" s="130"/>
      <c r="D287" s="127"/>
      <c r="E287" s="123" t="str">
        <f>IFERROR(__xludf.DUMMYFUNCTION("Query('(Fuente) 2. Campos'!$1:$994,""SELECT E WHERE A = '""&amp;D287&amp;""' LIMIT 1"",FALSE)"),"")</f>
        <v/>
      </c>
      <c r="F287" s="125"/>
    </row>
    <row r="288" hidden="1">
      <c r="A288" s="130"/>
      <c r="B288" s="130"/>
      <c r="C288" s="130"/>
      <c r="D288" s="127"/>
      <c r="E288" s="123" t="str">
        <f>IFERROR(__xludf.DUMMYFUNCTION("Query('(Fuente) 2. Campos'!$1:$994,""SELECT E WHERE A = '""&amp;D288&amp;""' LIMIT 1"",FALSE)"),"")</f>
        <v/>
      </c>
      <c r="F288" s="125"/>
    </row>
    <row r="289" hidden="1">
      <c r="A289" s="130"/>
      <c r="B289" s="130"/>
      <c r="C289" s="130"/>
      <c r="D289" s="127"/>
      <c r="E289" s="123" t="str">
        <f>IFERROR(__xludf.DUMMYFUNCTION("Query('(Fuente) 2. Campos'!$1:$994,""SELECT E WHERE A = '""&amp;D289&amp;""' LIMIT 1"",FALSE)"),"")</f>
        <v/>
      </c>
      <c r="F289" s="125"/>
    </row>
    <row r="290" hidden="1">
      <c r="A290" s="130"/>
      <c r="B290" s="130"/>
      <c r="C290" s="130"/>
      <c r="D290" s="127"/>
      <c r="E290" s="123" t="str">
        <f>IFERROR(__xludf.DUMMYFUNCTION("Query('(Fuente) 2. Campos'!$1:$994,""SELECT E WHERE A = '""&amp;D290&amp;""' LIMIT 1"",FALSE)"),"")</f>
        <v/>
      </c>
      <c r="F290" s="125"/>
    </row>
    <row r="291" hidden="1">
      <c r="A291" s="130"/>
      <c r="B291" s="130"/>
      <c r="C291" s="130"/>
      <c r="D291" s="127"/>
      <c r="E291" s="123" t="str">
        <f>IFERROR(__xludf.DUMMYFUNCTION("Query('(Fuente) 2. Campos'!$1:$994,""SELECT E WHERE A = '""&amp;D291&amp;""' LIMIT 1"",FALSE)"),"")</f>
        <v/>
      </c>
      <c r="F291" s="125"/>
    </row>
    <row r="292" hidden="1">
      <c r="A292" s="130"/>
      <c r="B292" s="130"/>
      <c r="C292" s="130"/>
      <c r="D292" s="127"/>
      <c r="E292" s="123" t="str">
        <f>IFERROR(__xludf.DUMMYFUNCTION("Query('(Fuente) 2. Campos'!$1:$994,""SELECT E WHERE A = '""&amp;D292&amp;""' LIMIT 1"",FALSE)"),"")</f>
        <v/>
      </c>
      <c r="F292" s="125"/>
    </row>
    <row r="293" hidden="1">
      <c r="A293" s="130"/>
      <c r="B293" s="130"/>
      <c r="C293" s="130"/>
      <c r="D293" s="127"/>
      <c r="E293" s="123" t="str">
        <f>IFERROR(__xludf.DUMMYFUNCTION("Query('(Fuente) 2. Campos'!$1:$994,""SELECT E WHERE A = '""&amp;D293&amp;""' LIMIT 1"",FALSE)"),"")</f>
        <v/>
      </c>
      <c r="F293" s="125"/>
    </row>
    <row r="294" hidden="1">
      <c r="A294" s="130"/>
      <c r="B294" s="130"/>
      <c r="C294" s="130"/>
      <c r="D294" s="127"/>
      <c r="E294" s="123" t="str">
        <f>IFERROR(__xludf.DUMMYFUNCTION("Query('(Fuente) 2. Campos'!$1:$994,""SELECT E WHERE A = '""&amp;D294&amp;""' LIMIT 1"",FALSE)"),"")</f>
        <v/>
      </c>
      <c r="F294" s="125"/>
    </row>
    <row r="295" hidden="1">
      <c r="A295" s="130"/>
      <c r="B295" s="130"/>
      <c r="C295" s="130"/>
      <c r="D295" s="127"/>
      <c r="E295" s="123" t="str">
        <f>IFERROR(__xludf.DUMMYFUNCTION("Query('(Fuente) 2. Campos'!$1:$994,""SELECT E WHERE A = '""&amp;D295&amp;""' LIMIT 1"",FALSE)"),"")</f>
        <v/>
      </c>
      <c r="F295" s="125"/>
    </row>
    <row r="296" hidden="1">
      <c r="A296" s="130"/>
      <c r="B296" s="130"/>
      <c r="C296" s="130"/>
      <c r="D296" s="127"/>
      <c r="E296" s="123" t="str">
        <f>IFERROR(__xludf.DUMMYFUNCTION("Query('(Fuente) 2. Campos'!$1:$994,""SELECT E WHERE A = '""&amp;D296&amp;""' LIMIT 1"",FALSE)"),"")</f>
        <v/>
      </c>
      <c r="F296" s="125"/>
    </row>
    <row r="297" hidden="1">
      <c r="A297" s="130"/>
      <c r="B297" s="130"/>
      <c r="C297" s="130"/>
      <c r="D297" s="127"/>
      <c r="E297" s="123" t="str">
        <f>IFERROR(__xludf.DUMMYFUNCTION("Query('(Fuente) 2. Campos'!$1:$994,""SELECT E WHERE A = '""&amp;D297&amp;""' LIMIT 1"",FALSE)"),"")</f>
        <v/>
      </c>
      <c r="F297" s="125"/>
    </row>
    <row r="298" hidden="1">
      <c r="A298" s="130"/>
      <c r="B298" s="130"/>
      <c r="C298" s="130"/>
      <c r="D298" s="127"/>
      <c r="E298" s="123" t="str">
        <f>IFERROR(__xludf.DUMMYFUNCTION("Query('(Fuente) 2. Campos'!$1:$994,""SELECT E WHERE A = '""&amp;D298&amp;""' LIMIT 1"",FALSE)"),"")</f>
        <v/>
      </c>
      <c r="F298" s="125"/>
    </row>
    <row r="299" hidden="1">
      <c r="A299" s="130"/>
      <c r="B299" s="130"/>
      <c r="C299" s="130"/>
      <c r="D299" s="127"/>
      <c r="E299" s="123" t="str">
        <f>IFERROR(__xludf.DUMMYFUNCTION("Query('(Fuente) 2. Campos'!$1:$994,""SELECT E WHERE A = '""&amp;D299&amp;""' LIMIT 1"",FALSE)"),"")</f>
        <v/>
      </c>
      <c r="F299" s="125"/>
    </row>
    <row r="300" hidden="1">
      <c r="A300" s="130"/>
      <c r="B300" s="130"/>
      <c r="C300" s="130"/>
      <c r="D300" s="127"/>
      <c r="E300" s="123" t="str">
        <f>IFERROR(__xludf.DUMMYFUNCTION("Query('(Fuente) 2. Campos'!$1:$994,""SELECT E WHERE A = '""&amp;D300&amp;""' LIMIT 1"",FALSE)"),"")</f>
        <v/>
      </c>
      <c r="F300" s="125"/>
    </row>
    <row r="301" hidden="1">
      <c r="A301" s="130"/>
      <c r="B301" s="130"/>
      <c r="C301" s="130"/>
      <c r="D301" s="127"/>
      <c r="E301" s="123" t="str">
        <f>IFERROR(__xludf.DUMMYFUNCTION("Query('(Fuente) 2. Campos'!$1:$994,""SELECT E WHERE A = '""&amp;D301&amp;""' LIMIT 1"",FALSE)"),"")</f>
        <v/>
      </c>
      <c r="F301" s="125"/>
    </row>
    <row r="302" hidden="1">
      <c r="A302" s="130"/>
      <c r="B302" s="130"/>
      <c r="C302" s="130"/>
      <c r="D302" s="127"/>
      <c r="E302" s="123" t="str">
        <f>IFERROR(__xludf.DUMMYFUNCTION("Query('(Fuente) 2. Campos'!$1:$994,""SELECT E WHERE A = '""&amp;D302&amp;""' LIMIT 1"",FALSE)"),"")</f>
        <v/>
      </c>
      <c r="F302" s="125"/>
    </row>
    <row r="303" hidden="1">
      <c r="A303" s="130"/>
      <c r="B303" s="130"/>
      <c r="C303" s="130"/>
      <c r="D303" s="127"/>
      <c r="E303" s="123" t="str">
        <f>IFERROR(__xludf.DUMMYFUNCTION("Query('(Fuente) 2. Campos'!$1:$994,""SELECT E WHERE A = '""&amp;D303&amp;""' LIMIT 1"",FALSE)"),"")</f>
        <v/>
      </c>
      <c r="F303" s="125"/>
    </row>
    <row r="304" hidden="1">
      <c r="A304" s="130"/>
      <c r="B304" s="130"/>
      <c r="C304" s="130"/>
      <c r="D304" s="127"/>
      <c r="E304" s="123" t="str">
        <f>IFERROR(__xludf.DUMMYFUNCTION("Query('(Fuente) 2. Campos'!$1:$994,""SELECT E WHERE A = '""&amp;D304&amp;""' LIMIT 1"",FALSE)"),"")</f>
        <v/>
      </c>
      <c r="F304" s="125"/>
    </row>
    <row r="305" hidden="1">
      <c r="A305" s="130"/>
      <c r="B305" s="130"/>
      <c r="C305" s="130"/>
      <c r="D305" s="127"/>
      <c r="E305" s="123" t="str">
        <f>IFERROR(__xludf.DUMMYFUNCTION("Query('(Fuente) 2. Campos'!$1:$994,""SELECT E WHERE A = '""&amp;D305&amp;""' LIMIT 1"",FALSE)"),"")</f>
        <v/>
      </c>
      <c r="F305" s="125"/>
    </row>
    <row r="306" hidden="1">
      <c r="A306" s="130"/>
      <c r="B306" s="130"/>
      <c r="C306" s="130"/>
      <c r="D306" s="127"/>
      <c r="E306" s="123" t="str">
        <f>IFERROR(__xludf.DUMMYFUNCTION("Query('(Fuente) 2. Campos'!$1:$994,""SELECT E WHERE A = '""&amp;D306&amp;""' LIMIT 1"",FALSE)"),"")</f>
        <v/>
      </c>
      <c r="F306" s="125"/>
    </row>
    <row r="307" hidden="1">
      <c r="A307" s="130"/>
      <c r="B307" s="130"/>
      <c r="C307" s="130"/>
      <c r="D307" s="127"/>
      <c r="E307" s="123" t="str">
        <f>IFERROR(__xludf.DUMMYFUNCTION("Query('(Fuente) 2. Campos'!$1:$994,""SELECT E WHERE A = '""&amp;D307&amp;""' LIMIT 1"",FALSE)"),"")</f>
        <v/>
      </c>
      <c r="F307" s="125"/>
    </row>
    <row r="308" hidden="1">
      <c r="A308" s="130"/>
      <c r="B308" s="130"/>
      <c r="C308" s="130"/>
      <c r="D308" s="127"/>
      <c r="E308" s="123" t="str">
        <f>IFERROR(__xludf.DUMMYFUNCTION("Query('(Fuente) 2. Campos'!$1:$994,""SELECT E WHERE A = '""&amp;D308&amp;""' LIMIT 1"",FALSE)"),"")</f>
        <v/>
      </c>
      <c r="F308" s="125"/>
    </row>
    <row r="309" hidden="1">
      <c r="A309" s="130"/>
      <c r="B309" s="130"/>
      <c r="C309" s="130"/>
      <c r="D309" s="127"/>
      <c r="E309" s="123" t="str">
        <f>IFERROR(__xludf.DUMMYFUNCTION("Query('(Fuente) 2. Campos'!$1:$994,""SELECT E WHERE A = '""&amp;D309&amp;""' LIMIT 1"",FALSE)"),"")</f>
        <v/>
      </c>
      <c r="F309" s="125"/>
    </row>
    <row r="310" hidden="1">
      <c r="A310" s="130"/>
      <c r="B310" s="130"/>
      <c r="C310" s="130"/>
      <c r="D310" s="127"/>
      <c r="E310" s="123" t="str">
        <f>IFERROR(__xludf.DUMMYFUNCTION("Query('(Fuente) 2. Campos'!$1:$994,""SELECT E WHERE A = '""&amp;D310&amp;""' LIMIT 1"",FALSE)"),"")</f>
        <v/>
      </c>
      <c r="F310" s="125"/>
    </row>
    <row r="311" hidden="1">
      <c r="A311" s="130"/>
      <c r="B311" s="130"/>
      <c r="C311" s="130"/>
      <c r="D311" s="127"/>
      <c r="E311" s="123" t="str">
        <f>IFERROR(__xludf.DUMMYFUNCTION("Query('(Fuente) 2. Campos'!$1:$994,""SELECT E WHERE A = '""&amp;D311&amp;""' LIMIT 1"",FALSE)"),"")</f>
        <v/>
      </c>
      <c r="F311" s="125"/>
    </row>
    <row r="312" hidden="1">
      <c r="A312" s="130"/>
      <c r="B312" s="130"/>
      <c r="C312" s="130"/>
      <c r="D312" s="127"/>
      <c r="E312" s="123" t="str">
        <f>IFERROR(__xludf.DUMMYFUNCTION("Query('(Fuente) 2. Campos'!$1:$994,""SELECT E WHERE A = '""&amp;D312&amp;""' LIMIT 1"",FALSE)"),"")</f>
        <v/>
      </c>
      <c r="F312" s="125"/>
    </row>
    <row r="313" hidden="1">
      <c r="A313" s="130"/>
      <c r="B313" s="130"/>
      <c r="C313" s="130"/>
      <c r="D313" s="127"/>
      <c r="E313" s="123" t="str">
        <f>IFERROR(__xludf.DUMMYFUNCTION("Query('(Fuente) 2. Campos'!$1:$994,""SELECT E WHERE A = '""&amp;D313&amp;""' LIMIT 1"",FALSE)"),"")</f>
        <v/>
      </c>
      <c r="F313" s="125"/>
    </row>
    <row r="314" hidden="1">
      <c r="A314" s="130"/>
      <c r="B314" s="130"/>
      <c r="C314" s="130"/>
      <c r="D314" s="127"/>
      <c r="E314" s="123" t="str">
        <f>IFERROR(__xludf.DUMMYFUNCTION("Query('(Fuente) 2. Campos'!$1:$994,""SELECT E WHERE A = '""&amp;D314&amp;""' LIMIT 1"",FALSE)"),"")</f>
        <v/>
      </c>
      <c r="F314" s="125"/>
    </row>
    <row r="315" hidden="1">
      <c r="A315" s="130"/>
      <c r="B315" s="130"/>
      <c r="C315" s="130"/>
      <c r="D315" s="127"/>
      <c r="E315" s="123" t="str">
        <f>IFERROR(__xludf.DUMMYFUNCTION("Query('(Fuente) 2. Campos'!$1:$994,""SELECT E WHERE A = '""&amp;D315&amp;""' LIMIT 1"",FALSE)"),"")</f>
        <v/>
      </c>
      <c r="F315" s="125"/>
    </row>
    <row r="316" hidden="1">
      <c r="A316" s="130"/>
      <c r="B316" s="130"/>
      <c r="C316" s="130"/>
      <c r="D316" s="127"/>
      <c r="E316" s="123" t="str">
        <f>IFERROR(__xludf.DUMMYFUNCTION("Query('(Fuente) 2. Campos'!$1:$994,""SELECT E WHERE A = '""&amp;D316&amp;""' LIMIT 1"",FALSE)"),"")</f>
        <v/>
      </c>
      <c r="F316" s="125"/>
    </row>
    <row r="317" hidden="1">
      <c r="A317" s="130"/>
      <c r="B317" s="130"/>
      <c r="C317" s="130"/>
      <c r="D317" s="127"/>
      <c r="E317" s="123" t="str">
        <f>IFERROR(__xludf.DUMMYFUNCTION("Query('(Fuente) 2. Campos'!$1:$994,""SELECT E WHERE A = '""&amp;D317&amp;""' LIMIT 1"",FALSE)"),"")</f>
        <v/>
      </c>
      <c r="F317" s="125"/>
    </row>
    <row r="318" hidden="1">
      <c r="A318" s="130"/>
      <c r="B318" s="130"/>
      <c r="C318" s="130"/>
      <c r="D318" s="127"/>
      <c r="E318" s="123" t="str">
        <f>IFERROR(__xludf.DUMMYFUNCTION("Query('(Fuente) 2. Campos'!$1:$994,""SELECT E WHERE A = '""&amp;D318&amp;""' LIMIT 1"",FALSE)"),"")</f>
        <v/>
      </c>
      <c r="F318" s="125"/>
    </row>
    <row r="319" hidden="1">
      <c r="A319" s="130"/>
      <c r="B319" s="130"/>
      <c r="C319" s="130"/>
      <c r="D319" s="127"/>
      <c r="E319" s="123" t="str">
        <f>IFERROR(__xludf.DUMMYFUNCTION("Query('(Fuente) 2. Campos'!$1:$994,""SELECT E WHERE A = '""&amp;D319&amp;""' LIMIT 1"",FALSE)"),"")</f>
        <v/>
      </c>
      <c r="F319" s="125"/>
    </row>
    <row r="320" hidden="1">
      <c r="A320" s="130"/>
      <c r="B320" s="130"/>
      <c r="C320" s="130"/>
      <c r="D320" s="127"/>
      <c r="E320" s="123" t="str">
        <f>IFERROR(__xludf.DUMMYFUNCTION("Query('(Fuente) 2. Campos'!$1:$994,""SELECT E WHERE A = '""&amp;D320&amp;""' LIMIT 1"",FALSE)"),"")</f>
        <v/>
      </c>
      <c r="F320" s="125"/>
    </row>
    <row r="321" hidden="1">
      <c r="A321" s="130"/>
      <c r="B321" s="130"/>
      <c r="C321" s="130"/>
      <c r="D321" s="127"/>
      <c r="E321" s="123" t="str">
        <f>IFERROR(__xludf.DUMMYFUNCTION("Query('(Fuente) 2. Campos'!$1:$994,""SELECT E WHERE A = '""&amp;D321&amp;""' LIMIT 1"",FALSE)"),"")</f>
        <v/>
      </c>
      <c r="F321" s="125"/>
    </row>
    <row r="322" hidden="1">
      <c r="A322" s="130"/>
      <c r="B322" s="130"/>
      <c r="C322" s="130"/>
      <c r="D322" s="127"/>
      <c r="E322" s="123" t="str">
        <f>IFERROR(__xludf.DUMMYFUNCTION("Query('(Fuente) 2. Campos'!$1:$994,""SELECT E WHERE A = '""&amp;D322&amp;""' LIMIT 1"",FALSE)"),"")</f>
        <v/>
      </c>
      <c r="F322" s="125"/>
    </row>
    <row r="323" hidden="1">
      <c r="A323" s="130"/>
      <c r="B323" s="130"/>
      <c r="C323" s="130"/>
      <c r="D323" s="127"/>
      <c r="E323" s="123" t="str">
        <f>IFERROR(__xludf.DUMMYFUNCTION("Query('(Fuente) 2. Campos'!$1:$994,""SELECT E WHERE A = '""&amp;D323&amp;""' LIMIT 1"",FALSE)"),"")</f>
        <v/>
      </c>
      <c r="F323" s="125"/>
    </row>
    <row r="324" hidden="1">
      <c r="A324" s="130"/>
      <c r="B324" s="130"/>
      <c r="C324" s="130"/>
      <c r="D324" s="127"/>
      <c r="E324" s="123" t="str">
        <f>IFERROR(__xludf.DUMMYFUNCTION("Query('(Fuente) 2. Campos'!$1:$994,""SELECT E WHERE A = '""&amp;D324&amp;""' LIMIT 1"",FALSE)"),"")</f>
        <v/>
      </c>
      <c r="F324" s="125"/>
    </row>
    <row r="325" hidden="1">
      <c r="A325" s="130"/>
      <c r="B325" s="130"/>
      <c r="C325" s="130"/>
      <c r="D325" s="127"/>
      <c r="E325" s="123" t="str">
        <f>IFERROR(__xludf.DUMMYFUNCTION("Query('(Fuente) 2. Campos'!$1:$994,""SELECT E WHERE A = '""&amp;D325&amp;""' LIMIT 1"",FALSE)"),"")</f>
        <v/>
      </c>
      <c r="F325" s="125"/>
    </row>
    <row r="326" hidden="1">
      <c r="A326" s="130"/>
      <c r="B326" s="130"/>
      <c r="C326" s="130"/>
      <c r="D326" s="127"/>
      <c r="E326" s="123" t="str">
        <f>IFERROR(__xludf.DUMMYFUNCTION("Query('(Fuente) 2. Campos'!$1:$994,""SELECT E WHERE A = '""&amp;D326&amp;""' LIMIT 1"",FALSE)"),"")</f>
        <v/>
      </c>
      <c r="F326" s="125"/>
    </row>
    <row r="327" hidden="1">
      <c r="A327" s="130"/>
      <c r="B327" s="130"/>
      <c r="C327" s="130"/>
      <c r="D327" s="127"/>
      <c r="E327" s="123" t="str">
        <f>IFERROR(__xludf.DUMMYFUNCTION("Query('(Fuente) 2. Campos'!$1:$994,""SELECT E WHERE A = '""&amp;D327&amp;""' LIMIT 1"",FALSE)"),"")</f>
        <v/>
      </c>
      <c r="F327" s="125"/>
    </row>
    <row r="328" hidden="1">
      <c r="A328" s="130"/>
      <c r="B328" s="130"/>
      <c r="C328" s="130"/>
      <c r="D328" s="127"/>
      <c r="E328" s="123" t="str">
        <f>IFERROR(__xludf.DUMMYFUNCTION("Query('(Fuente) 2. Campos'!$1:$994,""SELECT E WHERE A = '""&amp;D328&amp;""' LIMIT 1"",FALSE)"),"")</f>
        <v/>
      </c>
      <c r="F328" s="125"/>
    </row>
    <row r="329" hidden="1">
      <c r="A329" s="130"/>
      <c r="B329" s="130"/>
      <c r="C329" s="130"/>
      <c r="D329" s="127"/>
      <c r="E329" s="123" t="str">
        <f>IFERROR(__xludf.DUMMYFUNCTION("Query('(Fuente) 2. Campos'!$1:$994,""SELECT E WHERE A = '""&amp;D329&amp;""' LIMIT 1"",FALSE)"),"")</f>
        <v/>
      </c>
      <c r="F329" s="125"/>
    </row>
    <row r="330" hidden="1">
      <c r="A330" s="130"/>
      <c r="B330" s="130"/>
      <c r="C330" s="130"/>
      <c r="D330" s="127"/>
      <c r="E330" s="123" t="str">
        <f>IFERROR(__xludf.DUMMYFUNCTION("Query('(Fuente) 2. Campos'!$1:$994,""SELECT E WHERE A = '""&amp;D330&amp;""' LIMIT 1"",FALSE)"),"")</f>
        <v/>
      </c>
      <c r="F330" s="125"/>
    </row>
    <row r="331" hidden="1">
      <c r="A331" s="130"/>
      <c r="B331" s="130"/>
      <c r="C331" s="130"/>
      <c r="D331" s="127"/>
      <c r="E331" s="123" t="str">
        <f>IFERROR(__xludf.DUMMYFUNCTION("Query('(Fuente) 2. Campos'!$1:$994,""SELECT E WHERE A = '""&amp;D331&amp;""' LIMIT 1"",FALSE)"),"")</f>
        <v/>
      </c>
      <c r="F331" s="125"/>
    </row>
    <row r="332" hidden="1">
      <c r="A332" s="130"/>
      <c r="B332" s="130"/>
      <c r="C332" s="130"/>
      <c r="D332" s="127"/>
      <c r="E332" s="123" t="str">
        <f>IFERROR(__xludf.DUMMYFUNCTION("Query('(Fuente) 2. Campos'!$1:$994,""SELECT E WHERE A = '""&amp;D332&amp;""' LIMIT 1"",FALSE)"),"")</f>
        <v/>
      </c>
      <c r="F332" s="125"/>
    </row>
    <row r="333" hidden="1">
      <c r="A333" s="130"/>
      <c r="B333" s="130"/>
      <c r="C333" s="130"/>
      <c r="D333" s="127"/>
      <c r="E333" s="123" t="str">
        <f>IFERROR(__xludf.DUMMYFUNCTION("Query('(Fuente) 2. Campos'!$1:$994,""SELECT E WHERE A = '""&amp;D333&amp;""' LIMIT 1"",FALSE)"),"")</f>
        <v/>
      </c>
      <c r="F333" s="125"/>
    </row>
    <row r="334" hidden="1">
      <c r="A334" s="130"/>
      <c r="B334" s="130"/>
      <c r="C334" s="130"/>
      <c r="D334" s="127"/>
      <c r="E334" s="123" t="str">
        <f>IFERROR(__xludf.DUMMYFUNCTION("Query('(Fuente) 2. Campos'!$1:$994,""SELECT E WHERE A = '""&amp;D334&amp;""' LIMIT 1"",FALSE)"),"")</f>
        <v/>
      </c>
      <c r="F334" s="125"/>
    </row>
    <row r="335" hidden="1">
      <c r="A335" s="130"/>
      <c r="B335" s="130"/>
      <c r="C335" s="130"/>
      <c r="D335" s="127"/>
      <c r="E335" s="123" t="str">
        <f>IFERROR(__xludf.DUMMYFUNCTION("Query('(Fuente) 2. Campos'!$1:$994,""SELECT E WHERE A = '""&amp;D335&amp;""' LIMIT 1"",FALSE)"),"")</f>
        <v/>
      </c>
      <c r="F335" s="125"/>
    </row>
    <row r="336" hidden="1">
      <c r="A336" s="130"/>
      <c r="B336" s="130"/>
      <c r="C336" s="130"/>
      <c r="D336" s="127"/>
      <c r="E336" s="123" t="str">
        <f>IFERROR(__xludf.DUMMYFUNCTION("Query('(Fuente) 2. Campos'!$1:$994,""SELECT E WHERE A = '""&amp;D336&amp;""' LIMIT 1"",FALSE)"),"")</f>
        <v/>
      </c>
      <c r="F336" s="125"/>
    </row>
    <row r="337" hidden="1">
      <c r="A337" s="130"/>
      <c r="B337" s="130"/>
      <c r="C337" s="130"/>
      <c r="D337" s="127"/>
      <c r="E337" s="123" t="str">
        <f>IFERROR(__xludf.DUMMYFUNCTION("Query('(Fuente) 2. Campos'!$1:$994,""SELECT E WHERE A = '""&amp;D337&amp;""' LIMIT 1"",FALSE)"),"")</f>
        <v/>
      </c>
      <c r="F337" s="125"/>
    </row>
    <row r="338" hidden="1">
      <c r="A338" s="130"/>
      <c r="B338" s="130"/>
      <c r="C338" s="130"/>
      <c r="D338" s="127"/>
      <c r="E338" s="123" t="str">
        <f>IFERROR(__xludf.DUMMYFUNCTION("Query('(Fuente) 2. Campos'!$1:$994,""SELECT E WHERE A = '""&amp;D338&amp;""' LIMIT 1"",FALSE)"),"")</f>
        <v/>
      </c>
      <c r="F338" s="125"/>
    </row>
    <row r="339" hidden="1">
      <c r="A339" s="130"/>
      <c r="B339" s="130"/>
      <c r="C339" s="130"/>
      <c r="D339" s="127"/>
      <c r="E339" s="123" t="str">
        <f>IFERROR(__xludf.DUMMYFUNCTION("Query('(Fuente) 2. Campos'!$1:$994,""SELECT E WHERE A = '""&amp;D339&amp;""' LIMIT 1"",FALSE)"),"")</f>
        <v/>
      </c>
      <c r="F339" s="125"/>
    </row>
    <row r="340" hidden="1">
      <c r="A340" s="130"/>
      <c r="B340" s="130"/>
      <c r="C340" s="130"/>
      <c r="D340" s="127"/>
      <c r="E340" s="123" t="str">
        <f>IFERROR(__xludf.DUMMYFUNCTION("Query('(Fuente) 2. Campos'!$1:$994,""SELECT E WHERE A = '""&amp;D340&amp;""' LIMIT 1"",FALSE)"),"")</f>
        <v/>
      </c>
      <c r="F340" s="125"/>
    </row>
    <row r="341" hidden="1">
      <c r="A341" s="130"/>
      <c r="B341" s="130"/>
      <c r="C341" s="130"/>
      <c r="D341" s="127"/>
      <c r="E341" s="123" t="str">
        <f>IFERROR(__xludf.DUMMYFUNCTION("Query('(Fuente) 2. Campos'!$1:$994,""SELECT E WHERE A = '""&amp;D341&amp;""' LIMIT 1"",FALSE)"),"")</f>
        <v/>
      </c>
      <c r="F341" s="125"/>
    </row>
    <row r="342" hidden="1">
      <c r="A342" s="130"/>
      <c r="B342" s="130"/>
      <c r="C342" s="130"/>
      <c r="D342" s="127"/>
      <c r="E342" s="123" t="str">
        <f>IFERROR(__xludf.DUMMYFUNCTION("Query('(Fuente) 2. Campos'!$1:$994,""SELECT E WHERE A = '""&amp;D342&amp;""' LIMIT 1"",FALSE)"),"")</f>
        <v/>
      </c>
      <c r="F342" s="125"/>
    </row>
    <row r="343" hidden="1">
      <c r="A343" s="130"/>
      <c r="B343" s="130"/>
      <c r="C343" s="130"/>
      <c r="D343" s="127"/>
      <c r="E343" s="123" t="str">
        <f>IFERROR(__xludf.DUMMYFUNCTION("Query('(Fuente) 2. Campos'!$1:$994,""SELECT E WHERE A = '""&amp;D343&amp;""' LIMIT 1"",FALSE)"),"")</f>
        <v/>
      </c>
      <c r="F343" s="125"/>
    </row>
    <row r="344" hidden="1">
      <c r="A344" s="130"/>
      <c r="B344" s="130"/>
      <c r="C344" s="130"/>
      <c r="D344" s="127"/>
      <c r="E344" s="123" t="str">
        <f>IFERROR(__xludf.DUMMYFUNCTION("Query('(Fuente) 2. Campos'!$1:$994,""SELECT E WHERE A = '""&amp;D344&amp;""' LIMIT 1"",FALSE)"),"")</f>
        <v/>
      </c>
      <c r="F344" s="125"/>
    </row>
    <row r="345" hidden="1">
      <c r="A345" s="130"/>
      <c r="B345" s="130"/>
      <c r="C345" s="130"/>
      <c r="D345" s="127"/>
      <c r="E345" s="123" t="str">
        <f>IFERROR(__xludf.DUMMYFUNCTION("Query('(Fuente) 2. Campos'!$1:$994,""SELECT E WHERE A = '""&amp;D345&amp;""' LIMIT 1"",FALSE)"),"")</f>
        <v/>
      </c>
      <c r="F345" s="125"/>
    </row>
    <row r="346" hidden="1">
      <c r="A346" s="130"/>
      <c r="B346" s="130"/>
      <c r="C346" s="130"/>
      <c r="D346" s="127"/>
      <c r="E346" s="123" t="str">
        <f>IFERROR(__xludf.DUMMYFUNCTION("Query('(Fuente) 2. Campos'!$1:$994,""SELECT E WHERE A = '""&amp;D346&amp;""' LIMIT 1"",FALSE)"),"")</f>
        <v/>
      </c>
      <c r="F346" s="125"/>
    </row>
    <row r="347" hidden="1">
      <c r="A347" s="130"/>
      <c r="B347" s="130"/>
      <c r="C347" s="130"/>
      <c r="D347" s="127"/>
      <c r="E347" s="123" t="str">
        <f>IFERROR(__xludf.DUMMYFUNCTION("Query('(Fuente) 2. Campos'!$1:$994,""SELECT E WHERE A = '""&amp;D347&amp;""' LIMIT 1"",FALSE)"),"")</f>
        <v/>
      </c>
      <c r="F347" s="125"/>
    </row>
    <row r="348" hidden="1">
      <c r="A348" s="130"/>
      <c r="B348" s="130"/>
      <c r="C348" s="130"/>
      <c r="D348" s="127"/>
      <c r="E348" s="123" t="str">
        <f>IFERROR(__xludf.DUMMYFUNCTION("Query('(Fuente) 2. Campos'!$1:$994,""SELECT E WHERE A = '""&amp;D348&amp;""' LIMIT 1"",FALSE)"),"")</f>
        <v/>
      </c>
      <c r="F348" s="125"/>
    </row>
    <row r="349" hidden="1">
      <c r="A349" s="130"/>
      <c r="B349" s="130"/>
      <c r="C349" s="130"/>
      <c r="D349" s="127"/>
      <c r="E349" s="123" t="str">
        <f>IFERROR(__xludf.DUMMYFUNCTION("Query('(Fuente) 2. Campos'!$1:$994,""SELECT E WHERE A = '""&amp;D349&amp;""' LIMIT 1"",FALSE)"),"")</f>
        <v/>
      </c>
      <c r="F349" s="125"/>
    </row>
    <row r="350" hidden="1">
      <c r="A350" s="130"/>
      <c r="B350" s="130"/>
      <c r="C350" s="130"/>
      <c r="D350" s="127"/>
      <c r="E350" s="123" t="str">
        <f>IFERROR(__xludf.DUMMYFUNCTION("Query('(Fuente) 2. Campos'!$1:$994,""SELECT E WHERE A = '""&amp;D350&amp;""' LIMIT 1"",FALSE)"),"")</f>
        <v/>
      </c>
      <c r="F350" s="125"/>
    </row>
    <row r="351" hidden="1">
      <c r="A351" s="130"/>
      <c r="B351" s="130"/>
      <c r="C351" s="130"/>
      <c r="D351" s="127"/>
      <c r="E351" s="123" t="str">
        <f>IFERROR(__xludf.DUMMYFUNCTION("Query('(Fuente) 2. Campos'!$1:$994,""SELECT E WHERE A = '""&amp;D351&amp;""' LIMIT 1"",FALSE)"),"")</f>
        <v/>
      </c>
      <c r="F351" s="125"/>
    </row>
    <row r="352" hidden="1">
      <c r="A352" s="130"/>
      <c r="B352" s="130"/>
      <c r="C352" s="130"/>
      <c r="D352" s="127"/>
      <c r="E352" s="123" t="str">
        <f>IFERROR(__xludf.DUMMYFUNCTION("Query('(Fuente) 2. Campos'!$1:$994,""SELECT E WHERE A = '""&amp;D352&amp;""' LIMIT 1"",FALSE)"),"")</f>
        <v/>
      </c>
      <c r="F352" s="125"/>
    </row>
    <row r="353" hidden="1">
      <c r="A353" s="130"/>
      <c r="B353" s="130"/>
      <c r="C353" s="130"/>
      <c r="D353" s="127"/>
      <c r="E353" s="123" t="str">
        <f>IFERROR(__xludf.DUMMYFUNCTION("Query('(Fuente) 2. Campos'!$1:$994,""SELECT E WHERE A = '""&amp;D353&amp;""' LIMIT 1"",FALSE)"),"")</f>
        <v/>
      </c>
      <c r="F353" s="125"/>
    </row>
    <row r="354" hidden="1">
      <c r="A354" s="130"/>
      <c r="B354" s="130"/>
      <c r="C354" s="130"/>
      <c r="D354" s="127"/>
      <c r="E354" s="123" t="str">
        <f>IFERROR(__xludf.DUMMYFUNCTION("Query('(Fuente) 2. Campos'!$1:$994,""SELECT E WHERE A = '""&amp;D354&amp;""' LIMIT 1"",FALSE)"),"")</f>
        <v/>
      </c>
      <c r="F354" s="125"/>
    </row>
    <row r="355" hidden="1">
      <c r="A355" s="130"/>
      <c r="B355" s="130"/>
      <c r="C355" s="130"/>
      <c r="D355" s="127"/>
      <c r="E355" s="123" t="str">
        <f>IFERROR(__xludf.DUMMYFUNCTION("Query('(Fuente) 2. Campos'!$1:$994,""SELECT E WHERE A = '""&amp;D355&amp;""' LIMIT 1"",FALSE)"),"")</f>
        <v/>
      </c>
      <c r="F355" s="125"/>
    </row>
    <row r="356" hidden="1">
      <c r="A356" s="130"/>
      <c r="B356" s="130"/>
      <c r="C356" s="130"/>
      <c r="D356" s="127"/>
      <c r="E356" s="123" t="str">
        <f>IFERROR(__xludf.DUMMYFUNCTION("Query('(Fuente) 2. Campos'!$1:$994,""SELECT E WHERE A = '""&amp;D356&amp;""' LIMIT 1"",FALSE)"),"")</f>
        <v/>
      </c>
      <c r="F356" s="125"/>
    </row>
    <row r="357" hidden="1">
      <c r="A357" s="130"/>
      <c r="B357" s="130"/>
      <c r="C357" s="130"/>
      <c r="D357" s="127"/>
      <c r="E357" s="123" t="str">
        <f>IFERROR(__xludf.DUMMYFUNCTION("Query('(Fuente) 2. Campos'!$1:$994,""SELECT E WHERE A = '""&amp;D357&amp;""' LIMIT 1"",FALSE)"),"")</f>
        <v/>
      </c>
      <c r="F357" s="125"/>
    </row>
    <row r="358" hidden="1">
      <c r="A358" s="130"/>
      <c r="B358" s="130"/>
      <c r="C358" s="130"/>
      <c r="D358" s="127"/>
      <c r="E358" s="123" t="str">
        <f>IFERROR(__xludf.DUMMYFUNCTION("Query('(Fuente) 2. Campos'!$1:$994,""SELECT E WHERE A = '""&amp;D358&amp;""' LIMIT 1"",FALSE)"),"")</f>
        <v/>
      </c>
      <c r="F358" s="125"/>
    </row>
    <row r="359" hidden="1">
      <c r="A359" s="130"/>
      <c r="B359" s="130"/>
      <c r="C359" s="130"/>
      <c r="D359" s="127"/>
      <c r="E359" s="123" t="str">
        <f>IFERROR(__xludf.DUMMYFUNCTION("Query('(Fuente) 2. Campos'!$1:$994,""SELECT E WHERE A = '""&amp;D359&amp;""' LIMIT 1"",FALSE)"),"")</f>
        <v/>
      </c>
      <c r="F359" s="125"/>
    </row>
    <row r="360" hidden="1">
      <c r="A360" s="130"/>
      <c r="B360" s="130"/>
      <c r="C360" s="130"/>
      <c r="D360" s="127"/>
      <c r="E360" s="123" t="str">
        <f>IFERROR(__xludf.DUMMYFUNCTION("Query('(Fuente) 2. Campos'!$1:$994,""SELECT E WHERE A = '""&amp;D360&amp;""' LIMIT 1"",FALSE)"),"")</f>
        <v/>
      </c>
      <c r="F360" s="125"/>
    </row>
    <row r="361" hidden="1">
      <c r="A361" s="130"/>
      <c r="B361" s="130"/>
      <c r="C361" s="130"/>
      <c r="D361" s="127"/>
      <c r="E361" s="123" t="str">
        <f>IFERROR(__xludf.DUMMYFUNCTION("Query('(Fuente) 2. Campos'!$1:$994,""SELECT E WHERE A = '""&amp;D361&amp;""' LIMIT 1"",FALSE)"),"")</f>
        <v/>
      </c>
      <c r="F361" s="125"/>
    </row>
    <row r="362" hidden="1">
      <c r="A362" s="130"/>
      <c r="B362" s="130"/>
      <c r="C362" s="130"/>
      <c r="D362" s="127"/>
      <c r="E362" s="123" t="str">
        <f>IFERROR(__xludf.DUMMYFUNCTION("Query('(Fuente) 2. Campos'!$1:$994,""SELECT E WHERE A = '""&amp;D362&amp;""' LIMIT 1"",FALSE)"),"")</f>
        <v/>
      </c>
      <c r="F362" s="125"/>
    </row>
    <row r="363" hidden="1">
      <c r="A363" s="130"/>
      <c r="B363" s="130"/>
      <c r="C363" s="130"/>
      <c r="D363" s="127"/>
      <c r="E363" s="123" t="str">
        <f>IFERROR(__xludf.DUMMYFUNCTION("Query('(Fuente) 2. Campos'!$1:$994,""SELECT E WHERE A = '""&amp;D363&amp;""' LIMIT 1"",FALSE)"),"")</f>
        <v/>
      </c>
      <c r="F363" s="125"/>
    </row>
    <row r="364" hidden="1">
      <c r="A364" s="130"/>
      <c r="B364" s="130"/>
      <c r="C364" s="130"/>
      <c r="D364" s="127"/>
      <c r="E364" s="123" t="str">
        <f>IFERROR(__xludf.DUMMYFUNCTION("Query('(Fuente) 2. Campos'!$1:$994,""SELECT E WHERE A = '""&amp;D364&amp;""' LIMIT 1"",FALSE)"),"")</f>
        <v/>
      </c>
      <c r="F364" s="125"/>
    </row>
    <row r="365" hidden="1">
      <c r="A365" s="130"/>
      <c r="B365" s="130"/>
      <c r="C365" s="130"/>
      <c r="D365" s="127"/>
      <c r="E365" s="123" t="str">
        <f>IFERROR(__xludf.DUMMYFUNCTION("Query('(Fuente) 2. Campos'!$1:$994,""SELECT E WHERE A = '""&amp;D365&amp;""' LIMIT 1"",FALSE)"),"")</f>
        <v/>
      </c>
      <c r="F365" s="125"/>
    </row>
    <row r="366" hidden="1">
      <c r="A366" s="130"/>
      <c r="B366" s="130"/>
      <c r="C366" s="130"/>
      <c r="D366" s="127"/>
      <c r="E366" s="123" t="str">
        <f>IFERROR(__xludf.DUMMYFUNCTION("Query('(Fuente) 2. Campos'!$1:$994,""SELECT E WHERE A = '""&amp;D366&amp;""' LIMIT 1"",FALSE)"),"")</f>
        <v/>
      </c>
      <c r="F366" s="125"/>
    </row>
    <row r="367" hidden="1">
      <c r="A367" s="130"/>
      <c r="B367" s="130"/>
      <c r="C367" s="130"/>
      <c r="D367" s="127"/>
      <c r="E367" s="123" t="str">
        <f>IFERROR(__xludf.DUMMYFUNCTION("Query('(Fuente) 2. Campos'!$1:$994,""SELECT E WHERE A = '""&amp;D367&amp;""' LIMIT 1"",FALSE)"),"")</f>
        <v/>
      </c>
      <c r="F367" s="125"/>
    </row>
    <row r="368" hidden="1">
      <c r="A368" s="130"/>
      <c r="B368" s="130"/>
      <c r="C368" s="130"/>
      <c r="D368" s="127"/>
      <c r="E368" s="123" t="str">
        <f>IFERROR(__xludf.DUMMYFUNCTION("Query('(Fuente) 2. Campos'!$1:$994,""SELECT E WHERE A = '""&amp;D368&amp;""' LIMIT 1"",FALSE)"),"")</f>
        <v/>
      </c>
      <c r="F368" s="125"/>
    </row>
    <row r="369" hidden="1">
      <c r="A369" s="130"/>
      <c r="B369" s="130"/>
      <c r="C369" s="130"/>
      <c r="D369" s="127"/>
      <c r="E369" s="123" t="str">
        <f>IFERROR(__xludf.DUMMYFUNCTION("Query('(Fuente) 2. Campos'!$1:$994,""SELECT E WHERE A = '""&amp;D369&amp;""' LIMIT 1"",FALSE)"),"")</f>
        <v/>
      </c>
      <c r="F369" s="125"/>
    </row>
    <row r="370" hidden="1">
      <c r="A370" s="130"/>
      <c r="B370" s="130"/>
      <c r="C370" s="130"/>
      <c r="D370" s="127"/>
      <c r="E370" s="123" t="str">
        <f>IFERROR(__xludf.DUMMYFUNCTION("Query('(Fuente) 2. Campos'!$1:$994,""SELECT E WHERE A = '""&amp;D370&amp;""' LIMIT 1"",FALSE)"),"")</f>
        <v/>
      </c>
      <c r="F370" s="125"/>
    </row>
    <row r="371" hidden="1">
      <c r="A371" s="130"/>
      <c r="B371" s="130"/>
      <c r="C371" s="130"/>
      <c r="D371" s="127"/>
      <c r="E371" s="123" t="str">
        <f>IFERROR(__xludf.DUMMYFUNCTION("Query('(Fuente) 2. Campos'!$1:$994,""SELECT E WHERE A = '""&amp;D371&amp;""' LIMIT 1"",FALSE)"),"")</f>
        <v/>
      </c>
      <c r="F371" s="125"/>
    </row>
    <row r="372" hidden="1">
      <c r="A372" s="130"/>
      <c r="B372" s="130"/>
      <c r="C372" s="130"/>
      <c r="D372" s="127"/>
      <c r="E372" s="123" t="str">
        <f>IFERROR(__xludf.DUMMYFUNCTION("Query('(Fuente) 2. Campos'!$1:$994,""SELECT E WHERE A = '""&amp;D372&amp;""' LIMIT 1"",FALSE)"),"")</f>
        <v/>
      </c>
      <c r="F372" s="125"/>
    </row>
    <row r="373" hidden="1">
      <c r="A373" s="130"/>
      <c r="B373" s="130"/>
      <c r="C373" s="130"/>
      <c r="D373" s="127"/>
      <c r="E373" s="123" t="str">
        <f>IFERROR(__xludf.DUMMYFUNCTION("Query('(Fuente) 2. Campos'!$1:$994,""SELECT E WHERE A = '""&amp;D373&amp;""' LIMIT 1"",FALSE)"),"")</f>
        <v/>
      </c>
      <c r="F373" s="125"/>
    </row>
    <row r="374" hidden="1">
      <c r="A374" s="130"/>
      <c r="B374" s="130"/>
      <c r="C374" s="130"/>
      <c r="D374" s="127"/>
      <c r="E374" s="123" t="str">
        <f>IFERROR(__xludf.DUMMYFUNCTION("Query('(Fuente) 2. Campos'!$1:$994,""SELECT E WHERE A = '""&amp;D374&amp;""' LIMIT 1"",FALSE)"),"")</f>
        <v/>
      </c>
      <c r="F374" s="125"/>
    </row>
    <row r="375" hidden="1">
      <c r="A375" s="130"/>
      <c r="B375" s="130"/>
      <c r="C375" s="130"/>
      <c r="D375" s="127"/>
      <c r="E375" s="123" t="str">
        <f>IFERROR(__xludf.DUMMYFUNCTION("Query('(Fuente) 2. Campos'!$1:$994,""SELECT E WHERE A = '""&amp;D375&amp;""' LIMIT 1"",FALSE)"),"")</f>
        <v/>
      </c>
      <c r="F375" s="125"/>
    </row>
    <row r="376" hidden="1">
      <c r="A376" s="130"/>
      <c r="B376" s="130"/>
      <c r="C376" s="130"/>
      <c r="D376" s="127"/>
      <c r="E376" s="123" t="str">
        <f>IFERROR(__xludf.DUMMYFUNCTION("Query('(Fuente) 2. Campos'!$1:$994,""SELECT E WHERE A = '""&amp;D376&amp;""' LIMIT 1"",FALSE)"),"")</f>
        <v/>
      </c>
      <c r="F376" s="125"/>
    </row>
    <row r="377" hidden="1">
      <c r="A377" s="130"/>
      <c r="B377" s="130"/>
      <c r="C377" s="130"/>
      <c r="D377" s="127"/>
      <c r="E377" s="123" t="str">
        <f>IFERROR(__xludf.DUMMYFUNCTION("Query('(Fuente) 2. Campos'!$1:$994,""SELECT E WHERE A = '""&amp;D377&amp;""' LIMIT 1"",FALSE)"),"")</f>
        <v/>
      </c>
      <c r="F377" s="125"/>
    </row>
    <row r="378" hidden="1">
      <c r="A378" s="130"/>
      <c r="B378" s="130"/>
      <c r="C378" s="130"/>
      <c r="D378" s="127"/>
      <c r="E378" s="123" t="str">
        <f>IFERROR(__xludf.DUMMYFUNCTION("Query('(Fuente) 2. Campos'!$1:$994,""SELECT E WHERE A = '""&amp;D378&amp;""' LIMIT 1"",FALSE)"),"")</f>
        <v/>
      </c>
      <c r="F378" s="125"/>
    </row>
    <row r="379" hidden="1">
      <c r="A379" s="130"/>
      <c r="B379" s="130"/>
      <c r="C379" s="130"/>
      <c r="D379" s="127"/>
      <c r="E379" s="123" t="str">
        <f>IFERROR(__xludf.DUMMYFUNCTION("Query('(Fuente) 2. Campos'!$1:$994,""SELECT E WHERE A = '""&amp;D379&amp;""' LIMIT 1"",FALSE)"),"")</f>
        <v/>
      </c>
      <c r="F379" s="125"/>
    </row>
    <row r="380" hidden="1">
      <c r="A380" s="130"/>
      <c r="B380" s="130"/>
      <c r="C380" s="130"/>
      <c r="D380" s="127"/>
      <c r="E380" s="123" t="str">
        <f>IFERROR(__xludf.DUMMYFUNCTION("Query('(Fuente) 2. Campos'!$1:$994,""SELECT E WHERE A = '""&amp;D380&amp;""' LIMIT 1"",FALSE)"),"")</f>
        <v/>
      </c>
      <c r="F380" s="125"/>
    </row>
    <row r="381" hidden="1">
      <c r="A381" s="130"/>
      <c r="B381" s="130"/>
      <c r="C381" s="130"/>
      <c r="D381" s="127"/>
      <c r="E381" s="123" t="str">
        <f>IFERROR(__xludf.DUMMYFUNCTION("Query('(Fuente) 2. Campos'!$1:$994,""SELECT E WHERE A = '""&amp;D381&amp;""' LIMIT 1"",FALSE)"),"")</f>
        <v/>
      </c>
      <c r="F381" s="125"/>
    </row>
    <row r="382" hidden="1">
      <c r="A382" s="130"/>
      <c r="B382" s="130"/>
      <c r="C382" s="130"/>
      <c r="D382" s="127"/>
      <c r="E382" s="123" t="str">
        <f>IFERROR(__xludf.DUMMYFUNCTION("Query('(Fuente) 2. Campos'!$1:$994,""SELECT E WHERE A = '""&amp;D382&amp;""' LIMIT 1"",FALSE)"),"")</f>
        <v/>
      </c>
      <c r="F382" s="125"/>
    </row>
    <row r="383" hidden="1">
      <c r="A383" s="130"/>
      <c r="B383" s="130"/>
      <c r="C383" s="130"/>
      <c r="D383" s="127"/>
      <c r="E383" s="123" t="str">
        <f>IFERROR(__xludf.DUMMYFUNCTION("Query('(Fuente) 2. Campos'!$1:$994,""SELECT E WHERE A = '""&amp;D383&amp;""' LIMIT 1"",FALSE)"),"")</f>
        <v/>
      </c>
      <c r="F383" s="125"/>
    </row>
    <row r="384" hidden="1">
      <c r="A384" s="130"/>
      <c r="B384" s="130"/>
      <c r="C384" s="130"/>
      <c r="D384" s="127"/>
      <c r="E384" s="123" t="str">
        <f>IFERROR(__xludf.DUMMYFUNCTION("Query('(Fuente) 2. Campos'!$1:$994,""SELECT E WHERE A = '""&amp;D384&amp;""' LIMIT 1"",FALSE)"),"")</f>
        <v/>
      </c>
      <c r="F384" s="125"/>
    </row>
    <row r="385" hidden="1">
      <c r="A385" s="130"/>
      <c r="B385" s="130"/>
      <c r="C385" s="130"/>
      <c r="D385" s="127"/>
      <c r="E385" s="123" t="str">
        <f>IFERROR(__xludf.DUMMYFUNCTION("Query('(Fuente) 2. Campos'!$1:$994,""SELECT E WHERE A = '""&amp;D385&amp;""' LIMIT 1"",FALSE)"),"")</f>
        <v/>
      </c>
      <c r="F385" s="125"/>
    </row>
    <row r="386" hidden="1">
      <c r="A386" s="130"/>
      <c r="B386" s="130"/>
      <c r="C386" s="130"/>
      <c r="D386" s="127"/>
      <c r="E386" s="123" t="str">
        <f>IFERROR(__xludf.DUMMYFUNCTION("Query('(Fuente) 2. Campos'!$1:$994,""SELECT E WHERE A = '""&amp;D386&amp;""' LIMIT 1"",FALSE)"),"")</f>
        <v/>
      </c>
      <c r="F386" s="125"/>
    </row>
    <row r="387" hidden="1">
      <c r="A387" s="130"/>
      <c r="B387" s="130"/>
      <c r="C387" s="130"/>
      <c r="D387" s="127"/>
      <c r="E387" s="123" t="str">
        <f>IFERROR(__xludf.DUMMYFUNCTION("Query('(Fuente) 2. Campos'!$1:$994,""SELECT E WHERE A = '""&amp;D387&amp;""' LIMIT 1"",FALSE)"),"")</f>
        <v/>
      </c>
      <c r="F387" s="125"/>
    </row>
    <row r="388" hidden="1">
      <c r="A388" s="130"/>
      <c r="B388" s="130"/>
      <c r="C388" s="130"/>
      <c r="D388" s="127"/>
      <c r="E388" s="123" t="str">
        <f>IFERROR(__xludf.DUMMYFUNCTION("Query('(Fuente) 2. Campos'!$1:$994,""SELECT E WHERE A = '""&amp;D388&amp;""' LIMIT 1"",FALSE)"),"")</f>
        <v/>
      </c>
      <c r="F388" s="125"/>
    </row>
    <row r="389" hidden="1">
      <c r="A389" s="130"/>
      <c r="B389" s="130"/>
      <c r="C389" s="130"/>
      <c r="D389" s="127"/>
      <c r="E389" s="123" t="str">
        <f>IFERROR(__xludf.DUMMYFUNCTION("Query('(Fuente) 2. Campos'!$1:$994,""SELECT E WHERE A = '""&amp;D389&amp;""' LIMIT 1"",FALSE)"),"")</f>
        <v/>
      </c>
      <c r="F389" s="125"/>
    </row>
    <row r="390" hidden="1">
      <c r="A390" s="130"/>
      <c r="B390" s="130"/>
      <c r="C390" s="130"/>
      <c r="D390" s="127"/>
      <c r="E390" s="123" t="str">
        <f>IFERROR(__xludf.DUMMYFUNCTION("Query('(Fuente) 2. Campos'!$1:$994,""SELECT E WHERE A = '""&amp;D390&amp;""' LIMIT 1"",FALSE)"),"")</f>
        <v/>
      </c>
      <c r="F390" s="125"/>
    </row>
    <row r="391" hidden="1">
      <c r="A391" s="130"/>
      <c r="B391" s="130"/>
      <c r="C391" s="130"/>
      <c r="D391" s="127"/>
      <c r="E391" s="123" t="str">
        <f>IFERROR(__xludf.DUMMYFUNCTION("Query('(Fuente) 2. Campos'!$1:$994,""SELECT E WHERE A = '""&amp;D391&amp;""' LIMIT 1"",FALSE)"),"")</f>
        <v/>
      </c>
      <c r="F391" s="125"/>
    </row>
    <row r="392" hidden="1">
      <c r="A392" s="130"/>
      <c r="B392" s="130"/>
      <c r="C392" s="130"/>
      <c r="D392" s="127"/>
      <c r="E392" s="123" t="str">
        <f>IFERROR(__xludf.DUMMYFUNCTION("Query('(Fuente) 2. Campos'!$1:$994,""SELECT E WHERE A = '""&amp;D392&amp;""' LIMIT 1"",FALSE)"),"")</f>
        <v/>
      </c>
      <c r="F392" s="125"/>
    </row>
    <row r="393" hidden="1">
      <c r="A393" s="130"/>
      <c r="B393" s="130"/>
      <c r="C393" s="130"/>
      <c r="D393" s="127"/>
      <c r="E393" s="123" t="str">
        <f>IFERROR(__xludf.DUMMYFUNCTION("Query('(Fuente) 2. Campos'!$1:$994,""SELECT E WHERE A = '""&amp;D393&amp;""' LIMIT 1"",FALSE)"),"")</f>
        <v/>
      </c>
      <c r="F393" s="125"/>
    </row>
    <row r="394" hidden="1">
      <c r="A394" s="130"/>
      <c r="B394" s="130"/>
      <c r="C394" s="130"/>
      <c r="D394" s="127"/>
      <c r="E394" s="123" t="str">
        <f>IFERROR(__xludf.DUMMYFUNCTION("Query('(Fuente) 2. Campos'!$1:$994,""SELECT E WHERE A = '""&amp;D394&amp;""' LIMIT 1"",FALSE)"),"")</f>
        <v/>
      </c>
      <c r="F394" s="125"/>
    </row>
    <row r="395" hidden="1">
      <c r="A395" s="130"/>
      <c r="B395" s="130"/>
      <c r="C395" s="130"/>
      <c r="D395" s="127"/>
      <c r="E395" s="123" t="str">
        <f>IFERROR(__xludf.DUMMYFUNCTION("Query('(Fuente) 2. Campos'!$1:$994,""SELECT E WHERE A = '""&amp;D395&amp;""' LIMIT 1"",FALSE)"),"")</f>
        <v/>
      </c>
      <c r="F395" s="125"/>
    </row>
    <row r="396" hidden="1">
      <c r="A396" s="130"/>
      <c r="B396" s="130"/>
      <c r="C396" s="130"/>
      <c r="D396" s="127"/>
      <c r="E396" s="123" t="str">
        <f>IFERROR(__xludf.DUMMYFUNCTION("Query('(Fuente) 2. Campos'!$1:$994,""SELECT E WHERE A = '""&amp;D396&amp;""' LIMIT 1"",FALSE)"),"")</f>
        <v/>
      </c>
      <c r="F396" s="125"/>
    </row>
    <row r="397" hidden="1">
      <c r="A397" s="130"/>
      <c r="B397" s="130"/>
      <c r="C397" s="130"/>
      <c r="D397" s="127"/>
      <c r="E397" s="123" t="str">
        <f>IFERROR(__xludf.DUMMYFUNCTION("Query('(Fuente) 2. Campos'!$1:$994,""SELECT E WHERE A = '""&amp;D397&amp;""' LIMIT 1"",FALSE)"),"")</f>
        <v/>
      </c>
      <c r="F397" s="125"/>
    </row>
    <row r="398" hidden="1">
      <c r="A398" s="130"/>
      <c r="B398" s="130"/>
      <c r="C398" s="130"/>
      <c r="D398" s="127"/>
      <c r="E398" s="123" t="str">
        <f>IFERROR(__xludf.DUMMYFUNCTION("Query('(Fuente) 2. Campos'!$1:$994,""SELECT E WHERE A = '""&amp;D398&amp;""' LIMIT 1"",FALSE)"),"")</f>
        <v/>
      </c>
      <c r="F398" s="125"/>
    </row>
    <row r="399" hidden="1">
      <c r="A399" s="130"/>
      <c r="B399" s="130"/>
      <c r="C399" s="130"/>
      <c r="D399" s="127"/>
      <c r="E399" s="123" t="str">
        <f>IFERROR(__xludf.DUMMYFUNCTION("Query('(Fuente) 2. Campos'!$1:$994,""SELECT E WHERE A = '""&amp;D399&amp;""' LIMIT 1"",FALSE)"),"")</f>
        <v/>
      </c>
      <c r="F399" s="125"/>
    </row>
    <row r="400" hidden="1">
      <c r="A400" s="130"/>
      <c r="B400" s="130"/>
      <c r="C400" s="130"/>
      <c r="D400" s="127"/>
      <c r="E400" s="123" t="str">
        <f>IFERROR(__xludf.DUMMYFUNCTION("Query('(Fuente) 2. Campos'!$1:$994,""SELECT E WHERE A = '""&amp;D400&amp;""' LIMIT 1"",FALSE)"),"")</f>
        <v/>
      </c>
      <c r="F400" s="125"/>
    </row>
    <row r="401" hidden="1">
      <c r="A401" s="130"/>
      <c r="B401" s="130"/>
      <c r="C401" s="130"/>
      <c r="D401" s="127"/>
      <c r="E401" s="123" t="str">
        <f>IFERROR(__xludf.DUMMYFUNCTION("Query('(Fuente) 2. Campos'!$1:$994,""SELECT E WHERE A = '""&amp;D401&amp;""' LIMIT 1"",FALSE)"),"")</f>
        <v/>
      </c>
      <c r="F401" s="125"/>
    </row>
    <row r="402" hidden="1">
      <c r="A402" s="130"/>
      <c r="B402" s="130"/>
      <c r="C402" s="130"/>
      <c r="D402" s="127"/>
      <c r="E402" s="123" t="str">
        <f>IFERROR(__xludf.DUMMYFUNCTION("Query('(Fuente) 2. Campos'!$1:$994,""SELECT E WHERE A = '""&amp;D402&amp;""' LIMIT 1"",FALSE)"),"")</f>
        <v/>
      </c>
      <c r="F402" s="125"/>
    </row>
    <row r="403" hidden="1">
      <c r="A403" s="130"/>
      <c r="B403" s="130"/>
      <c r="C403" s="130"/>
      <c r="D403" s="127"/>
      <c r="E403" s="123" t="str">
        <f>IFERROR(__xludf.DUMMYFUNCTION("Query('(Fuente) 2. Campos'!$1:$994,""SELECT E WHERE A = '""&amp;D403&amp;""' LIMIT 1"",FALSE)"),"")</f>
        <v/>
      </c>
      <c r="F403" s="125"/>
    </row>
    <row r="404" hidden="1">
      <c r="A404" s="130"/>
      <c r="B404" s="130"/>
      <c r="C404" s="130"/>
      <c r="D404" s="127"/>
      <c r="E404" s="123" t="str">
        <f>IFERROR(__xludf.DUMMYFUNCTION("Query('(Fuente) 2. Campos'!$1:$994,""SELECT E WHERE A = '""&amp;D404&amp;""' LIMIT 1"",FALSE)"),"")</f>
        <v/>
      </c>
      <c r="F404" s="125"/>
    </row>
    <row r="405" hidden="1">
      <c r="A405" s="130"/>
      <c r="B405" s="130"/>
      <c r="C405" s="130"/>
      <c r="D405" s="127"/>
      <c r="E405" s="123" t="str">
        <f>IFERROR(__xludf.DUMMYFUNCTION("Query('(Fuente) 2. Campos'!$1:$994,""SELECT E WHERE A = '""&amp;D405&amp;""' LIMIT 1"",FALSE)"),"")</f>
        <v/>
      </c>
      <c r="F405" s="125"/>
    </row>
    <row r="406" hidden="1">
      <c r="A406" s="130"/>
      <c r="B406" s="130"/>
      <c r="C406" s="130"/>
      <c r="D406" s="127"/>
      <c r="E406" s="123" t="str">
        <f>IFERROR(__xludf.DUMMYFUNCTION("Query('(Fuente) 2. Campos'!$1:$994,""SELECT E WHERE A = '""&amp;D406&amp;""' LIMIT 1"",FALSE)"),"")</f>
        <v/>
      </c>
      <c r="F406" s="125"/>
    </row>
    <row r="407" hidden="1">
      <c r="A407" s="130"/>
      <c r="B407" s="130"/>
      <c r="C407" s="130"/>
      <c r="D407" s="127"/>
      <c r="E407" s="123" t="str">
        <f>IFERROR(__xludf.DUMMYFUNCTION("Query('(Fuente) 2. Campos'!$1:$994,""SELECT E WHERE A = '""&amp;D407&amp;""' LIMIT 1"",FALSE)"),"")</f>
        <v/>
      </c>
      <c r="F407" s="125"/>
    </row>
    <row r="408" hidden="1">
      <c r="A408" s="130"/>
      <c r="B408" s="130"/>
      <c r="C408" s="130"/>
      <c r="D408" s="127"/>
      <c r="E408" s="123" t="str">
        <f>IFERROR(__xludf.DUMMYFUNCTION("Query('(Fuente) 2. Campos'!$1:$994,""SELECT E WHERE A = '""&amp;D408&amp;""' LIMIT 1"",FALSE)"),"")</f>
        <v/>
      </c>
      <c r="F408" s="125"/>
    </row>
    <row r="409" hidden="1">
      <c r="A409" s="130"/>
      <c r="B409" s="130"/>
      <c r="C409" s="130"/>
      <c r="D409" s="127"/>
      <c r="E409" s="123" t="str">
        <f>IFERROR(__xludf.DUMMYFUNCTION("Query('(Fuente) 2. Campos'!$1:$994,""SELECT E WHERE A = '""&amp;D409&amp;""' LIMIT 1"",FALSE)"),"")</f>
        <v/>
      </c>
      <c r="F409" s="125"/>
    </row>
    <row r="410" hidden="1">
      <c r="A410" s="130"/>
      <c r="B410" s="130"/>
      <c r="C410" s="130"/>
      <c r="D410" s="127"/>
      <c r="E410" s="123" t="str">
        <f>IFERROR(__xludf.DUMMYFUNCTION("Query('(Fuente) 2. Campos'!$1:$994,""SELECT E WHERE A = '""&amp;D410&amp;""' LIMIT 1"",FALSE)"),"")</f>
        <v/>
      </c>
      <c r="F410" s="125"/>
    </row>
    <row r="411" hidden="1">
      <c r="A411" s="130"/>
      <c r="B411" s="130"/>
      <c r="C411" s="130"/>
      <c r="D411" s="127"/>
      <c r="E411" s="123" t="str">
        <f>IFERROR(__xludf.DUMMYFUNCTION("Query('(Fuente) 2. Campos'!$1:$994,""SELECT E WHERE A = '""&amp;D411&amp;""' LIMIT 1"",FALSE)"),"")</f>
        <v/>
      </c>
      <c r="F411" s="125"/>
    </row>
    <row r="412" hidden="1">
      <c r="A412" s="130"/>
      <c r="B412" s="130"/>
      <c r="C412" s="130"/>
      <c r="D412" s="127"/>
      <c r="E412" s="123" t="str">
        <f>IFERROR(__xludf.DUMMYFUNCTION("Query('(Fuente) 2. Campos'!$1:$994,""SELECT E WHERE A = '""&amp;D412&amp;""' LIMIT 1"",FALSE)"),"")</f>
        <v/>
      </c>
      <c r="F412" s="125"/>
    </row>
    <row r="413" hidden="1">
      <c r="A413" s="130"/>
      <c r="B413" s="130"/>
      <c r="C413" s="130"/>
      <c r="D413" s="127"/>
      <c r="E413" s="123" t="str">
        <f>IFERROR(__xludf.DUMMYFUNCTION("Query('(Fuente) 2. Campos'!$1:$994,""SELECT E WHERE A = '""&amp;D413&amp;""' LIMIT 1"",FALSE)"),"")</f>
        <v/>
      </c>
      <c r="F413" s="125"/>
    </row>
    <row r="414" hidden="1">
      <c r="A414" s="130"/>
      <c r="B414" s="130"/>
      <c r="C414" s="130"/>
      <c r="D414" s="127"/>
      <c r="E414" s="123" t="str">
        <f>IFERROR(__xludf.DUMMYFUNCTION("Query('(Fuente) 2. Campos'!$1:$994,""SELECT E WHERE A = '""&amp;D414&amp;""' LIMIT 1"",FALSE)"),"")</f>
        <v/>
      </c>
      <c r="F414" s="125"/>
    </row>
    <row r="415" hidden="1">
      <c r="A415" s="130"/>
      <c r="B415" s="130"/>
      <c r="C415" s="130"/>
      <c r="D415" s="127"/>
      <c r="E415" s="123" t="str">
        <f>IFERROR(__xludf.DUMMYFUNCTION("Query('(Fuente) 2. Campos'!$1:$994,""SELECT E WHERE A = '""&amp;D415&amp;""' LIMIT 1"",FALSE)"),"")</f>
        <v/>
      </c>
      <c r="F415" s="125"/>
    </row>
    <row r="416" hidden="1">
      <c r="A416" s="130"/>
      <c r="B416" s="130"/>
      <c r="C416" s="130"/>
      <c r="D416" s="127"/>
      <c r="E416" s="123" t="str">
        <f>IFERROR(__xludf.DUMMYFUNCTION("Query('(Fuente) 2. Campos'!$1:$994,""SELECT E WHERE A = '""&amp;D416&amp;""' LIMIT 1"",FALSE)"),"")</f>
        <v/>
      </c>
      <c r="F416" s="125"/>
    </row>
    <row r="417" hidden="1">
      <c r="A417" s="130"/>
      <c r="B417" s="130"/>
      <c r="C417" s="130"/>
      <c r="D417" s="127"/>
      <c r="E417" s="123" t="str">
        <f>IFERROR(__xludf.DUMMYFUNCTION("Query('(Fuente) 2. Campos'!$1:$994,""SELECT E WHERE A = '""&amp;D417&amp;""' LIMIT 1"",FALSE)"),"")</f>
        <v/>
      </c>
      <c r="F417" s="125"/>
    </row>
    <row r="418" hidden="1">
      <c r="A418" s="130"/>
      <c r="B418" s="130"/>
      <c r="C418" s="130"/>
      <c r="D418" s="127"/>
      <c r="E418" s="123" t="str">
        <f>IFERROR(__xludf.DUMMYFUNCTION("Query('(Fuente) 2. Campos'!$1:$994,""SELECT E WHERE A = '""&amp;D418&amp;""' LIMIT 1"",FALSE)"),"")</f>
        <v/>
      </c>
      <c r="F418" s="125"/>
    </row>
    <row r="419" hidden="1">
      <c r="A419" s="130"/>
      <c r="B419" s="130"/>
      <c r="C419" s="130"/>
      <c r="D419" s="127"/>
      <c r="E419" s="123" t="str">
        <f>IFERROR(__xludf.DUMMYFUNCTION("Query('(Fuente) 2. Campos'!$1:$994,""SELECT E WHERE A = '""&amp;D419&amp;""' LIMIT 1"",FALSE)"),"")</f>
        <v/>
      </c>
      <c r="F419" s="125"/>
    </row>
    <row r="420" hidden="1">
      <c r="A420" s="130"/>
      <c r="B420" s="130"/>
      <c r="C420" s="130"/>
      <c r="D420" s="127"/>
      <c r="E420" s="123" t="str">
        <f>IFERROR(__xludf.DUMMYFUNCTION("Query('(Fuente) 2. Campos'!$1:$994,""SELECT E WHERE A = '""&amp;D420&amp;""' LIMIT 1"",FALSE)"),"")</f>
        <v/>
      </c>
      <c r="F420" s="125"/>
    </row>
    <row r="421" hidden="1">
      <c r="A421" s="130"/>
      <c r="B421" s="130"/>
      <c r="C421" s="130"/>
      <c r="D421" s="127"/>
      <c r="E421" s="123" t="str">
        <f>IFERROR(__xludf.DUMMYFUNCTION("Query('(Fuente) 2. Campos'!$1:$994,""SELECT E WHERE A = '""&amp;D421&amp;""' LIMIT 1"",FALSE)"),"")</f>
        <v/>
      </c>
      <c r="F421" s="125"/>
    </row>
    <row r="422" hidden="1">
      <c r="A422" s="130"/>
      <c r="B422" s="130"/>
      <c r="C422" s="130"/>
      <c r="D422" s="127"/>
      <c r="E422" s="123" t="str">
        <f>IFERROR(__xludf.DUMMYFUNCTION("Query('(Fuente) 2. Campos'!$1:$994,""SELECT E WHERE A = '""&amp;D422&amp;""' LIMIT 1"",FALSE)"),"")</f>
        <v/>
      </c>
      <c r="F422" s="125"/>
    </row>
    <row r="423" hidden="1">
      <c r="A423" s="130"/>
      <c r="B423" s="130"/>
      <c r="C423" s="130"/>
      <c r="D423" s="127"/>
      <c r="E423" s="123" t="str">
        <f>IFERROR(__xludf.DUMMYFUNCTION("Query('(Fuente) 2. Campos'!$1:$994,""SELECT E WHERE A = '""&amp;D423&amp;""' LIMIT 1"",FALSE)"),"")</f>
        <v/>
      </c>
      <c r="F423" s="125"/>
    </row>
    <row r="424" hidden="1">
      <c r="A424" s="130"/>
      <c r="B424" s="130"/>
      <c r="C424" s="130"/>
      <c r="D424" s="127"/>
      <c r="E424" s="123" t="str">
        <f>IFERROR(__xludf.DUMMYFUNCTION("Query('(Fuente) 2. Campos'!$1:$994,""SELECT E WHERE A = '""&amp;D424&amp;""' LIMIT 1"",FALSE)"),"")</f>
        <v/>
      </c>
      <c r="F424" s="125"/>
    </row>
    <row r="425" hidden="1">
      <c r="A425" s="130"/>
      <c r="B425" s="130"/>
      <c r="C425" s="130"/>
      <c r="D425" s="127"/>
      <c r="E425" s="123" t="str">
        <f>IFERROR(__xludf.DUMMYFUNCTION("Query('(Fuente) 2. Campos'!$1:$994,""SELECT E WHERE A = '""&amp;D425&amp;""' LIMIT 1"",FALSE)"),"")</f>
        <v/>
      </c>
      <c r="F425" s="125"/>
    </row>
    <row r="426" hidden="1">
      <c r="A426" s="130"/>
      <c r="B426" s="130"/>
      <c r="C426" s="130"/>
      <c r="D426" s="127"/>
      <c r="E426" s="123" t="str">
        <f>IFERROR(__xludf.DUMMYFUNCTION("Query('(Fuente) 2. Campos'!$1:$994,""SELECT E WHERE A = '""&amp;D426&amp;""' LIMIT 1"",FALSE)"),"")</f>
        <v/>
      </c>
      <c r="F426" s="125"/>
    </row>
    <row r="427" hidden="1">
      <c r="A427" s="130"/>
      <c r="B427" s="130"/>
      <c r="C427" s="130"/>
      <c r="D427" s="127"/>
      <c r="E427" s="123" t="str">
        <f>IFERROR(__xludf.DUMMYFUNCTION("Query('(Fuente) 2. Campos'!$1:$994,""SELECT E WHERE A = '""&amp;D427&amp;""' LIMIT 1"",FALSE)"),"")</f>
        <v/>
      </c>
      <c r="F427" s="125"/>
    </row>
    <row r="428" hidden="1">
      <c r="A428" s="130"/>
      <c r="B428" s="130"/>
      <c r="C428" s="130"/>
      <c r="D428" s="127"/>
      <c r="E428" s="123" t="str">
        <f>IFERROR(__xludf.DUMMYFUNCTION("Query('(Fuente) 2. Campos'!$1:$994,""SELECT E WHERE A = '""&amp;D428&amp;""' LIMIT 1"",FALSE)"),"")</f>
        <v/>
      </c>
      <c r="F428" s="125"/>
    </row>
    <row r="429" hidden="1">
      <c r="A429" s="130"/>
      <c r="B429" s="130"/>
      <c r="C429" s="130"/>
      <c r="D429" s="127"/>
      <c r="E429" s="123" t="str">
        <f>IFERROR(__xludf.DUMMYFUNCTION("Query('(Fuente) 2. Campos'!$1:$994,""SELECT E WHERE A = '""&amp;D429&amp;""' LIMIT 1"",FALSE)"),"")</f>
        <v/>
      </c>
      <c r="F429" s="125"/>
    </row>
    <row r="430" hidden="1">
      <c r="A430" s="130"/>
      <c r="B430" s="130"/>
      <c r="C430" s="130"/>
      <c r="D430" s="127"/>
      <c r="E430" s="123" t="str">
        <f>IFERROR(__xludf.DUMMYFUNCTION("Query('(Fuente) 2. Campos'!$1:$994,""SELECT E WHERE A = '""&amp;D430&amp;""' LIMIT 1"",FALSE)"),"")</f>
        <v/>
      </c>
      <c r="F430" s="125"/>
    </row>
    <row r="431" hidden="1">
      <c r="A431" s="130"/>
      <c r="B431" s="130"/>
      <c r="C431" s="130"/>
      <c r="D431" s="127"/>
      <c r="E431" s="123" t="str">
        <f>IFERROR(__xludf.DUMMYFUNCTION("Query('(Fuente) 2. Campos'!$1:$994,""SELECT E WHERE A = '""&amp;D431&amp;""' LIMIT 1"",FALSE)"),"")</f>
        <v/>
      </c>
      <c r="F431" s="125"/>
    </row>
    <row r="432" hidden="1">
      <c r="A432" s="130"/>
      <c r="B432" s="130"/>
      <c r="C432" s="130"/>
      <c r="D432" s="127"/>
      <c r="E432" s="123" t="str">
        <f>IFERROR(__xludf.DUMMYFUNCTION("Query('(Fuente) 2. Campos'!$1:$994,""SELECT E WHERE A = '""&amp;D432&amp;""' LIMIT 1"",FALSE)"),"")</f>
        <v/>
      </c>
      <c r="F432" s="125"/>
    </row>
    <row r="433" hidden="1">
      <c r="A433" s="130"/>
      <c r="B433" s="130"/>
      <c r="C433" s="130"/>
      <c r="D433" s="127"/>
      <c r="E433" s="123" t="str">
        <f>IFERROR(__xludf.DUMMYFUNCTION("Query('(Fuente) 2. Campos'!$1:$994,""SELECT E WHERE A = '""&amp;D433&amp;""' LIMIT 1"",FALSE)"),"")</f>
        <v/>
      </c>
      <c r="F433" s="125"/>
    </row>
    <row r="434" hidden="1">
      <c r="A434" s="130"/>
      <c r="B434" s="130"/>
      <c r="C434" s="130"/>
      <c r="D434" s="127"/>
      <c r="E434" s="123" t="str">
        <f>IFERROR(__xludf.DUMMYFUNCTION("Query('(Fuente) 2. Campos'!$1:$994,""SELECT E WHERE A = '""&amp;D434&amp;""' LIMIT 1"",FALSE)"),"")</f>
        <v/>
      </c>
      <c r="F434" s="125"/>
    </row>
    <row r="435" hidden="1">
      <c r="A435" s="130"/>
      <c r="B435" s="130"/>
      <c r="C435" s="130"/>
      <c r="D435" s="127"/>
      <c r="E435" s="123" t="str">
        <f>IFERROR(__xludf.DUMMYFUNCTION("Query('(Fuente) 2. Campos'!$1:$994,""SELECT E WHERE A = '""&amp;D435&amp;""' LIMIT 1"",FALSE)"),"")</f>
        <v/>
      </c>
      <c r="F435" s="125"/>
    </row>
    <row r="436" hidden="1">
      <c r="A436" s="130"/>
      <c r="B436" s="130"/>
      <c r="C436" s="130"/>
      <c r="D436" s="127"/>
      <c r="E436" s="123" t="str">
        <f>IFERROR(__xludf.DUMMYFUNCTION("Query('(Fuente) 2. Campos'!$1:$994,""SELECT E WHERE A = '""&amp;D436&amp;""' LIMIT 1"",FALSE)"),"")</f>
        <v/>
      </c>
      <c r="F436" s="125"/>
    </row>
    <row r="437" hidden="1">
      <c r="A437" s="130"/>
      <c r="B437" s="130"/>
      <c r="C437" s="130"/>
      <c r="D437" s="127"/>
      <c r="E437" s="123" t="str">
        <f>IFERROR(__xludf.DUMMYFUNCTION("Query('(Fuente) 2. Campos'!$1:$994,""SELECT E WHERE A = '""&amp;D437&amp;""' LIMIT 1"",FALSE)"),"")</f>
        <v/>
      </c>
      <c r="F437" s="125"/>
    </row>
    <row r="438" hidden="1">
      <c r="A438" s="130"/>
      <c r="B438" s="130"/>
      <c r="C438" s="130"/>
      <c r="D438" s="127"/>
      <c r="E438" s="123" t="str">
        <f>IFERROR(__xludf.DUMMYFUNCTION("Query('(Fuente) 2. Campos'!$1:$994,""SELECT E WHERE A = '""&amp;D438&amp;""' LIMIT 1"",FALSE)"),"")</f>
        <v/>
      </c>
      <c r="F438" s="125"/>
    </row>
    <row r="439" hidden="1">
      <c r="A439" s="130"/>
      <c r="B439" s="130"/>
      <c r="C439" s="130"/>
      <c r="D439" s="127"/>
      <c r="E439" s="123" t="str">
        <f>IFERROR(__xludf.DUMMYFUNCTION("Query('(Fuente) 2. Campos'!$1:$994,""SELECT E WHERE A = '""&amp;D439&amp;""' LIMIT 1"",FALSE)"),"")</f>
        <v/>
      </c>
      <c r="F439" s="125"/>
    </row>
    <row r="440" hidden="1">
      <c r="A440" s="130"/>
      <c r="B440" s="130"/>
      <c r="C440" s="130"/>
      <c r="D440" s="127"/>
      <c r="E440" s="123" t="str">
        <f>IFERROR(__xludf.DUMMYFUNCTION("Query('(Fuente) 2. Campos'!$1:$994,""SELECT E WHERE A = '""&amp;D440&amp;""' LIMIT 1"",FALSE)"),"")</f>
        <v/>
      </c>
      <c r="F440" s="125"/>
    </row>
    <row r="441" hidden="1">
      <c r="A441" s="130"/>
      <c r="B441" s="130"/>
      <c r="C441" s="130"/>
      <c r="D441" s="127"/>
      <c r="E441" s="123" t="str">
        <f>IFERROR(__xludf.DUMMYFUNCTION("Query('(Fuente) 2. Campos'!$1:$994,""SELECT E WHERE A = '""&amp;D441&amp;""' LIMIT 1"",FALSE)"),"")</f>
        <v/>
      </c>
      <c r="F441" s="125"/>
    </row>
    <row r="442" hidden="1">
      <c r="A442" s="130"/>
      <c r="B442" s="130"/>
      <c r="C442" s="130"/>
      <c r="D442" s="127"/>
      <c r="E442" s="123" t="str">
        <f>IFERROR(__xludf.DUMMYFUNCTION("Query('(Fuente) 2. Campos'!$1:$994,""SELECT E WHERE A = '""&amp;D442&amp;""' LIMIT 1"",FALSE)"),"")</f>
        <v/>
      </c>
      <c r="F442" s="125"/>
    </row>
    <row r="443" hidden="1">
      <c r="A443" s="130"/>
      <c r="B443" s="130"/>
      <c r="C443" s="130"/>
      <c r="D443" s="127"/>
      <c r="E443" s="123" t="str">
        <f>IFERROR(__xludf.DUMMYFUNCTION("Query('(Fuente) 2. Campos'!$1:$994,""SELECT E WHERE A = '""&amp;D443&amp;""' LIMIT 1"",FALSE)"),"")</f>
        <v/>
      </c>
      <c r="F443" s="125"/>
    </row>
    <row r="444" hidden="1">
      <c r="A444" s="130"/>
      <c r="B444" s="130"/>
      <c r="C444" s="130"/>
      <c r="D444" s="127"/>
      <c r="E444" s="123" t="str">
        <f>IFERROR(__xludf.DUMMYFUNCTION("Query('(Fuente) 2. Campos'!$1:$994,""SELECT E WHERE A = '""&amp;D444&amp;""' LIMIT 1"",FALSE)"),"")</f>
        <v/>
      </c>
      <c r="F444" s="125"/>
    </row>
    <row r="445" hidden="1">
      <c r="A445" s="130"/>
      <c r="B445" s="130"/>
      <c r="C445" s="130"/>
      <c r="D445" s="127"/>
      <c r="E445" s="123" t="str">
        <f>IFERROR(__xludf.DUMMYFUNCTION("Query('(Fuente) 2. Campos'!$1:$994,""SELECT E WHERE A = '""&amp;D445&amp;""' LIMIT 1"",FALSE)"),"")</f>
        <v/>
      </c>
      <c r="F445" s="125"/>
    </row>
    <row r="446" hidden="1">
      <c r="A446" s="130"/>
      <c r="B446" s="130"/>
      <c r="C446" s="130"/>
      <c r="D446" s="127"/>
      <c r="E446" s="123" t="str">
        <f>IFERROR(__xludf.DUMMYFUNCTION("Query('(Fuente) 2. Campos'!$1:$994,""SELECT E WHERE A = '""&amp;D446&amp;""' LIMIT 1"",FALSE)"),"")</f>
        <v/>
      </c>
      <c r="F446" s="125"/>
    </row>
    <row r="447" hidden="1">
      <c r="A447" s="130"/>
      <c r="B447" s="130"/>
      <c r="C447" s="130"/>
      <c r="D447" s="127"/>
      <c r="E447" s="123" t="str">
        <f>IFERROR(__xludf.DUMMYFUNCTION("Query('(Fuente) 2. Campos'!$1:$994,""SELECT E WHERE A = '""&amp;D447&amp;""' LIMIT 1"",FALSE)"),"")</f>
        <v/>
      </c>
      <c r="F447" s="125"/>
    </row>
    <row r="448" hidden="1">
      <c r="A448" s="130"/>
      <c r="B448" s="130"/>
      <c r="C448" s="130"/>
      <c r="D448" s="127"/>
      <c r="E448" s="123" t="str">
        <f>IFERROR(__xludf.DUMMYFUNCTION("Query('(Fuente) 2. Campos'!$1:$994,""SELECT E WHERE A = '""&amp;D448&amp;""' LIMIT 1"",FALSE)"),"")</f>
        <v/>
      </c>
      <c r="F448" s="125"/>
    </row>
    <row r="449" hidden="1">
      <c r="A449" s="130"/>
      <c r="B449" s="130"/>
      <c r="C449" s="130"/>
      <c r="D449" s="127"/>
      <c r="E449" s="123" t="str">
        <f>IFERROR(__xludf.DUMMYFUNCTION("Query('(Fuente) 2. Campos'!$1:$994,""SELECT E WHERE A = '""&amp;D449&amp;""' LIMIT 1"",FALSE)"),"")</f>
        <v/>
      </c>
      <c r="F449" s="125"/>
    </row>
    <row r="450" hidden="1">
      <c r="A450" s="130"/>
      <c r="B450" s="130"/>
      <c r="C450" s="130"/>
      <c r="D450" s="127"/>
      <c r="E450" s="123" t="str">
        <f>IFERROR(__xludf.DUMMYFUNCTION("Query('(Fuente) 2. Campos'!$1:$994,""SELECT E WHERE A = '""&amp;D450&amp;""' LIMIT 1"",FALSE)"),"")</f>
        <v/>
      </c>
      <c r="F450" s="125"/>
    </row>
    <row r="451" hidden="1">
      <c r="A451" s="130"/>
      <c r="B451" s="130"/>
      <c r="C451" s="130"/>
      <c r="D451" s="127"/>
      <c r="E451" s="123" t="str">
        <f>IFERROR(__xludf.DUMMYFUNCTION("Query('(Fuente) 2. Campos'!$1:$994,""SELECT E WHERE A = '""&amp;D451&amp;""' LIMIT 1"",FALSE)"),"")</f>
        <v/>
      </c>
      <c r="F451" s="125"/>
    </row>
    <row r="452" hidden="1">
      <c r="A452" s="130"/>
      <c r="B452" s="130"/>
      <c r="C452" s="130"/>
      <c r="D452" s="127"/>
      <c r="E452" s="123" t="str">
        <f>IFERROR(__xludf.DUMMYFUNCTION("Query('(Fuente) 2. Campos'!$1:$994,""SELECT E WHERE A = '""&amp;D452&amp;""' LIMIT 1"",FALSE)"),"")</f>
        <v/>
      </c>
      <c r="F452" s="125"/>
    </row>
    <row r="453" hidden="1">
      <c r="A453" s="130"/>
      <c r="B453" s="130"/>
      <c r="C453" s="130"/>
      <c r="D453" s="127"/>
      <c r="E453" s="123" t="str">
        <f>IFERROR(__xludf.DUMMYFUNCTION("Query('(Fuente) 2. Campos'!$1:$994,""SELECT E WHERE A = '""&amp;D453&amp;""' LIMIT 1"",FALSE)"),"")</f>
        <v/>
      </c>
      <c r="F453" s="125"/>
    </row>
    <row r="454" hidden="1">
      <c r="A454" s="130"/>
      <c r="B454" s="130"/>
      <c r="C454" s="130"/>
      <c r="D454" s="127"/>
      <c r="E454" s="123" t="str">
        <f>IFERROR(__xludf.DUMMYFUNCTION("Query('(Fuente) 2. Campos'!$1:$994,""SELECT E WHERE A = '""&amp;D454&amp;""' LIMIT 1"",FALSE)"),"")</f>
        <v/>
      </c>
      <c r="F454" s="125"/>
    </row>
    <row r="455" hidden="1">
      <c r="A455" s="130"/>
      <c r="B455" s="130"/>
      <c r="C455" s="130"/>
      <c r="D455" s="127"/>
      <c r="E455" s="123" t="str">
        <f>IFERROR(__xludf.DUMMYFUNCTION("Query('(Fuente) 2. Campos'!$1:$994,""SELECT E WHERE A = '""&amp;D455&amp;""' LIMIT 1"",FALSE)"),"")</f>
        <v/>
      </c>
      <c r="F455" s="125"/>
    </row>
    <row r="456" hidden="1">
      <c r="A456" s="130"/>
      <c r="B456" s="130"/>
      <c r="C456" s="130"/>
      <c r="D456" s="127"/>
      <c r="E456" s="123" t="str">
        <f>IFERROR(__xludf.DUMMYFUNCTION("Query('(Fuente) 2. Campos'!$1:$994,""SELECT E WHERE A = '""&amp;D456&amp;""' LIMIT 1"",FALSE)"),"")</f>
        <v/>
      </c>
      <c r="F456" s="125"/>
    </row>
    <row r="457" hidden="1">
      <c r="A457" s="130"/>
      <c r="B457" s="130"/>
      <c r="C457" s="130"/>
      <c r="D457" s="127"/>
      <c r="E457" s="123" t="str">
        <f>IFERROR(__xludf.DUMMYFUNCTION("Query('(Fuente) 2. Campos'!$1:$994,""SELECT E WHERE A = '""&amp;D457&amp;""' LIMIT 1"",FALSE)"),"")</f>
        <v/>
      </c>
      <c r="F457" s="125"/>
    </row>
    <row r="458" hidden="1">
      <c r="A458" s="130"/>
      <c r="B458" s="130"/>
      <c r="C458" s="130"/>
      <c r="D458" s="127"/>
      <c r="E458" s="123" t="str">
        <f>IFERROR(__xludf.DUMMYFUNCTION("Query('(Fuente) 2. Campos'!$1:$994,""SELECT E WHERE A = '""&amp;D458&amp;""' LIMIT 1"",FALSE)"),"")</f>
        <v/>
      </c>
      <c r="F458" s="125"/>
    </row>
    <row r="459" hidden="1">
      <c r="A459" s="130"/>
      <c r="B459" s="130"/>
      <c r="C459" s="130"/>
      <c r="D459" s="127"/>
      <c r="E459" s="123" t="str">
        <f>IFERROR(__xludf.DUMMYFUNCTION("Query('(Fuente) 2. Campos'!$1:$994,""SELECT E WHERE A = '""&amp;D459&amp;""' LIMIT 1"",FALSE)"),"")</f>
        <v/>
      </c>
      <c r="F459" s="125"/>
    </row>
    <row r="460" hidden="1">
      <c r="A460" s="130"/>
      <c r="B460" s="130"/>
      <c r="C460" s="130"/>
      <c r="D460" s="127"/>
      <c r="E460" s="123" t="str">
        <f>IFERROR(__xludf.DUMMYFUNCTION("Query('(Fuente) 2. Campos'!$1:$994,""SELECT E WHERE A = '""&amp;D460&amp;""' LIMIT 1"",FALSE)"),"")</f>
        <v/>
      </c>
      <c r="F460" s="125"/>
    </row>
    <row r="461" hidden="1">
      <c r="A461" s="130"/>
      <c r="B461" s="130"/>
      <c r="C461" s="130"/>
      <c r="D461" s="127"/>
      <c r="E461" s="123" t="str">
        <f>IFERROR(__xludf.DUMMYFUNCTION("Query('(Fuente) 2. Campos'!$1:$994,""SELECT E WHERE A = '""&amp;D461&amp;""' LIMIT 1"",FALSE)"),"")</f>
        <v/>
      </c>
      <c r="F461" s="125"/>
    </row>
    <row r="462" hidden="1">
      <c r="A462" s="130"/>
      <c r="B462" s="130"/>
      <c r="C462" s="130"/>
      <c r="D462" s="127"/>
      <c r="E462" s="123" t="str">
        <f>IFERROR(__xludf.DUMMYFUNCTION("Query('(Fuente) 2. Campos'!$1:$994,""SELECT E WHERE A = '""&amp;D462&amp;""' LIMIT 1"",FALSE)"),"")</f>
        <v/>
      </c>
      <c r="F462" s="125"/>
    </row>
    <row r="463" hidden="1">
      <c r="A463" s="130"/>
      <c r="B463" s="130"/>
      <c r="C463" s="130"/>
      <c r="D463" s="127"/>
      <c r="E463" s="123" t="str">
        <f>IFERROR(__xludf.DUMMYFUNCTION("Query('(Fuente) 2. Campos'!$1:$994,""SELECT E WHERE A = '""&amp;D463&amp;""' LIMIT 1"",FALSE)"),"")</f>
        <v/>
      </c>
      <c r="F463" s="125"/>
    </row>
    <row r="464" hidden="1">
      <c r="A464" s="130"/>
      <c r="B464" s="130"/>
      <c r="C464" s="130"/>
      <c r="D464" s="127"/>
      <c r="E464" s="123" t="str">
        <f>IFERROR(__xludf.DUMMYFUNCTION("Query('(Fuente) 2. Campos'!$1:$994,""SELECT E WHERE A = '""&amp;D464&amp;""' LIMIT 1"",FALSE)"),"")</f>
        <v/>
      </c>
      <c r="F464" s="125"/>
    </row>
    <row r="465" hidden="1">
      <c r="A465" s="130"/>
      <c r="B465" s="130"/>
      <c r="C465" s="130"/>
      <c r="D465" s="127"/>
      <c r="E465" s="123" t="str">
        <f>IFERROR(__xludf.DUMMYFUNCTION("Query('(Fuente) 2. Campos'!$1:$994,""SELECT E WHERE A = '""&amp;D465&amp;""' LIMIT 1"",FALSE)"),"")</f>
        <v/>
      </c>
      <c r="F465" s="125"/>
    </row>
    <row r="466" hidden="1">
      <c r="A466" s="130"/>
      <c r="B466" s="130"/>
      <c r="C466" s="130"/>
      <c r="D466" s="127"/>
      <c r="E466" s="123" t="str">
        <f>IFERROR(__xludf.DUMMYFUNCTION("Query('(Fuente) 2. Campos'!$1:$994,""SELECT E WHERE A = '""&amp;D466&amp;""' LIMIT 1"",FALSE)"),"")</f>
        <v/>
      </c>
      <c r="F466" s="125"/>
    </row>
    <row r="467" hidden="1">
      <c r="A467" s="130"/>
      <c r="B467" s="130"/>
      <c r="C467" s="130"/>
      <c r="D467" s="127"/>
      <c r="E467" s="123" t="str">
        <f>IFERROR(__xludf.DUMMYFUNCTION("Query('(Fuente) 2. Campos'!$1:$994,""SELECT E WHERE A = '""&amp;D467&amp;""' LIMIT 1"",FALSE)"),"")</f>
        <v/>
      </c>
      <c r="F467" s="125"/>
    </row>
    <row r="468" hidden="1">
      <c r="A468" s="130"/>
      <c r="B468" s="130"/>
      <c r="C468" s="130"/>
      <c r="D468" s="127"/>
      <c r="E468" s="123" t="str">
        <f>IFERROR(__xludf.DUMMYFUNCTION("Query('(Fuente) 2. Campos'!$1:$994,""SELECT E WHERE A = '""&amp;D468&amp;""' LIMIT 1"",FALSE)"),"")</f>
        <v/>
      </c>
      <c r="F468" s="125"/>
    </row>
    <row r="469" hidden="1">
      <c r="A469" s="130"/>
      <c r="B469" s="130"/>
      <c r="C469" s="130"/>
      <c r="D469" s="127"/>
      <c r="E469" s="123" t="str">
        <f>IFERROR(__xludf.DUMMYFUNCTION("Query('(Fuente) 2. Campos'!$1:$994,""SELECT E WHERE A = '""&amp;D469&amp;""' LIMIT 1"",FALSE)"),"")</f>
        <v/>
      </c>
      <c r="F469" s="125"/>
    </row>
    <row r="470" hidden="1">
      <c r="A470" s="130"/>
      <c r="B470" s="130"/>
      <c r="C470" s="130"/>
      <c r="D470" s="127"/>
      <c r="E470" s="123" t="str">
        <f>IFERROR(__xludf.DUMMYFUNCTION("Query('(Fuente) 2. Campos'!$1:$994,""SELECT E WHERE A = '""&amp;D470&amp;""' LIMIT 1"",FALSE)"),"")</f>
        <v/>
      </c>
      <c r="F470" s="125"/>
    </row>
    <row r="471" hidden="1">
      <c r="A471" s="130"/>
      <c r="B471" s="130"/>
      <c r="C471" s="130"/>
      <c r="D471" s="127"/>
      <c r="E471" s="123" t="str">
        <f>IFERROR(__xludf.DUMMYFUNCTION("Query('(Fuente) 2. Campos'!$1:$994,""SELECT E WHERE A = '""&amp;D471&amp;""' LIMIT 1"",FALSE)"),"")</f>
        <v/>
      </c>
      <c r="F471" s="125"/>
    </row>
    <row r="472" hidden="1">
      <c r="A472" s="130"/>
      <c r="B472" s="130"/>
      <c r="C472" s="130"/>
      <c r="D472" s="127"/>
      <c r="E472" s="123" t="str">
        <f>IFERROR(__xludf.DUMMYFUNCTION("Query('(Fuente) 2. Campos'!$1:$994,""SELECT E WHERE A = '""&amp;D472&amp;""' LIMIT 1"",FALSE)"),"")</f>
        <v/>
      </c>
      <c r="F472" s="125"/>
    </row>
    <row r="473" hidden="1">
      <c r="A473" s="130"/>
      <c r="B473" s="130"/>
      <c r="C473" s="130"/>
      <c r="D473" s="127"/>
      <c r="E473" s="123" t="str">
        <f>IFERROR(__xludf.DUMMYFUNCTION("Query('(Fuente) 2. Campos'!$1:$994,""SELECT E WHERE A = '""&amp;D473&amp;""' LIMIT 1"",FALSE)"),"")</f>
        <v/>
      </c>
      <c r="F473" s="125"/>
    </row>
    <row r="474" hidden="1">
      <c r="A474" s="130"/>
      <c r="B474" s="130"/>
      <c r="C474" s="130"/>
      <c r="D474" s="127"/>
      <c r="E474" s="123" t="str">
        <f>IFERROR(__xludf.DUMMYFUNCTION("Query('(Fuente) 2. Campos'!$1:$994,""SELECT E WHERE A = '""&amp;D474&amp;""' LIMIT 1"",FALSE)"),"")</f>
        <v/>
      </c>
      <c r="F474" s="125"/>
    </row>
    <row r="475" hidden="1">
      <c r="A475" s="130"/>
      <c r="B475" s="130"/>
      <c r="C475" s="130"/>
      <c r="D475" s="127"/>
      <c r="E475" s="123" t="str">
        <f>IFERROR(__xludf.DUMMYFUNCTION("Query('(Fuente) 2. Campos'!$1:$994,""SELECT E WHERE A = '""&amp;D475&amp;""' LIMIT 1"",FALSE)"),"")</f>
        <v/>
      </c>
      <c r="F475" s="125"/>
    </row>
    <row r="476" hidden="1">
      <c r="A476" s="130"/>
      <c r="B476" s="130"/>
      <c r="C476" s="130"/>
      <c r="D476" s="127"/>
      <c r="E476" s="123" t="str">
        <f>IFERROR(__xludf.DUMMYFUNCTION("Query('(Fuente) 2. Campos'!$1:$994,""SELECT E WHERE A = '""&amp;D476&amp;""' LIMIT 1"",FALSE)"),"")</f>
        <v/>
      </c>
      <c r="F476" s="125"/>
    </row>
    <row r="477" hidden="1">
      <c r="A477" s="130"/>
      <c r="B477" s="130"/>
      <c r="C477" s="130"/>
      <c r="D477" s="127"/>
      <c r="E477" s="123" t="str">
        <f>IFERROR(__xludf.DUMMYFUNCTION("Query('(Fuente) 2. Campos'!$1:$994,""SELECT E WHERE A = '""&amp;D477&amp;""' LIMIT 1"",FALSE)"),"")</f>
        <v/>
      </c>
      <c r="F477" s="125"/>
    </row>
    <row r="478" hidden="1">
      <c r="A478" s="130"/>
      <c r="B478" s="130"/>
      <c r="C478" s="130"/>
      <c r="D478" s="127"/>
      <c r="E478" s="123" t="str">
        <f>IFERROR(__xludf.DUMMYFUNCTION("Query('(Fuente) 2. Campos'!$1:$994,""SELECT E WHERE A = '""&amp;D478&amp;""' LIMIT 1"",FALSE)"),"")</f>
        <v/>
      </c>
      <c r="F478" s="125"/>
    </row>
    <row r="479" hidden="1">
      <c r="A479" s="130"/>
      <c r="B479" s="130"/>
      <c r="C479" s="130"/>
      <c r="D479" s="127"/>
      <c r="E479" s="123" t="str">
        <f>IFERROR(__xludf.DUMMYFUNCTION("Query('(Fuente) 2. Campos'!$1:$994,""SELECT E WHERE A = '""&amp;D479&amp;""' LIMIT 1"",FALSE)"),"")</f>
        <v/>
      </c>
      <c r="F479" s="125"/>
    </row>
    <row r="480" hidden="1">
      <c r="A480" s="130"/>
      <c r="B480" s="130"/>
      <c r="C480" s="130"/>
      <c r="D480" s="127"/>
      <c r="E480" s="123" t="str">
        <f>IFERROR(__xludf.DUMMYFUNCTION("Query('(Fuente) 2. Campos'!$1:$994,""SELECT E WHERE A = '""&amp;D480&amp;""' LIMIT 1"",FALSE)"),"")</f>
        <v/>
      </c>
      <c r="F480" s="125"/>
    </row>
    <row r="481" hidden="1">
      <c r="A481" s="130"/>
      <c r="B481" s="130"/>
      <c r="C481" s="130"/>
      <c r="D481" s="127"/>
      <c r="E481" s="123" t="str">
        <f>IFERROR(__xludf.DUMMYFUNCTION("Query('(Fuente) 2. Campos'!$1:$994,""SELECT E WHERE A = '""&amp;D481&amp;""' LIMIT 1"",FALSE)"),"")</f>
        <v/>
      </c>
      <c r="F481" s="125"/>
    </row>
    <row r="482" hidden="1">
      <c r="A482" s="130"/>
      <c r="B482" s="130"/>
      <c r="C482" s="130"/>
      <c r="D482" s="127"/>
      <c r="E482" s="123" t="str">
        <f>IFERROR(__xludf.DUMMYFUNCTION("Query('(Fuente) 2. Campos'!$1:$994,""SELECT E WHERE A = '""&amp;D482&amp;""' LIMIT 1"",FALSE)"),"")</f>
        <v/>
      </c>
      <c r="F482" s="125"/>
    </row>
    <row r="483" hidden="1">
      <c r="A483" s="130"/>
      <c r="B483" s="130"/>
      <c r="C483" s="130"/>
      <c r="D483" s="127"/>
      <c r="E483" s="123" t="str">
        <f>IFERROR(__xludf.DUMMYFUNCTION("Query('(Fuente) 2. Campos'!$1:$994,""SELECT E WHERE A = '""&amp;D483&amp;""' LIMIT 1"",FALSE)"),"")</f>
        <v/>
      </c>
      <c r="F483" s="125"/>
    </row>
    <row r="484" hidden="1">
      <c r="A484" s="130"/>
      <c r="B484" s="130"/>
      <c r="C484" s="130"/>
      <c r="D484" s="127"/>
      <c r="E484" s="123" t="str">
        <f>IFERROR(__xludf.DUMMYFUNCTION("Query('(Fuente) 2. Campos'!$1:$994,""SELECT E WHERE A = '""&amp;D484&amp;""' LIMIT 1"",FALSE)"),"")</f>
        <v/>
      </c>
      <c r="F484" s="125"/>
    </row>
    <row r="485" hidden="1">
      <c r="A485" s="130"/>
      <c r="B485" s="130"/>
      <c r="C485" s="130"/>
      <c r="D485" s="127"/>
      <c r="E485" s="123" t="str">
        <f>IFERROR(__xludf.DUMMYFUNCTION("Query('(Fuente) 2. Campos'!$1:$994,""SELECT E WHERE A = '""&amp;D485&amp;""' LIMIT 1"",FALSE)"),"")</f>
        <v/>
      </c>
      <c r="F485" s="125"/>
    </row>
    <row r="486" hidden="1">
      <c r="A486" s="130"/>
      <c r="B486" s="130"/>
      <c r="C486" s="130"/>
      <c r="D486" s="127"/>
      <c r="E486" s="123" t="str">
        <f>IFERROR(__xludf.DUMMYFUNCTION("Query('(Fuente) 2. Campos'!$1:$994,""SELECT E WHERE A = '""&amp;D486&amp;""' LIMIT 1"",FALSE)"),"")</f>
        <v/>
      </c>
      <c r="F486" s="125"/>
    </row>
    <row r="487" hidden="1">
      <c r="A487" s="130"/>
      <c r="B487" s="130"/>
      <c r="C487" s="130"/>
      <c r="D487" s="127"/>
      <c r="E487" s="123" t="str">
        <f>IFERROR(__xludf.DUMMYFUNCTION("Query('(Fuente) 2. Campos'!$1:$994,""SELECT E WHERE A = '""&amp;D487&amp;""' LIMIT 1"",FALSE)"),"")</f>
        <v/>
      </c>
      <c r="F487" s="125"/>
    </row>
    <row r="488" hidden="1">
      <c r="A488" s="130"/>
      <c r="B488" s="130"/>
      <c r="C488" s="130"/>
      <c r="D488" s="127"/>
      <c r="E488" s="123" t="str">
        <f>IFERROR(__xludf.DUMMYFUNCTION("Query('(Fuente) 2. Campos'!$1:$994,""SELECT E WHERE A = '""&amp;D488&amp;""' LIMIT 1"",FALSE)"),"")</f>
        <v/>
      </c>
      <c r="F488" s="125"/>
    </row>
    <row r="489" hidden="1">
      <c r="A489" s="130"/>
      <c r="B489" s="130"/>
      <c r="C489" s="130"/>
      <c r="D489" s="127"/>
      <c r="E489" s="123" t="str">
        <f>IFERROR(__xludf.DUMMYFUNCTION("Query('(Fuente) 2. Campos'!$1:$994,""SELECT E WHERE A = '""&amp;D489&amp;""' LIMIT 1"",FALSE)"),"")</f>
        <v/>
      </c>
      <c r="F489" s="125"/>
    </row>
    <row r="490" hidden="1">
      <c r="A490" s="130"/>
      <c r="B490" s="130"/>
      <c r="C490" s="130"/>
      <c r="D490" s="127"/>
      <c r="E490" s="123" t="str">
        <f>IFERROR(__xludf.DUMMYFUNCTION("Query('(Fuente) 2. Campos'!$1:$994,""SELECT E WHERE A = '""&amp;D490&amp;""' LIMIT 1"",FALSE)"),"")</f>
        <v/>
      </c>
      <c r="F490" s="125"/>
    </row>
    <row r="491" hidden="1">
      <c r="A491" s="130"/>
      <c r="B491" s="130"/>
      <c r="C491" s="130"/>
      <c r="D491" s="127"/>
      <c r="E491" s="123" t="str">
        <f>IFERROR(__xludf.DUMMYFUNCTION("Query('(Fuente) 2. Campos'!$1:$994,""SELECT E WHERE A = '""&amp;D491&amp;""' LIMIT 1"",FALSE)"),"")</f>
        <v/>
      </c>
      <c r="F491" s="125"/>
    </row>
    <row r="492" hidden="1">
      <c r="A492" s="130"/>
      <c r="B492" s="130"/>
      <c r="C492" s="130"/>
      <c r="D492" s="127"/>
      <c r="E492" s="123" t="str">
        <f>IFERROR(__xludf.DUMMYFUNCTION("Query('(Fuente) 2. Campos'!$1:$994,""SELECT E WHERE A = '""&amp;D492&amp;""' LIMIT 1"",FALSE)"),"")</f>
        <v/>
      </c>
      <c r="F492" s="125"/>
    </row>
    <row r="493" hidden="1">
      <c r="A493" s="130"/>
      <c r="B493" s="130"/>
      <c r="C493" s="130"/>
      <c r="D493" s="127"/>
      <c r="E493" s="123" t="str">
        <f>IFERROR(__xludf.DUMMYFUNCTION("Query('(Fuente) 2. Campos'!$1:$994,""SELECT E WHERE A = '""&amp;D493&amp;""' LIMIT 1"",FALSE)"),"")</f>
        <v/>
      </c>
      <c r="F493" s="125"/>
    </row>
    <row r="494" hidden="1">
      <c r="A494" s="130"/>
      <c r="B494" s="130"/>
      <c r="C494" s="130"/>
      <c r="D494" s="127"/>
      <c r="E494" s="123" t="str">
        <f>IFERROR(__xludf.DUMMYFUNCTION("Query('(Fuente) 2. Campos'!$1:$994,""SELECT E WHERE A = '""&amp;D494&amp;""' LIMIT 1"",FALSE)"),"")</f>
        <v/>
      </c>
      <c r="F494" s="125"/>
    </row>
    <row r="495" hidden="1">
      <c r="A495" s="130"/>
      <c r="B495" s="130"/>
      <c r="C495" s="130"/>
      <c r="D495" s="127"/>
      <c r="E495" s="123" t="str">
        <f>IFERROR(__xludf.DUMMYFUNCTION("Query('(Fuente) 2. Campos'!$1:$994,""SELECT E WHERE A = '""&amp;D495&amp;""' LIMIT 1"",FALSE)"),"")</f>
        <v/>
      </c>
      <c r="F495" s="125"/>
    </row>
    <row r="496" hidden="1">
      <c r="A496" s="130"/>
      <c r="B496" s="130"/>
      <c r="C496" s="130"/>
      <c r="D496" s="127"/>
      <c r="E496" s="123" t="str">
        <f>IFERROR(__xludf.DUMMYFUNCTION("Query('(Fuente) 2. Campos'!$1:$994,""SELECT E WHERE A = '""&amp;D496&amp;""' LIMIT 1"",FALSE)"),"")</f>
        <v/>
      </c>
      <c r="F496" s="125"/>
    </row>
    <row r="497" hidden="1">
      <c r="A497" s="130"/>
      <c r="B497" s="130"/>
      <c r="C497" s="130"/>
      <c r="D497" s="127"/>
      <c r="E497" s="123" t="str">
        <f>IFERROR(__xludf.DUMMYFUNCTION("Query('(Fuente) 2. Campos'!$1:$994,""SELECT E WHERE A = '""&amp;D497&amp;""' LIMIT 1"",FALSE)"),"")</f>
        <v/>
      </c>
      <c r="F497" s="125"/>
    </row>
    <row r="498" hidden="1">
      <c r="A498" s="130"/>
      <c r="B498" s="130"/>
      <c r="C498" s="130"/>
      <c r="D498" s="127"/>
      <c r="E498" s="123" t="str">
        <f>IFERROR(__xludf.DUMMYFUNCTION("Query('(Fuente) 2. Campos'!$1:$994,""SELECT E WHERE A = '""&amp;D498&amp;""' LIMIT 1"",FALSE)"),"")</f>
        <v/>
      </c>
      <c r="F498" s="125"/>
    </row>
    <row r="499" hidden="1">
      <c r="A499" s="130"/>
      <c r="B499" s="130"/>
      <c r="C499" s="130"/>
      <c r="D499" s="127"/>
      <c r="E499" s="123" t="str">
        <f>IFERROR(__xludf.DUMMYFUNCTION("Query('(Fuente) 2. Campos'!$1:$994,""SELECT E WHERE A = '""&amp;D499&amp;""' LIMIT 1"",FALSE)"),"")</f>
        <v/>
      </c>
      <c r="F499" s="125"/>
    </row>
    <row r="500" hidden="1">
      <c r="A500" s="130"/>
      <c r="B500" s="130"/>
      <c r="C500" s="130"/>
      <c r="D500" s="127"/>
      <c r="E500" s="123" t="str">
        <f>IFERROR(__xludf.DUMMYFUNCTION("Query('(Fuente) 2. Campos'!$1:$994,""SELECT E WHERE A = '""&amp;D500&amp;""' LIMIT 1"",FALSE)"),"")</f>
        <v/>
      </c>
      <c r="F500" s="125"/>
    </row>
    <row r="501" hidden="1">
      <c r="A501" s="130"/>
      <c r="B501" s="130"/>
      <c r="C501" s="130"/>
      <c r="D501" s="127"/>
      <c r="E501" s="123" t="str">
        <f>IFERROR(__xludf.DUMMYFUNCTION("Query('(Fuente) 2. Campos'!$1:$994,""SELECT E WHERE A = '""&amp;D501&amp;""' LIMIT 1"",FALSE)"),"")</f>
        <v/>
      </c>
      <c r="F501" s="125"/>
    </row>
    <row r="502" hidden="1">
      <c r="A502" s="130"/>
      <c r="B502" s="130"/>
      <c r="C502" s="130"/>
      <c r="D502" s="127"/>
      <c r="E502" s="123" t="str">
        <f>IFERROR(__xludf.DUMMYFUNCTION("Query('(Fuente) 2. Campos'!$1:$994,""SELECT E WHERE A = '""&amp;D502&amp;""' LIMIT 1"",FALSE)"),"")</f>
        <v/>
      </c>
      <c r="F502" s="125"/>
    </row>
    <row r="503" hidden="1">
      <c r="A503" s="130"/>
      <c r="B503" s="130"/>
      <c r="C503" s="130"/>
      <c r="D503" s="127"/>
      <c r="E503" s="123" t="str">
        <f>IFERROR(__xludf.DUMMYFUNCTION("Query('(Fuente) 2. Campos'!$1:$994,""SELECT E WHERE A = '""&amp;D503&amp;""' LIMIT 1"",FALSE)"),"")</f>
        <v/>
      </c>
      <c r="F503" s="125"/>
    </row>
    <row r="504" hidden="1">
      <c r="A504" s="130"/>
      <c r="B504" s="130"/>
      <c r="C504" s="130"/>
      <c r="D504" s="127"/>
      <c r="E504" s="123" t="str">
        <f>IFERROR(__xludf.DUMMYFUNCTION("Query('(Fuente) 2. Campos'!$1:$994,""SELECT E WHERE A = '""&amp;D504&amp;""' LIMIT 1"",FALSE)"),"")</f>
        <v/>
      </c>
      <c r="F504" s="125"/>
    </row>
    <row r="505" hidden="1">
      <c r="A505" s="130"/>
      <c r="B505" s="130"/>
      <c r="C505" s="130"/>
      <c r="D505" s="127"/>
      <c r="E505" s="123" t="str">
        <f>IFERROR(__xludf.DUMMYFUNCTION("Query('(Fuente) 2. Campos'!$1:$994,""SELECT E WHERE A = '""&amp;D505&amp;""' LIMIT 1"",FALSE)"),"")</f>
        <v/>
      </c>
      <c r="F505" s="125"/>
    </row>
    <row r="506" hidden="1">
      <c r="A506" s="130"/>
      <c r="B506" s="130"/>
      <c r="C506" s="130"/>
      <c r="D506" s="127"/>
      <c r="E506" s="123" t="str">
        <f>IFERROR(__xludf.DUMMYFUNCTION("Query('(Fuente) 2. Campos'!$1:$994,""SELECT E WHERE A = '""&amp;D506&amp;""' LIMIT 1"",FALSE)"),"")</f>
        <v/>
      </c>
      <c r="F506" s="125"/>
    </row>
    <row r="507" hidden="1">
      <c r="A507" s="130"/>
      <c r="B507" s="130"/>
      <c r="C507" s="130"/>
      <c r="D507" s="127"/>
      <c r="E507" s="123" t="str">
        <f>IFERROR(__xludf.DUMMYFUNCTION("Query('(Fuente) 2. Campos'!$1:$994,""SELECT E WHERE A = '""&amp;D507&amp;""' LIMIT 1"",FALSE)"),"")</f>
        <v/>
      </c>
      <c r="F507" s="125"/>
    </row>
    <row r="508" hidden="1">
      <c r="A508" s="130"/>
      <c r="B508" s="130"/>
      <c r="C508" s="130"/>
      <c r="D508" s="127"/>
      <c r="E508" s="123" t="str">
        <f>IFERROR(__xludf.DUMMYFUNCTION("Query('(Fuente) 2. Campos'!$1:$994,""SELECT E WHERE A = '""&amp;D508&amp;""' LIMIT 1"",FALSE)"),"")</f>
        <v/>
      </c>
      <c r="F508" s="125"/>
    </row>
    <row r="509" hidden="1">
      <c r="A509" s="130"/>
      <c r="B509" s="130"/>
      <c r="C509" s="130"/>
      <c r="D509" s="127"/>
      <c r="E509" s="123" t="str">
        <f>IFERROR(__xludf.DUMMYFUNCTION("Query('(Fuente) 2. Campos'!$1:$994,""SELECT E WHERE A = '""&amp;D509&amp;""' LIMIT 1"",FALSE)"),"")</f>
        <v/>
      </c>
      <c r="F509" s="125"/>
    </row>
    <row r="510" hidden="1">
      <c r="A510" s="130"/>
      <c r="B510" s="130"/>
      <c r="C510" s="130"/>
      <c r="D510" s="127"/>
      <c r="E510" s="123" t="str">
        <f>IFERROR(__xludf.DUMMYFUNCTION("Query('(Fuente) 2. Campos'!$1:$994,""SELECT E WHERE A = '""&amp;D510&amp;""' LIMIT 1"",FALSE)"),"")</f>
        <v/>
      </c>
      <c r="F510" s="125"/>
    </row>
    <row r="511" hidden="1">
      <c r="A511" s="130"/>
      <c r="B511" s="130"/>
      <c r="C511" s="130"/>
      <c r="D511" s="127"/>
      <c r="E511" s="123" t="str">
        <f>IFERROR(__xludf.DUMMYFUNCTION("Query('(Fuente) 2. Campos'!$1:$994,""SELECT E WHERE A = '""&amp;D511&amp;""' LIMIT 1"",FALSE)"),"")</f>
        <v/>
      </c>
      <c r="F511" s="125"/>
    </row>
    <row r="512" hidden="1">
      <c r="A512" s="130"/>
      <c r="B512" s="130"/>
      <c r="C512" s="130"/>
      <c r="D512" s="127"/>
      <c r="E512" s="123" t="str">
        <f>IFERROR(__xludf.DUMMYFUNCTION("Query('(Fuente) 2. Campos'!$1:$994,""SELECT E WHERE A = '""&amp;D512&amp;""' LIMIT 1"",FALSE)"),"")</f>
        <v/>
      </c>
      <c r="F512" s="125"/>
    </row>
    <row r="513" hidden="1">
      <c r="A513" s="130"/>
      <c r="B513" s="130"/>
      <c r="C513" s="130"/>
      <c r="D513" s="127"/>
      <c r="E513" s="123" t="str">
        <f>IFERROR(__xludf.DUMMYFUNCTION("Query('(Fuente) 2. Campos'!$1:$994,""SELECT E WHERE A = '""&amp;D513&amp;""' LIMIT 1"",FALSE)"),"")</f>
        <v/>
      </c>
      <c r="F513" s="125"/>
    </row>
    <row r="514" hidden="1">
      <c r="A514" s="130"/>
      <c r="B514" s="130"/>
      <c r="C514" s="130"/>
      <c r="D514" s="127"/>
      <c r="E514" s="123" t="str">
        <f>IFERROR(__xludf.DUMMYFUNCTION("Query('(Fuente) 2. Campos'!$1:$994,""SELECT E WHERE A = '""&amp;D514&amp;""' LIMIT 1"",FALSE)"),"")</f>
        <v/>
      </c>
      <c r="F514" s="125"/>
    </row>
    <row r="515" hidden="1">
      <c r="A515" s="130"/>
      <c r="B515" s="130"/>
      <c r="C515" s="130"/>
      <c r="D515" s="127"/>
      <c r="E515" s="123" t="str">
        <f>IFERROR(__xludf.DUMMYFUNCTION("Query('(Fuente) 2. Campos'!$1:$994,""SELECT E WHERE A = '""&amp;D515&amp;""' LIMIT 1"",FALSE)"),"")</f>
        <v/>
      </c>
      <c r="F515" s="125"/>
    </row>
    <row r="516" hidden="1">
      <c r="A516" s="130"/>
      <c r="B516" s="130"/>
      <c r="C516" s="130"/>
      <c r="D516" s="127"/>
      <c r="E516" s="123" t="str">
        <f>IFERROR(__xludf.DUMMYFUNCTION("Query('(Fuente) 2. Campos'!$1:$994,""SELECT E WHERE A = '""&amp;D516&amp;""' LIMIT 1"",FALSE)"),"")</f>
        <v/>
      </c>
      <c r="F516" s="125"/>
    </row>
    <row r="517" hidden="1">
      <c r="A517" s="130"/>
      <c r="B517" s="130"/>
      <c r="C517" s="130"/>
      <c r="D517" s="127"/>
      <c r="E517" s="123" t="str">
        <f>IFERROR(__xludf.DUMMYFUNCTION("Query('(Fuente) 2. Campos'!$1:$994,""SELECT E WHERE A = '""&amp;D517&amp;""' LIMIT 1"",FALSE)"),"")</f>
        <v/>
      </c>
      <c r="F517" s="125"/>
    </row>
    <row r="518" hidden="1">
      <c r="A518" s="130"/>
      <c r="B518" s="130"/>
      <c r="C518" s="130"/>
      <c r="D518" s="127"/>
      <c r="E518" s="123" t="str">
        <f>IFERROR(__xludf.DUMMYFUNCTION("Query('(Fuente) 2. Campos'!$1:$994,""SELECT E WHERE A = '""&amp;D518&amp;""' LIMIT 1"",FALSE)"),"")</f>
        <v/>
      </c>
      <c r="F518" s="125"/>
    </row>
    <row r="519" hidden="1">
      <c r="A519" s="130"/>
      <c r="B519" s="130"/>
      <c r="C519" s="130"/>
      <c r="D519" s="127"/>
      <c r="E519" s="123" t="str">
        <f>IFERROR(__xludf.DUMMYFUNCTION("Query('(Fuente) 2. Campos'!$1:$994,""SELECT E WHERE A = '""&amp;D519&amp;""' LIMIT 1"",FALSE)"),"")</f>
        <v/>
      </c>
      <c r="F519" s="125"/>
    </row>
    <row r="520" hidden="1">
      <c r="A520" s="130"/>
      <c r="B520" s="130"/>
      <c r="C520" s="130"/>
      <c r="D520" s="127"/>
      <c r="E520" s="123" t="str">
        <f>IFERROR(__xludf.DUMMYFUNCTION("Query('(Fuente) 2. Campos'!$1:$994,""SELECT E WHERE A = '""&amp;D520&amp;""' LIMIT 1"",FALSE)"),"")</f>
        <v/>
      </c>
      <c r="F520" s="125"/>
    </row>
    <row r="521" hidden="1">
      <c r="A521" s="130"/>
      <c r="B521" s="130"/>
      <c r="C521" s="130"/>
      <c r="D521" s="127"/>
      <c r="E521" s="123" t="str">
        <f>IFERROR(__xludf.DUMMYFUNCTION("Query('(Fuente) 2. Campos'!$1:$994,""SELECT E WHERE A = '""&amp;D521&amp;""' LIMIT 1"",FALSE)"),"")</f>
        <v/>
      </c>
      <c r="F521" s="125"/>
    </row>
    <row r="522" hidden="1">
      <c r="A522" s="130"/>
      <c r="B522" s="130"/>
      <c r="C522" s="130"/>
      <c r="D522" s="127"/>
      <c r="E522" s="123" t="str">
        <f>IFERROR(__xludf.DUMMYFUNCTION("Query('(Fuente) 2. Campos'!$1:$994,""SELECT E WHERE A = '""&amp;D522&amp;""' LIMIT 1"",FALSE)"),"")</f>
        <v/>
      </c>
      <c r="F522" s="125"/>
    </row>
    <row r="523" hidden="1">
      <c r="A523" s="130"/>
      <c r="B523" s="130"/>
      <c r="C523" s="130"/>
      <c r="D523" s="127"/>
      <c r="E523" s="123" t="str">
        <f>IFERROR(__xludf.DUMMYFUNCTION("Query('(Fuente) 2. Campos'!$1:$994,""SELECT E WHERE A = '""&amp;D523&amp;""' LIMIT 1"",FALSE)"),"")</f>
        <v/>
      </c>
      <c r="F523" s="125"/>
    </row>
    <row r="524" hidden="1">
      <c r="A524" s="130"/>
      <c r="B524" s="130"/>
      <c r="C524" s="130"/>
      <c r="D524" s="127"/>
      <c r="E524" s="123" t="str">
        <f>IFERROR(__xludf.DUMMYFUNCTION("Query('(Fuente) 2. Campos'!$1:$994,""SELECT E WHERE A = '""&amp;D524&amp;""' LIMIT 1"",FALSE)"),"")</f>
        <v/>
      </c>
      <c r="F524" s="125"/>
    </row>
    <row r="525" hidden="1">
      <c r="A525" s="130"/>
      <c r="B525" s="130"/>
      <c r="C525" s="130"/>
      <c r="D525" s="127"/>
      <c r="E525" s="123" t="str">
        <f>IFERROR(__xludf.DUMMYFUNCTION("Query('(Fuente) 2. Campos'!$1:$994,""SELECT E WHERE A = '""&amp;D525&amp;""' LIMIT 1"",FALSE)"),"")</f>
        <v/>
      </c>
      <c r="F525" s="125"/>
    </row>
    <row r="526" hidden="1">
      <c r="A526" s="130"/>
      <c r="B526" s="130"/>
      <c r="C526" s="130"/>
      <c r="D526" s="127"/>
      <c r="E526" s="123" t="str">
        <f>IFERROR(__xludf.DUMMYFUNCTION("Query('(Fuente) 2. Campos'!$1:$994,""SELECT E WHERE A = '""&amp;D526&amp;""' LIMIT 1"",FALSE)"),"")</f>
        <v/>
      </c>
      <c r="F526" s="125"/>
    </row>
    <row r="527" hidden="1">
      <c r="A527" s="130"/>
      <c r="B527" s="130"/>
      <c r="C527" s="130"/>
      <c r="D527" s="127"/>
      <c r="E527" s="123" t="str">
        <f>IFERROR(__xludf.DUMMYFUNCTION("Query('(Fuente) 2. Campos'!$1:$994,""SELECT E WHERE A = '""&amp;D527&amp;""' LIMIT 1"",FALSE)"),"")</f>
        <v/>
      </c>
      <c r="F527" s="125"/>
    </row>
    <row r="528" hidden="1">
      <c r="A528" s="130"/>
      <c r="B528" s="130"/>
      <c r="C528" s="130"/>
      <c r="D528" s="127"/>
      <c r="E528" s="123" t="str">
        <f>IFERROR(__xludf.DUMMYFUNCTION("Query('(Fuente) 2. Campos'!$1:$994,""SELECT E WHERE A = '""&amp;D528&amp;""' LIMIT 1"",FALSE)"),"")</f>
        <v/>
      </c>
      <c r="F528" s="125"/>
    </row>
    <row r="529" hidden="1">
      <c r="A529" s="130"/>
      <c r="B529" s="130"/>
      <c r="C529" s="130"/>
      <c r="D529" s="127"/>
      <c r="E529" s="123" t="str">
        <f>IFERROR(__xludf.DUMMYFUNCTION("Query('(Fuente) 2. Campos'!$1:$994,""SELECT E WHERE A = '""&amp;D529&amp;""' LIMIT 1"",FALSE)"),"")</f>
        <v/>
      </c>
      <c r="F529" s="125"/>
    </row>
    <row r="530" hidden="1">
      <c r="A530" s="130"/>
      <c r="B530" s="130"/>
      <c r="C530" s="130"/>
      <c r="D530" s="127"/>
      <c r="E530" s="123" t="str">
        <f>IFERROR(__xludf.DUMMYFUNCTION("Query('(Fuente) 2. Campos'!$1:$994,""SELECT E WHERE A = '""&amp;D530&amp;""' LIMIT 1"",FALSE)"),"")</f>
        <v/>
      </c>
      <c r="F530" s="125"/>
    </row>
    <row r="531" hidden="1">
      <c r="A531" s="130"/>
      <c r="B531" s="130"/>
      <c r="C531" s="130"/>
      <c r="D531" s="127"/>
      <c r="E531" s="123" t="str">
        <f>IFERROR(__xludf.DUMMYFUNCTION("Query('(Fuente) 2. Campos'!$1:$994,""SELECT E WHERE A = '""&amp;D531&amp;""' LIMIT 1"",FALSE)"),"")</f>
        <v/>
      </c>
      <c r="F531" s="125"/>
    </row>
    <row r="532" hidden="1">
      <c r="A532" s="130"/>
      <c r="B532" s="130"/>
      <c r="C532" s="130"/>
      <c r="D532" s="127"/>
      <c r="E532" s="123" t="str">
        <f>IFERROR(__xludf.DUMMYFUNCTION("Query('(Fuente) 2. Campos'!$1:$994,""SELECT E WHERE A = '""&amp;D532&amp;""' LIMIT 1"",FALSE)"),"")</f>
        <v/>
      </c>
      <c r="F532" s="125"/>
    </row>
    <row r="533" hidden="1">
      <c r="A533" s="130"/>
      <c r="B533" s="130"/>
      <c r="C533" s="130"/>
      <c r="D533" s="127"/>
      <c r="E533" s="123" t="str">
        <f>IFERROR(__xludf.DUMMYFUNCTION("Query('(Fuente) 2. Campos'!$1:$994,""SELECT E WHERE A = '""&amp;D533&amp;""' LIMIT 1"",FALSE)"),"")</f>
        <v/>
      </c>
      <c r="F533" s="125"/>
    </row>
    <row r="534" hidden="1">
      <c r="A534" s="130"/>
      <c r="B534" s="130"/>
      <c r="C534" s="130"/>
      <c r="D534" s="127"/>
      <c r="E534" s="123" t="str">
        <f>IFERROR(__xludf.DUMMYFUNCTION("Query('(Fuente) 2. Campos'!$1:$994,""SELECT E WHERE A = '""&amp;D534&amp;""' LIMIT 1"",FALSE)"),"")</f>
        <v/>
      </c>
      <c r="F534" s="125"/>
    </row>
    <row r="535" hidden="1">
      <c r="A535" s="130"/>
      <c r="B535" s="130"/>
      <c r="C535" s="130"/>
      <c r="D535" s="127"/>
      <c r="E535" s="123" t="str">
        <f>IFERROR(__xludf.DUMMYFUNCTION("Query('(Fuente) 2. Campos'!$1:$994,""SELECT E WHERE A = '""&amp;D535&amp;""' LIMIT 1"",FALSE)"),"")</f>
        <v/>
      </c>
      <c r="F535" s="125"/>
    </row>
    <row r="536" hidden="1">
      <c r="A536" s="130"/>
      <c r="B536" s="130"/>
      <c r="C536" s="130"/>
      <c r="D536" s="127"/>
      <c r="E536" s="123" t="str">
        <f>IFERROR(__xludf.DUMMYFUNCTION("Query('(Fuente) 2. Campos'!$1:$994,""SELECT E WHERE A = '""&amp;D536&amp;""' LIMIT 1"",FALSE)"),"")</f>
        <v/>
      </c>
      <c r="F536" s="125"/>
    </row>
    <row r="537" hidden="1">
      <c r="A537" s="130"/>
      <c r="B537" s="130"/>
      <c r="C537" s="130"/>
      <c r="D537" s="127"/>
      <c r="E537" s="123" t="str">
        <f>IFERROR(__xludf.DUMMYFUNCTION("Query('(Fuente) 2. Campos'!$1:$994,""SELECT E WHERE A = '""&amp;D537&amp;""' LIMIT 1"",FALSE)"),"")</f>
        <v/>
      </c>
      <c r="F537" s="125"/>
    </row>
    <row r="538" hidden="1">
      <c r="A538" s="130"/>
      <c r="B538" s="130"/>
      <c r="C538" s="130"/>
      <c r="D538" s="127"/>
      <c r="E538" s="123" t="str">
        <f>IFERROR(__xludf.DUMMYFUNCTION("Query('(Fuente) 2. Campos'!$1:$994,""SELECT E WHERE A = '""&amp;D538&amp;""' LIMIT 1"",FALSE)"),"")</f>
        <v/>
      </c>
      <c r="F538" s="125"/>
    </row>
    <row r="539" hidden="1">
      <c r="A539" s="130"/>
      <c r="B539" s="130"/>
      <c r="C539" s="130"/>
      <c r="D539" s="127"/>
      <c r="E539" s="123" t="str">
        <f>IFERROR(__xludf.DUMMYFUNCTION("Query('(Fuente) 2. Campos'!$1:$994,""SELECT E WHERE A = '""&amp;D539&amp;""' LIMIT 1"",FALSE)"),"")</f>
        <v/>
      </c>
      <c r="F539" s="125"/>
    </row>
    <row r="540" hidden="1">
      <c r="A540" s="130"/>
      <c r="B540" s="130"/>
      <c r="C540" s="130"/>
      <c r="D540" s="127"/>
      <c r="E540" s="123" t="str">
        <f>IFERROR(__xludf.DUMMYFUNCTION("Query('(Fuente) 2. Campos'!$1:$994,""SELECT E WHERE A = '""&amp;D540&amp;""' LIMIT 1"",FALSE)"),"")</f>
        <v/>
      </c>
      <c r="F540" s="125"/>
    </row>
    <row r="541" hidden="1">
      <c r="A541" s="130"/>
      <c r="B541" s="130"/>
      <c r="C541" s="130"/>
      <c r="D541" s="127"/>
      <c r="E541" s="123" t="str">
        <f>IFERROR(__xludf.DUMMYFUNCTION("Query('(Fuente) 2. Campos'!$1:$994,""SELECT E WHERE A = '""&amp;D541&amp;""' LIMIT 1"",FALSE)"),"")</f>
        <v/>
      </c>
      <c r="F541" s="125"/>
    </row>
    <row r="542" hidden="1">
      <c r="A542" s="130"/>
      <c r="B542" s="130"/>
      <c r="C542" s="130"/>
      <c r="D542" s="127"/>
      <c r="E542" s="123" t="str">
        <f>IFERROR(__xludf.DUMMYFUNCTION("Query('(Fuente) 2. Campos'!$1:$994,""SELECT E WHERE A = '""&amp;D542&amp;""' LIMIT 1"",FALSE)"),"")</f>
        <v/>
      </c>
      <c r="F542" s="125"/>
    </row>
    <row r="543" hidden="1">
      <c r="A543" s="130"/>
      <c r="B543" s="130"/>
      <c r="C543" s="130"/>
      <c r="D543" s="127"/>
      <c r="E543" s="123" t="str">
        <f>IFERROR(__xludf.DUMMYFUNCTION("Query('(Fuente) 2. Campos'!$1:$994,""SELECT E WHERE A = '""&amp;D543&amp;""' LIMIT 1"",FALSE)"),"")</f>
        <v/>
      </c>
      <c r="F543" s="125"/>
    </row>
    <row r="544" hidden="1">
      <c r="A544" s="130"/>
      <c r="B544" s="130"/>
      <c r="C544" s="130"/>
      <c r="D544" s="127"/>
      <c r="E544" s="123" t="str">
        <f>IFERROR(__xludf.DUMMYFUNCTION("Query('(Fuente) 2. Campos'!$1:$994,""SELECT E WHERE A = '""&amp;D544&amp;""' LIMIT 1"",FALSE)"),"")</f>
        <v/>
      </c>
      <c r="F544" s="125"/>
    </row>
    <row r="545" hidden="1">
      <c r="A545" s="130"/>
      <c r="B545" s="130"/>
      <c r="C545" s="130"/>
      <c r="D545" s="127"/>
      <c r="E545" s="123" t="str">
        <f>IFERROR(__xludf.DUMMYFUNCTION("Query('(Fuente) 2. Campos'!$1:$994,""SELECT E WHERE A = '""&amp;D545&amp;""' LIMIT 1"",FALSE)"),"")</f>
        <v/>
      </c>
      <c r="F545" s="125"/>
    </row>
    <row r="546" hidden="1">
      <c r="A546" s="130"/>
      <c r="B546" s="130"/>
      <c r="C546" s="130"/>
      <c r="D546" s="127"/>
      <c r="E546" s="123" t="str">
        <f>IFERROR(__xludf.DUMMYFUNCTION("Query('(Fuente) 2. Campos'!$1:$994,""SELECT E WHERE A = '""&amp;D546&amp;""' LIMIT 1"",FALSE)"),"")</f>
        <v/>
      </c>
      <c r="F546" s="125"/>
    </row>
    <row r="547" hidden="1">
      <c r="A547" s="130"/>
      <c r="B547" s="130"/>
      <c r="C547" s="130"/>
      <c r="D547" s="127"/>
      <c r="E547" s="123" t="str">
        <f>IFERROR(__xludf.DUMMYFUNCTION("Query('(Fuente) 2. Campos'!$1:$994,""SELECT E WHERE A = '""&amp;D547&amp;""' LIMIT 1"",FALSE)"),"")</f>
        <v/>
      </c>
      <c r="F547" s="125"/>
    </row>
    <row r="548" hidden="1">
      <c r="A548" s="130"/>
      <c r="B548" s="130"/>
      <c r="C548" s="130"/>
      <c r="D548" s="127"/>
      <c r="E548" s="123" t="str">
        <f>IFERROR(__xludf.DUMMYFUNCTION("Query('(Fuente) 2. Campos'!$1:$994,""SELECT E WHERE A = '""&amp;D548&amp;""' LIMIT 1"",FALSE)"),"")</f>
        <v/>
      </c>
      <c r="F548" s="125"/>
    </row>
    <row r="549" hidden="1">
      <c r="A549" s="130"/>
      <c r="B549" s="130"/>
      <c r="C549" s="130"/>
      <c r="D549" s="127"/>
      <c r="E549" s="123" t="str">
        <f>IFERROR(__xludf.DUMMYFUNCTION("Query('(Fuente) 2. Campos'!$1:$994,""SELECT E WHERE A = '""&amp;D549&amp;""' LIMIT 1"",FALSE)"),"")</f>
        <v/>
      </c>
      <c r="F549" s="125"/>
    </row>
    <row r="550" hidden="1">
      <c r="A550" s="130"/>
      <c r="B550" s="130"/>
      <c r="C550" s="130"/>
      <c r="D550" s="127"/>
      <c r="E550" s="123" t="str">
        <f>IFERROR(__xludf.DUMMYFUNCTION("Query('(Fuente) 2. Campos'!$1:$994,""SELECT E WHERE A = '""&amp;D550&amp;""' LIMIT 1"",FALSE)"),"")</f>
        <v/>
      </c>
      <c r="F550" s="125"/>
    </row>
    <row r="551" hidden="1">
      <c r="A551" s="130"/>
      <c r="B551" s="130"/>
      <c r="C551" s="130"/>
      <c r="D551" s="127"/>
      <c r="E551" s="123" t="str">
        <f>IFERROR(__xludf.DUMMYFUNCTION("Query('(Fuente) 2. Campos'!$1:$994,""SELECT E WHERE A = '""&amp;D551&amp;""' LIMIT 1"",FALSE)"),"")</f>
        <v/>
      </c>
      <c r="F551" s="125"/>
    </row>
    <row r="552" hidden="1">
      <c r="A552" s="130"/>
      <c r="B552" s="130"/>
      <c r="C552" s="130"/>
      <c r="D552" s="127"/>
      <c r="E552" s="123" t="str">
        <f>IFERROR(__xludf.DUMMYFUNCTION("Query('(Fuente) 2. Campos'!$1:$994,""SELECT E WHERE A = '""&amp;D552&amp;""' LIMIT 1"",FALSE)"),"")</f>
        <v/>
      </c>
      <c r="F552" s="125"/>
    </row>
    <row r="553" hidden="1">
      <c r="A553" s="130"/>
      <c r="B553" s="130"/>
      <c r="C553" s="130"/>
      <c r="D553" s="127"/>
      <c r="E553" s="123" t="str">
        <f>IFERROR(__xludf.DUMMYFUNCTION("Query('(Fuente) 2. Campos'!$1:$994,""SELECT E WHERE A = '""&amp;D553&amp;""' LIMIT 1"",FALSE)"),"")</f>
        <v/>
      </c>
      <c r="F553" s="125"/>
    </row>
    <row r="554" hidden="1">
      <c r="A554" s="130"/>
      <c r="B554" s="130"/>
      <c r="C554" s="130"/>
      <c r="D554" s="127"/>
      <c r="E554" s="123" t="str">
        <f>IFERROR(__xludf.DUMMYFUNCTION("Query('(Fuente) 2. Campos'!$1:$994,""SELECT E WHERE A = '""&amp;D554&amp;""' LIMIT 1"",FALSE)"),"")</f>
        <v/>
      </c>
      <c r="F554" s="125"/>
    </row>
    <row r="555" hidden="1">
      <c r="A555" s="130"/>
      <c r="B555" s="130"/>
      <c r="C555" s="130"/>
      <c r="D555" s="127"/>
      <c r="E555" s="123" t="str">
        <f>IFERROR(__xludf.DUMMYFUNCTION("Query('(Fuente) 2. Campos'!$1:$994,""SELECT E WHERE A = '""&amp;D555&amp;""' LIMIT 1"",FALSE)"),"")</f>
        <v/>
      </c>
      <c r="F555" s="125"/>
    </row>
    <row r="556" hidden="1">
      <c r="A556" s="130"/>
      <c r="B556" s="130"/>
      <c r="C556" s="130"/>
      <c r="D556" s="127"/>
      <c r="E556" s="123" t="str">
        <f>IFERROR(__xludf.DUMMYFUNCTION("Query('(Fuente) 2. Campos'!$1:$994,""SELECT E WHERE A = '""&amp;D556&amp;""' LIMIT 1"",FALSE)"),"")</f>
        <v/>
      </c>
      <c r="F556" s="125"/>
    </row>
    <row r="557" hidden="1">
      <c r="A557" s="130"/>
      <c r="B557" s="130"/>
      <c r="C557" s="130"/>
      <c r="D557" s="127"/>
      <c r="E557" s="123" t="str">
        <f>IFERROR(__xludf.DUMMYFUNCTION("Query('(Fuente) 2. Campos'!$1:$994,""SELECT E WHERE A = '""&amp;D557&amp;""' LIMIT 1"",FALSE)"),"")</f>
        <v/>
      </c>
      <c r="F557" s="125"/>
    </row>
    <row r="558" hidden="1">
      <c r="A558" s="130"/>
      <c r="B558" s="130"/>
      <c r="C558" s="130"/>
      <c r="D558" s="127"/>
      <c r="E558" s="123" t="str">
        <f>IFERROR(__xludf.DUMMYFUNCTION("Query('(Fuente) 2. Campos'!$1:$994,""SELECT E WHERE A = '""&amp;D558&amp;""' LIMIT 1"",FALSE)"),"")</f>
        <v/>
      </c>
      <c r="F558" s="125"/>
    </row>
    <row r="559" hidden="1">
      <c r="A559" s="130"/>
      <c r="B559" s="130"/>
      <c r="C559" s="130"/>
      <c r="D559" s="127"/>
      <c r="E559" s="123" t="str">
        <f>IFERROR(__xludf.DUMMYFUNCTION("Query('(Fuente) 2. Campos'!$1:$994,""SELECT E WHERE A = '""&amp;D559&amp;""' LIMIT 1"",FALSE)"),"")</f>
        <v/>
      </c>
      <c r="F559" s="125"/>
    </row>
    <row r="560" hidden="1">
      <c r="A560" s="130"/>
      <c r="B560" s="130"/>
      <c r="C560" s="130"/>
      <c r="D560" s="127"/>
      <c r="E560" s="123" t="str">
        <f>IFERROR(__xludf.DUMMYFUNCTION("Query('(Fuente) 2. Campos'!$1:$994,""SELECT E WHERE A = '""&amp;D560&amp;""' LIMIT 1"",FALSE)"),"")</f>
        <v/>
      </c>
      <c r="F560" s="125"/>
    </row>
    <row r="561" hidden="1">
      <c r="A561" s="130"/>
      <c r="B561" s="130"/>
      <c r="C561" s="130"/>
      <c r="D561" s="127"/>
      <c r="E561" s="123" t="str">
        <f>IFERROR(__xludf.DUMMYFUNCTION("Query('(Fuente) 2. Campos'!$1:$994,""SELECT E WHERE A = '""&amp;D561&amp;""' LIMIT 1"",FALSE)"),"")</f>
        <v/>
      </c>
      <c r="F561" s="125"/>
    </row>
    <row r="562" hidden="1">
      <c r="A562" s="130"/>
      <c r="B562" s="130"/>
      <c r="C562" s="130"/>
      <c r="D562" s="127"/>
      <c r="E562" s="123" t="str">
        <f>IFERROR(__xludf.DUMMYFUNCTION("Query('(Fuente) 2. Campos'!$1:$994,""SELECT E WHERE A = '""&amp;D562&amp;""' LIMIT 1"",FALSE)"),"")</f>
        <v/>
      </c>
      <c r="F562" s="125"/>
    </row>
    <row r="563" hidden="1">
      <c r="A563" s="130"/>
      <c r="B563" s="130"/>
      <c r="C563" s="130"/>
      <c r="D563" s="127"/>
      <c r="E563" s="123" t="str">
        <f>IFERROR(__xludf.DUMMYFUNCTION("Query('(Fuente) 2. Campos'!$1:$994,""SELECT E WHERE A = '""&amp;D563&amp;""' LIMIT 1"",FALSE)"),"")</f>
        <v/>
      </c>
      <c r="F563" s="125"/>
    </row>
    <row r="564" hidden="1">
      <c r="A564" s="130"/>
      <c r="B564" s="130"/>
      <c r="C564" s="130"/>
      <c r="D564" s="127"/>
      <c r="E564" s="123" t="str">
        <f>IFERROR(__xludf.DUMMYFUNCTION("Query('(Fuente) 2. Campos'!$1:$994,""SELECT E WHERE A = '""&amp;D564&amp;""' LIMIT 1"",FALSE)"),"")</f>
        <v/>
      </c>
      <c r="F564" s="125"/>
    </row>
    <row r="565" hidden="1">
      <c r="A565" s="130"/>
      <c r="B565" s="130"/>
      <c r="C565" s="130"/>
      <c r="D565" s="127"/>
      <c r="E565" s="123" t="str">
        <f>IFERROR(__xludf.DUMMYFUNCTION("Query('(Fuente) 2. Campos'!$1:$994,""SELECT E WHERE A = '""&amp;D565&amp;""' LIMIT 1"",FALSE)"),"")</f>
        <v/>
      </c>
      <c r="F565" s="125"/>
    </row>
    <row r="566" hidden="1">
      <c r="A566" s="130"/>
      <c r="B566" s="130"/>
      <c r="C566" s="130"/>
      <c r="D566" s="127"/>
      <c r="E566" s="123" t="str">
        <f>IFERROR(__xludf.DUMMYFUNCTION("Query('(Fuente) 2. Campos'!$1:$994,""SELECT E WHERE A = '""&amp;D566&amp;""' LIMIT 1"",FALSE)"),"")</f>
        <v/>
      </c>
      <c r="F566" s="125"/>
    </row>
    <row r="567" hidden="1">
      <c r="A567" s="130"/>
      <c r="B567" s="130"/>
      <c r="C567" s="130"/>
      <c r="D567" s="127"/>
      <c r="E567" s="123" t="str">
        <f>IFERROR(__xludf.DUMMYFUNCTION("Query('(Fuente) 2. Campos'!$1:$994,""SELECT E WHERE A = '""&amp;D567&amp;""' LIMIT 1"",FALSE)"),"")</f>
        <v/>
      </c>
      <c r="F567" s="125"/>
    </row>
    <row r="568" hidden="1">
      <c r="A568" s="130"/>
      <c r="B568" s="130"/>
      <c r="C568" s="130"/>
      <c r="D568" s="127"/>
      <c r="E568" s="123" t="str">
        <f>IFERROR(__xludf.DUMMYFUNCTION("Query('(Fuente) 2. Campos'!$1:$994,""SELECT E WHERE A = '""&amp;D568&amp;""' LIMIT 1"",FALSE)"),"")</f>
        <v/>
      </c>
      <c r="F568" s="125"/>
    </row>
    <row r="569" hidden="1">
      <c r="A569" s="130"/>
      <c r="B569" s="130"/>
      <c r="C569" s="130"/>
      <c r="D569" s="127"/>
      <c r="E569" s="123" t="str">
        <f>IFERROR(__xludf.DUMMYFUNCTION("Query('(Fuente) 2. Campos'!$1:$994,""SELECT E WHERE A = '""&amp;D569&amp;""' LIMIT 1"",FALSE)"),"")</f>
        <v/>
      </c>
      <c r="F569" s="125"/>
    </row>
    <row r="570" hidden="1">
      <c r="A570" s="130"/>
      <c r="B570" s="130"/>
      <c r="C570" s="130"/>
      <c r="D570" s="127"/>
      <c r="E570" s="123" t="str">
        <f>IFERROR(__xludf.DUMMYFUNCTION("Query('(Fuente) 2. Campos'!$1:$994,""SELECT E WHERE A = '""&amp;D570&amp;""' LIMIT 1"",FALSE)"),"")</f>
        <v/>
      </c>
      <c r="F570" s="125"/>
    </row>
    <row r="571" hidden="1">
      <c r="A571" s="130"/>
      <c r="B571" s="130"/>
      <c r="C571" s="130"/>
      <c r="D571" s="127"/>
      <c r="E571" s="123" t="str">
        <f>IFERROR(__xludf.DUMMYFUNCTION("Query('(Fuente) 2. Campos'!$1:$994,""SELECT E WHERE A = '""&amp;D571&amp;""' LIMIT 1"",FALSE)"),"")</f>
        <v/>
      </c>
      <c r="F571" s="125"/>
    </row>
    <row r="572" hidden="1">
      <c r="A572" s="130"/>
      <c r="B572" s="130"/>
      <c r="C572" s="130"/>
      <c r="D572" s="127"/>
      <c r="E572" s="123" t="str">
        <f>IFERROR(__xludf.DUMMYFUNCTION("Query('(Fuente) 2. Campos'!$1:$994,""SELECT E WHERE A = '""&amp;D572&amp;""' LIMIT 1"",FALSE)"),"")</f>
        <v/>
      </c>
      <c r="F572" s="125"/>
    </row>
    <row r="573" hidden="1">
      <c r="A573" s="130"/>
      <c r="B573" s="130"/>
      <c r="C573" s="130"/>
      <c r="D573" s="127"/>
      <c r="E573" s="123" t="str">
        <f>IFERROR(__xludf.DUMMYFUNCTION("Query('(Fuente) 2. Campos'!$1:$994,""SELECT E WHERE A = '""&amp;D573&amp;""' LIMIT 1"",FALSE)"),"")</f>
        <v/>
      </c>
      <c r="F573" s="125"/>
    </row>
    <row r="574" hidden="1">
      <c r="A574" s="130"/>
      <c r="B574" s="130"/>
      <c r="C574" s="130"/>
      <c r="D574" s="127"/>
      <c r="E574" s="123" t="str">
        <f>IFERROR(__xludf.DUMMYFUNCTION("Query('(Fuente) 2. Campos'!$1:$994,""SELECT E WHERE A = '""&amp;D574&amp;""' LIMIT 1"",FALSE)"),"")</f>
        <v/>
      </c>
      <c r="F574" s="125"/>
    </row>
    <row r="575" hidden="1">
      <c r="A575" s="130"/>
      <c r="B575" s="130"/>
      <c r="C575" s="130"/>
      <c r="D575" s="127"/>
      <c r="E575" s="123" t="str">
        <f>IFERROR(__xludf.DUMMYFUNCTION("Query('(Fuente) 2. Campos'!$1:$994,""SELECT E WHERE A = '""&amp;D575&amp;""' LIMIT 1"",FALSE)"),"")</f>
        <v/>
      </c>
      <c r="F575" s="125"/>
    </row>
    <row r="576" hidden="1">
      <c r="A576" s="130"/>
      <c r="B576" s="130"/>
      <c r="C576" s="130"/>
      <c r="D576" s="127"/>
      <c r="E576" s="123" t="str">
        <f>IFERROR(__xludf.DUMMYFUNCTION("Query('(Fuente) 2. Campos'!$1:$994,""SELECT E WHERE A = '""&amp;D576&amp;""' LIMIT 1"",FALSE)"),"")</f>
        <v/>
      </c>
      <c r="F576" s="125"/>
    </row>
    <row r="577" hidden="1">
      <c r="A577" s="130"/>
      <c r="B577" s="130"/>
      <c r="C577" s="130"/>
      <c r="D577" s="127"/>
      <c r="E577" s="123" t="str">
        <f>IFERROR(__xludf.DUMMYFUNCTION("Query('(Fuente) 2. Campos'!$1:$994,""SELECT E WHERE A = '""&amp;D577&amp;""' LIMIT 1"",FALSE)"),"")</f>
        <v/>
      </c>
      <c r="F577" s="125"/>
    </row>
    <row r="578" hidden="1">
      <c r="A578" s="130"/>
      <c r="B578" s="130"/>
      <c r="C578" s="130"/>
      <c r="D578" s="127"/>
      <c r="E578" s="123" t="str">
        <f>IFERROR(__xludf.DUMMYFUNCTION("Query('(Fuente) 2. Campos'!$1:$994,""SELECT E WHERE A = '""&amp;D578&amp;""' LIMIT 1"",FALSE)"),"")</f>
        <v/>
      </c>
      <c r="F578" s="125"/>
    </row>
    <row r="579" hidden="1">
      <c r="A579" s="130"/>
      <c r="B579" s="130"/>
      <c r="C579" s="130"/>
      <c r="D579" s="127"/>
      <c r="E579" s="123" t="str">
        <f>IFERROR(__xludf.DUMMYFUNCTION("Query('(Fuente) 2. Campos'!$1:$994,""SELECT E WHERE A = '""&amp;D579&amp;""' LIMIT 1"",FALSE)"),"")</f>
        <v/>
      </c>
      <c r="F579" s="125"/>
    </row>
    <row r="580" hidden="1">
      <c r="A580" s="130"/>
      <c r="B580" s="130"/>
      <c r="C580" s="130"/>
      <c r="D580" s="127"/>
      <c r="E580" s="123" t="str">
        <f>IFERROR(__xludf.DUMMYFUNCTION("Query('(Fuente) 2. Campos'!$1:$994,""SELECT E WHERE A = '""&amp;D580&amp;""' LIMIT 1"",FALSE)"),"")</f>
        <v/>
      </c>
      <c r="F580" s="125"/>
    </row>
    <row r="581" hidden="1">
      <c r="A581" s="130"/>
      <c r="B581" s="130"/>
      <c r="C581" s="130"/>
      <c r="D581" s="127"/>
      <c r="E581" s="123" t="str">
        <f>IFERROR(__xludf.DUMMYFUNCTION("Query('(Fuente) 2. Campos'!$1:$994,""SELECT E WHERE A = '""&amp;D581&amp;""' LIMIT 1"",FALSE)"),"")</f>
        <v/>
      </c>
      <c r="F581" s="125"/>
    </row>
    <row r="582" hidden="1">
      <c r="A582" s="130"/>
      <c r="B582" s="130"/>
      <c r="C582" s="130"/>
      <c r="D582" s="127"/>
      <c r="E582" s="123" t="str">
        <f>IFERROR(__xludf.DUMMYFUNCTION("Query('(Fuente) 2. Campos'!$1:$994,""SELECT E WHERE A = '""&amp;D582&amp;""' LIMIT 1"",FALSE)"),"")</f>
        <v/>
      </c>
      <c r="F582" s="125"/>
    </row>
    <row r="583" hidden="1">
      <c r="A583" s="130"/>
      <c r="B583" s="130"/>
      <c r="C583" s="130"/>
      <c r="D583" s="127"/>
      <c r="E583" s="123" t="str">
        <f>IFERROR(__xludf.DUMMYFUNCTION("Query('(Fuente) 2. Campos'!$1:$994,""SELECT E WHERE A = '""&amp;D583&amp;""' LIMIT 1"",FALSE)"),"")</f>
        <v/>
      </c>
      <c r="F583" s="125"/>
    </row>
    <row r="584" hidden="1">
      <c r="A584" s="130"/>
      <c r="B584" s="130"/>
      <c r="C584" s="130"/>
      <c r="D584" s="127"/>
      <c r="E584" s="123" t="str">
        <f>IFERROR(__xludf.DUMMYFUNCTION("Query('(Fuente) 2. Campos'!$1:$994,""SELECT E WHERE A = '""&amp;D584&amp;""' LIMIT 1"",FALSE)"),"")</f>
        <v/>
      </c>
      <c r="F584" s="125"/>
    </row>
    <row r="585" hidden="1">
      <c r="A585" s="130"/>
      <c r="B585" s="130"/>
      <c r="C585" s="130"/>
      <c r="D585" s="127"/>
      <c r="E585" s="123" t="str">
        <f>IFERROR(__xludf.DUMMYFUNCTION("Query('(Fuente) 2. Campos'!$1:$994,""SELECT E WHERE A = '""&amp;D585&amp;""' LIMIT 1"",FALSE)"),"")</f>
        <v/>
      </c>
      <c r="F585" s="125"/>
    </row>
    <row r="586" hidden="1">
      <c r="A586" s="130"/>
      <c r="B586" s="130"/>
      <c r="C586" s="130"/>
      <c r="D586" s="127"/>
      <c r="E586" s="123" t="str">
        <f>IFERROR(__xludf.DUMMYFUNCTION("Query('(Fuente) 2. Campos'!$1:$994,""SELECT E WHERE A = '""&amp;D586&amp;""' LIMIT 1"",FALSE)"),"")</f>
        <v/>
      </c>
      <c r="F586" s="125"/>
    </row>
    <row r="587" hidden="1">
      <c r="A587" s="130"/>
      <c r="B587" s="130"/>
      <c r="C587" s="130"/>
      <c r="D587" s="127"/>
      <c r="E587" s="123" t="str">
        <f>IFERROR(__xludf.DUMMYFUNCTION("Query('(Fuente) 2. Campos'!$1:$994,""SELECT E WHERE A = '""&amp;D587&amp;""' LIMIT 1"",FALSE)"),"")</f>
        <v/>
      </c>
      <c r="F587" s="125"/>
    </row>
    <row r="588" hidden="1">
      <c r="A588" s="130"/>
      <c r="B588" s="130"/>
      <c r="C588" s="130"/>
      <c r="D588" s="127"/>
      <c r="E588" s="123" t="str">
        <f>IFERROR(__xludf.DUMMYFUNCTION("Query('(Fuente) 2. Campos'!$1:$994,""SELECT E WHERE A = '""&amp;D588&amp;""' LIMIT 1"",FALSE)"),"")</f>
        <v/>
      </c>
      <c r="F588" s="125"/>
    </row>
    <row r="589" hidden="1">
      <c r="A589" s="130"/>
      <c r="B589" s="130"/>
      <c r="C589" s="130"/>
      <c r="D589" s="127"/>
      <c r="E589" s="123" t="str">
        <f>IFERROR(__xludf.DUMMYFUNCTION("Query('(Fuente) 2. Campos'!$1:$994,""SELECT E WHERE A = '""&amp;D589&amp;""' LIMIT 1"",FALSE)"),"")</f>
        <v/>
      </c>
      <c r="F589" s="125"/>
    </row>
    <row r="590" hidden="1">
      <c r="A590" s="130"/>
      <c r="B590" s="130"/>
      <c r="C590" s="130"/>
      <c r="D590" s="127"/>
      <c r="E590" s="123" t="str">
        <f>IFERROR(__xludf.DUMMYFUNCTION("Query('(Fuente) 2. Campos'!$1:$994,""SELECT E WHERE A = '""&amp;D590&amp;""' LIMIT 1"",FALSE)"),"")</f>
        <v/>
      </c>
      <c r="F590" s="125"/>
    </row>
    <row r="591" hidden="1">
      <c r="A591" s="130"/>
      <c r="B591" s="130"/>
      <c r="C591" s="130"/>
      <c r="D591" s="127"/>
      <c r="E591" s="123" t="str">
        <f>IFERROR(__xludf.DUMMYFUNCTION("Query('(Fuente) 2. Campos'!$1:$994,""SELECT E WHERE A = '""&amp;D591&amp;""' LIMIT 1"",FALSE)"),"")</f>
        <v/>
      </c>
      <c r="F591" s="125"/>
    </row>
    <row r="592" hidden="1">
      <c r="A592" s="130"/>
      <c r="B592" s="130"/>
      <c r="C592" s="130"/>
      <c r="D592" s="127"/>
      <c r="E592" s="123" t="str">
        <f>IFERROR(__xludf.DUMMYFUNCTION("Query('(Fuente) 2. Campos'!$1:$994,""SELECT E WHERE A = '""&amp;D592&amp;""' LIMIT 1"",FALSE)"),"")</f>
        <v/>
      </c>
      <c r="F592" s="125"/>
    </row>
    <row r="593" hidden="1">
      <c r="A593" s="130"/>
      <c r="B593" s="130"/>
      <c r="C593" s="130"/>
      <c r="D593" s="127"/>
      <c r="E593" s="123" t="str">
        <f>IFERROR(__xludf.DUMMYFUNCTION("Query('(Fuente) 2. Campos'!$1:$994,""SELECT E WHERE A = '""&amp;D593&amp;""' LIMIT 1"",FALSE)"),"")</f>
        <v/>
      </c>
      <c r="F593" s="125"/>
    </row>
    <row r="594" hidden="1">
      <c r="A594" s="130"/>
      <c r="B594" s="130"/>
      <c r="C594" s="130"/>
      <c r="D594" s="127"/>
      <c r="E594" s="123" t="str">
        <f>IFERROR(__xludf.DUMMYFUNCTION("Query('(Fuente) 2. Campos'!$1:$994,""SELECT E WHERE A = '""&amp;D594&amp;""' LIMIT 1"",FALSE)"),"")</f>
        <v/>
      </c>
      <c r="F594" s="125"/>
    </row>
    <row r="595" hidden="1">
      <c r="A595" s="130"/>
      <c r="B595" s="130"/>
      <c r="C595" s="130"/>
      <c r="D595" s="127"/>
      <c r="E595" s="123" t="str">
        <f>IFERROR(__xludf.DUMMYFUNCTION("Query('(Fuente) 2. Campos'!$1:$994,""SELECT E WHERE A = '""&amp;D595&amp;""' LIMIT 1"",FALSE)"),"")</f>
        <v/>
      </c>
      <c r="F595" s="125"/>
    </row>
    <row r="596" hidden="1">
      <c r="A596" s="130"/>
      <c r="B596" s="130"/>
      <c r="C596" s="130"/>
      <c r="D596" s="127"/>
      <c r="E596" s="123" t="str">
        <f>IFERROR(__xludf.DUMMYFUNCTION("Query('(Fuente) 2. Campos'!$1:$994,""SELECT E WHERE A = '""&amp;D596&amp;""' LIMIT 1"",FALSE)"),"")</f>
        <v/>
      </c>
      <c r="F596" s="125"/>
    </row>
    <row r="597" hidden="1">
      <c r="A597" s="130"/>
      <c r="B597" s="130"/>
      <c r="C597" s="130"/>
      <c r="D597" s="127"/>
      <c r="E597" s="123" t="str">
        <f>IFERROR(__xludf.DUMMYFUNCTION("Query('(Fuente) 2. Campos'!$1:$994,""SELECT E WHERE A = '""&amp;D597&amp;""' LIMIT 1"",FALSE)"),"")</f>
        <v/>
      </c>
      <c r="F597" s="125"/>
    </row>
    <row r="598" hidden="1">
      <c r="A598" s="130"/>
      <c r="B598" s="130"/>
      <c r="C598" s="130"/>
      <c r="D598" s="127"/>
      <c r="E598" s="123" t="str">
        <f>IFERROR(__xludf.DUMMYFUNCTION("Query('(Fuente) 2. Campos'!$1:$994,""SELECT E WHERE A = '""&amp;D598&amp;""' LIMIT 1"",FALSE)"),"")</f>
        <v/>
      </c>
      <c r="F598" s="125"/>
    </row>
    <row r="599" hidden="1">
      <c r="A599" s="130"/>
      <c r="B599" s="130"/>
      <c r="C599" s="130"/>
      <c r="D599" s="127"/>
      <c r="E599" s="123" t="str">
        <f>IFERROR(__xludf.DUMMYFUNCTION("Query('(Fuente) 2. Campos'!$1:$994,""SELECT E WHERE A = '""&amp;D599&amp;""' LIMIT 1"",FALSE)"),"")</f>
        <v/>
      </c>
      <c r="F599" s="125"/>
    </row>
    <row r="600" hidden="1">
      <c r="A600" s="130"/>
      <c r="B600" s="130"/>
      <c r="C600" s="130"/>
      <c r="D600" s="127"/>
      <c r="E600" s="123" t="str">
        <f>IFERROR(__xludf.DUMMYFUNCTION("Query('(Fuente) 2. Campos'!$1:$994,""SELECT E WHERE A = '""&amp;D600&amp;""' LIMIT 1"",FALSE)"),"")</f>
        <v/>
      </c>
      <c r="F600" s="125"/>
    </row>
    <row r="601" hidden="1">
      <c r="A601" s="130"/>
      <c r="B601" s="130"/>
      <c r="C601" s="130"/>
      <c r="D601" s="127"/>
      <c r="E601" s="123" t="str">
        <f>IFERROR(__xludf.DUMMYFUNCTION("Query('(Fuente) 2. Campos'!$1:$994,""SELECT E WHERE A = '""&amp;D601&amp;""' LIMIT 1"",FALSE)"),"")</f>
        <v/>
      </c>
      <c r="F601" s="125"/>
    </row>
    <row r="602" hidden="1">
      <c r="A602" s="130"/>
      <c r="B602" s="130"/>
      <c r="C602" s="130"/>
      <c r="D602" s="127"/>
      <c r="E602" s="123" t="str">
        <f>IFERROR(__xludf.DUMMYFUNCTION("Query('(Fuente) 2. Campos'!$1:$994,""SELECT E WHERE A = '""&amp;D602&amp;""' LIMIT 1"",FALSE)"),"")</f>
        <v/>
      </c>
      <c r="F602" s="125"/>
    </row>
    <row r="603" hidden="1">
      <c r="A603" s="130"/>
      <c r="B603" s="130"/>
      <c r="C603" s="130"/>
      <c r="D603" s="127"/>
      <c r="E603" s="123" t="str">
        <f>IFERROR(__xludf.DUMMYFUNCTION("Query('(Fuente) 2. Campos'!$1:$994,""SELECT E WHERE A = '""&amp;D603&amp;""' LIMIT 1"",FALSE)"),"")</f>
        <v/>
      </c>
      <c r="F603" s="125"/>
    </row>
    <row r="604" hidden="1">
      <c r="A604" s="130"/>
      <c r="B604" s="130"/>
      <c r="C604" s="130"/>
      <c r="D604" s="127"/>
      <c r="E604" s="123" t="str">
        <f>IFERROR(__xludf.DUMMYFUNCTION("Query('(Fuente) 2. Campos'!$1:$994,""SELECT E WHERE A = '""&amp;D604&amp;""' LIMIT 1"",FALSE)"),"")</f>
        <v/>
      </c>
      <c r="F604" s="125"/>
    </row>
    <row r="605" hidden="1">
      <c r="A605" s="130"/>
      <c r="B605" s="130"/>
      <c r="C605" s="130"/>
      <c r="D605" s="127"/>
      <c r="E605" s="123" t="str">
        <f>IFERROR(__xludf.DUMMYFUNCTION("Query('(Fuente) 2. Campos'!$1:$994,""SELECT E WHERE A = '""&amp;D605&amp;""' LIMIT 1"",FALSE)"),"")</f>
        <v/>
      </c>
      <c r="F605" s="125"/>
    </row>
    <row r="606" hidden="1">
      <c r="A606" s="130"/>
      <c r="B606" s="130"/>
      <c r="C606" s="130"/>
      <c r="D606" s="127"/>
      <c r="E606" s="123" t="str">
        <f>IFERROR(__xludf.DUMMYFUNCTION("Query('(Fuente) 2. Campos'!$1:$994,""SELECT E WHERE A = '""&amp;D606&amp;""' LIMIT 1"",FALSE)"),"")</f>
        <v/>
      </c>
      <c r="F606" s="125"/>
    </row>
    <row r="607" hidden="1">
      <c r="A607" s="130"/>
      <c r="B607" s="130"/>
      <c r="C607" s="130"/>
      <c r="D607" s="127"/>
      <c r="E607" s="123" t="str">
        <f>IFERROR(__xludf.DUMMYFUNCTION("Query('(Fuente) 2. Campos'!$1:$994,""SELECT E WHERE A = '""&amp;D607&amp;""' LIMIT 1"",FALSE)"),"")</f>
        <v/>
      </c>
      <c r="F607" s="125"/>
    </row>
    <row r="608" hidden="1">
      <c r="A608" s="130"/>
      <c r="B608" s="130"/>
      <c r="C608" s="130"/>
      <c r="D608" s="127"/>
      <c r="E608" s="123" t="str">
        <f>IFERROR(__xludf.DUMMYFUNCTION("Query('(Fuente) 2. Campos'!$1:$994,""SELECT E WHERE A = '""&amp;D608&amp;""' LIMIT 1"",FALSE)"),"")</f>
        <v/>
      </c>
      <c r="F608" s="125"/>
    </row>
    <row r="609" hidden="1">
      <c r="A609" s="130"/>
      <c r="B609" s="130"/>
      <c r="C609" s="130"/>
      <c r="D609" s="127"/>
      <c r="E609" s="123" t="str">
        <f>IFERROR(__xludf.DUMMYFUNCTION("Query('(Fuente) 2. Campos'!$1:$994,""SELECT E WHERE A = '""&amp;D609&amp;""' LIMIT 1"",FALSE)"),"")</f>
        <v/>
      </c>
      <c r="F609" s="125"/>
    </row>
    <row r="610" hidden="1">
      <c r="A610" s="130"/>
      <c r="B610" s="130"/>
      <c r="C610" s="130"/>
      <c r="D610" s="127"/>
      <c r="E610" s="123" t="str">
        <f>IFERROR(__xludf.DUMMYFUNCTION("Query('(Fuente) 2. Campos'!$1:$994,""SELECT E WHERE A = '""&amp;D610&amp;""' LIMIT 1"",FALSE)"),"")</f>
        <v/>
      </c>
      <c r="F610" s="125"/>
    </row>
    <row r="611" hidden="1">
      <c r="A611" s="130"/>
      <c r="B611" s="130"/>
      <c r="C611" s="130"/>
      <c r="D611" s="127"/>
      <c r="E611" s="123" t="str">
        <f>IFERROR(__xludf.DUMMYFUNCTION("Query('(Fuente) 2. Campos'!$1:$994,""SELECT E WHERE A = '""&amp;D611&amp;""' LIMIT 1"",FALSE)"),"")</f>
        <v/>
      </c>
      <c r="F611" s="125"/>
    </row>
    <row r="612" hidden="1">
      <c r="A612" s="130"/>
      <c r="B612" s="130"/>
      <c r="C612" s="130"/>
      <c r="D612" s="127"/>
      <c r="E612" s="123" t="str">
        <f>IFERROR(__xludf.DUMMYFUNCTION("Query('(Fuente) 2. Campos'!$1:$994,""SELECT E WHERE A = '""&amp;D612&amp;""' LIMIT 1"",FALSE)"),"")</f>
        <v/>
      </c>
      <c r="F612" s="125"/>
    </row>
    <row r="613" hidden="1">
      <c r="A613" s="130"/>
      <c r="B613" s="130"/>
      <c r="C613" s="130"/>
      <c r="D613" s="127"/>
      <c r="E613" s="123" t="str">
        <f>IFERROR(__xludf.DUMMYFUNCTION("Query('(Fuente) 2. Campos'!$1:$994,""SELECT E WHERE A = '""&amp;D613&amp;""' LIMIT 1"",FALSE)"),"")</f>
        <v/>
      </c>
      <c r="F613" s="125"/>
    </row>
    <row r="614" hidden="1">
      <c r="A614" s="130"/>
      <c r="B614" s="130"/>
      <c r="C614" s="130"/>
      <c r="D614" s="127"/>
      <c r="E614" s="123" t="str">
        <f>IFERROR(__xludf.DUMMYFUNCTION("Query('(Fuente) 2. Campos'!$1:$994,""SELECT E WHERE A = '""&amp;D614&amp;""' LIMIT 1"",FALSE)"),"")</f>
        <v/>
      </c>
      <c r="F614" s="125"/>
    </row>
    <row r="615" hidden="1">
      <c r="A615" s="130"/>
      <c r="B615" s="130"/>
      <c r="C615" s="130"/>
      <c r="D615" s="127"/>
      <c r="E615" s="123" t="str">
        <f>IFERROR(__xludf.DUMMYFUNCTION("Query('(Fuente) 2. Campos'!$1:$994,""SELECT E WHERE A = '""&amp;D615&amp;""' LIMIT 1"",FALSE)"),"")</f>
        <v/>
      </c>
      <c r="F615" s="125"/>
    </row>
    <row r="616" hidden="1">
      <c r="A616" s="130"/>
      <c r="B616" s="130"/>
      <c r="C616" s="130"/>
      <c r="D616" s="127"/>
      <c r="E616" s="123" t="str">
        <f>IFERROR(__xludf.DUMMYFUNCTION("Query('(Fuente) 2. Campos'!$1:$994,""SELECT E WHERE A = '""&amp;D616&amp;""' LIMIT 1"",FALSE)"),"")</f>
        <v/>
      </c>
      <c r="F616" s="125"/>
    </row>
    <row r="617" hidden="1">
      <c r="A617" s="130"/>
      <c r="B617" s="130"/>
      <c r="C617" s="130"/>
      <c r="D617" s="127"/>
      <c r="E617" s="123" t="str">
        <f>IFERROR(__xludf.DUMMYFUNCTION("Query('(Fuente) 2. Campos'!$1:$994,""SELECT E WHERE A = '""&amp;D617&amp;""' LIMIT 1"",FALSE)"),"")</f>
        <v/>
      </c>
      <c r="F617" s="125"/>
    </row>
    <row r="618" hidden="1">
      <c r="A618" s="130"/>
      <c r="B618" s="130"/>
      <c r="C618" s="130"/>
      <c r="D618" s="127"/>
      <c r="E618" s="123" t="str">
        <f>IFERROR(__xludf.DUMMYFUNCTION("Query('(Fuente) 2. Campos'!$1:$994,""SELECT E WHERE A = '""&amp;D618&amp;""' LIMIT 1"",FALSE)"),"")</f>
        <v/>
      </c>
      <c r="F618" s="125"/>
    </row>
    <row r="619" hidden="1">
      <c r="A619" s="130"/>
      <c r="B619" s="130"/>
      <c r="C619" s="130"/>
      <c r="D619" s="127"/>
      <c r="E619" s="123" t="str">
        <f>IFERROR(__xludf.DUMMYFUNCTION("Query('(Fuente) 2. Campos'!$1:$994,""SELECT E WHERE A = '""&amp;D619&amp;""' LIMIT 1"",FALSE)"),"")</f>
        <v/>
      </c>
      <c r="F619" s="125"/>
    </row>
    <row r="620" hidden="1">
      <c r="A620" s="130"/>
      <c r="B620" s="130"/>
      <c r="C620" s="130"/>
      <c r="D620" s="127"/>
      <c r="E620" s="123" t="str">
        <f>IFERROR(__xludf.DUMMYFUNCTION("Query('(Fuente) 2. Campos'!$1:$994,""SELECT E WHERE A = '""&amp;D620&amp;""' LIMIT 1"",FALSE)"),"")</f>
        <v/>
      </c>
      <c r="F620" s="125"/>
    </row>
    <row r="621" hidden="1">
      <c r="A621" s="130"/>
      <c r="B621" s="130"/>
      <c r="C621" s="130"/>
      <c r="D621" s="127"/>
      <c r="E621" s="123" t="str">
        <f>IFERROR(__xludf.DUMMYFUNCTION("Query('(Fuente) 2. Campos'!$1:$994,""SELECT E WHERE A = '""&amp;D621&amp;""' LIMIT 1"",FALSE)"),"")</f>
        <v/>
      </c>
      <c r="F621" s="125"/>
    </row>
    <row r="622" hidden="1">
      <c r="A622" s="130"/>
      <c r="B622" s="130"/>
      <c r="C622" s="130"/>
      <c r="D622" s="127"/>
      <c r="E622" s="123" t="str">
        <f>IFERROR(__xludf.DUMMYFUNCTION("Query('(Fuente) 2. Campos'!$1:$994,""SELECT E WHERE A = '""&amp;D622&amp;""' LIMIT 1"",FALSE)"),"")</f>
        <v/>
      </c>
      <c r="F622" s="125"/>
    </row>
    <row r="623" hidden="1">
      <c r="A623" s="130"/>
      <c r="B623" s="130"/>
      <c r="C623" s="130"/>
      <c r="D623" s="127"/>
      <c r="E623" s="123" t="str">
        <f>IFERROR(__xludf.DUMMYFUNCTION("Query('(Fuente) 2. Campos'!$1:$994,""SELECT E WHERE A = '""&amp;D623&amp;""' LIMIT 1"",FALSE)"),"")</f>
        <v/>
      </c>
      <c r="F623" s="125"/>
    </row>
    <row r="624" hidden="1">
      <c r="A624" s="130"/>
      <c r="B624" s="130"/>
      <c r="C624" s="130"/>
      <c r="D624" s="127"/>
      <c r="E624" s="123" t="str">
        <f>IFERROR(__xludf.DUMMYFUNCTION("Query('(Fuente) 2. Campos'!$1:$994,""SELECT E WHERE A = '""&amp;D624&amp;""' LIMIT 1"",FALSE)"),"")</f>
        <v/>
      </c>
      <c r="F624" s="125"/>
    </row>
    <row r="625" hidden="1">
      <c r="A625" s="130"/>
      <c r="B625" s="130"/>
      <c r="C625" s="130"/>
      <c r="D625" s="127"/>
      <c r="E625" s="123" t="str">
        <f>IFERROR(__xludf.DUMMYFUNCTION("Query('(Fuente) 2. Campos'!$1:$994,""SELECT E WHERE A = '""&amp;D625&amp;""' LIMIT 1"",FALSE)"),"")</f>
        <v/>
      </c>
      <c r="F625" s="125"/>
    </row>
    <row r="626" hidden="1">
      <c r="A626" s="130"/>
      <c r="B626" s="130"/>
      <c r="C626" s="130"/>
      <c r="D626" s="127"/>
      <c r="E626" s="123" t="str">
        <f>IFERROR(__xludf.DUMMYFUNCTION("Query('(Fuente) 2. Campos'!$1:$994,""SELECT E WHERE A = '""&amp;D626&amp;""' LIMIT 1"",FALSE)"),"")</f>
        <v/>
      </c>
      <c r="F626" s="125"/>
    </row>
    <row r="627" hidden="1">
      <c r="A627" s="130"/>
      <c r="B627" s="130"/>
      <c r="C627" s="130"/>
      <c r="D627" s="127"/>
      <c r="E627" s="123" t="str">
        <f>IFERROR(__xludf.DUMMYFUNCTION("Query('(Fuente) 2. Campos'!$1:$994,""SELECT E WHERE A = '""&amp;D627&amp;""' LIMIT 1"",FALSE)"),"")</f>
        <v/>
      </c>
      <c r="F627" s="125"/>
    </row>
    <row r="628" hidden="1">
      <c r="A628" s="130"/>
      <c r="B628" s="130"/>
      <c r="C628" s="130"/>
      <c r="D628" s="127"/>
      <c r="E628" s="123" t="str">
        <f>IFERROR(__xludf.DUMMYFUNCTION("Query('(Fuente) 2. Campos'!$1:$994,""SELECT E WHERE A = '""&amp;D628&amp;""' LIMIT 1"",FALSE)"),"")</f>
        <v/>
      </c>
      <c r="F628" s="125"/>
    </row>
    <row r="629" hidden="1">
      <c r="A629" s="130"/>
      <c r="B629" s="130"/>
      <c r="C629" s="130"/>
      <c r="D629" s="127"/>
      <c r="E629" s="123" t="str">
        <f>IFERROR(__xludf.DUMMYFUNCTION("Query('(Fuente) 2. Campos'!$1:$994,""SELECT E WHERE A = '""&amp;D629&amp;""' LIMIT 1"",FALSE)"),"")</f>
        <v/>
      </c>
      <c r="F629" s="125"/>
    </row>
    <row r="630" hidden="1">
      <c r="A630" s="130"/>
      <c r="B630" s="130"/>
      <c r="C630" s="130"/>
      <c r="D630" s="127"/>
      <c r="E630" s="123" t="str">
        <f>IFERROR(__xludf.DUMMYFUNCTION("Query('(Fuente) 2. Campos'!$1:$994,""SELECT E WHERE A = '""&amp;D630&amp;""' LIMIT 1"",FALSE)"),"")</f>
        <v/>
      </c>
      <c r="F630" s="125"/>
    </row>
    <row r="631" hidden="1">
      <c r="A631" s="130"/>
      <c r="B631" s="130"/>
      <c r="C631" s="130"/>
      <c r="D631" s="127"/>
      <c r="E631" s="123" t="str">
        <f>IFERROR(__xludf.DUMMYFUNCTION("Query('(Fuente) 2. Campos'!$1:$994,""SELECT E WHERE A = '""&amp;D631&amp;""' LIMIT 1"",FALSE)"),"")</f>
        <v/>
      </c>
      <c r="F631" s="125"/>
    </row>
    <row r="632" hidden="1">
      <c r="A632" s="130"/>
      <c r="B632" s="130"/>
      <c r="C632" s="130"/>
      <c r="D632" s="127"/>
      <c r="E632" s="123" t="str">
        <f>IFERROR(__xludf.DUMMYFUNCTION("Query('(Fuente) 2. Campos'!$1:$994,""SELECT E WHERE A = '""&amp;D632&amp;""' LIMIT 1"",FALSE)"),"")</f>
        <v/>
      </c>
      <c r="F632" s="125"/>
    </row>
    <row r="633" hidden="1">
      <c r="A633" s="130"/>
      <c r="B633" s="130"/>
      <c r="C633" s="130"/>
      <c r="D633" s="127"/>
      <c r="E633" s="123" t="str">
        <f>IFERROR(__xludf.DUMMYFUNCTION("Query('(Fuente) 2. Campos'!$1:$994,""SELECT E WHERE A = '""&amp;D633&amp;""' LIMIT 1"",FALSE)"),"")</f>
        <v/>
      </c>
      <c r="F633" s="125"/>
    </row>
    <row r="634" hidden="1">
      <c r="A634" s="130"/>
      <c r="B634" s="130"/>
      <c r="C634" s="130"/>
      <c r="D634" s="127"/>
      <c r="E634" s="123" t="str">
        <f>IFERROR(__xludf.DUMMYFUNCTION("Query('(Fuente) 2. Campos'!$1:$994,""SELECT E WHERE A = '""&amp;D634&amp;""' LIMIT 1"",FALSE)"),"")</f>
        <v/>
      </c>
      <c r="F634" s="125"/>
    </row>
    <row r="635" hidden="1">
      <c r="A635" s="130"/>
      <c r="B635" s="130"/>
      <c r="C635" s="130"/>
      <c r="D635" s="127"/>
      <c r="E635" s="123" t="str">
        <f>IFERROR(__xludf.DUMMYFUNCTION("Query('(Fuente) 2. Campos'!$1:$994,""SELECT E WHERE A = '""&amp;D635&amp;""' LIMIT 1"",FALSE)"),"")</f>
        <v/>
      </c>
      <c r="F635" s="125"/>
    </row>
    <row r="636" hidden="1">
      <c r="A636" s="130"/>
      <c r="B636" s="130"/>
      <c r="C636" s="130"/>
      <c r="D636" s="127"/>
      <c r="E636" s="123" t="str">
        <f>IFERROR(__xludf.DUMMYFUNCTION("Query('(Fuente) 2. Campos'!$1:$994,""SELECT E WHERE A = '""&amp;D636&amp;""' LIMIT 1"",FALSE)"),"")</f>
        <v/>
      </c>
      <c r="F636" s="125"/>
    </row>
    <row r="637" hidden="1">
      <c r="A637" s="130"/>
      <c r="B637" s="130"/>
      <c r="C637" s="130"/>
      <c r="D637" s="127"/>
      <c r="E637" s="123" t="str">
        <f>IFERROR(__xludf.DUMMYFUNCTION("Query('(Fuente) 2. Campos'!$1:$994,""SELECT E WHERE A = '""&amp;D637&amp;""' LIMIT 1"",FALSE)"),"")</f>
        <v/>
      </c>
      <c r="F637" s="125"/>
    </row>
    <row r="638" hidden="1">
      <c r="A638" s="130"/>
      <c r="B638" s="130"/>
      <c r="C638" s="130"/>
      <c r="D638" s="127"/>
      <c r="E638" s="123" t="str">
        <f>IFERROR(__xludf.DUMMYFUNCTION("Query('(Fuente) 2. Campos'!$1:$994,""SELECT E WHERE A = '""&amp;D638&amp;""' LIMIT 1"",FALSE)"),"")</f>
        <v/>
      </c>
      <c r="F638" s="125"/>
    </row>
    <row r="639" hidden="1">
      <c r="A639" s="130"/>
      <c r="B639" s="130"/>
      <c r="C639" s="130"/>
      <c r="D639" s="127"/>
      <c r="E639" s="123" t="str">
        <f>IFERROR(__xludf.DUMMYFUNCTION("Query('(Fuente) 2. Campos'!$1:$994,""SELECT E WHERE A = '""&amp;D639&amp;""' LIMIT 1"",FALSE)"),"")</f>
        <v/>
      </c>
      <c r="F639" s="125"/>
    </row>
    <row r="640" hidden="1">
      <c r="A640" s="130"/>
      <c r="B640" s="130"/>
      <c r="C640" s="130"/>
      <c r="D640" s="127"/>
      <c r="E640" s="123" t="str">
        <f>IFERROR(__xludf.DUMMYFUNCTION("Query('(Fuente) 2. Campos'!$1:$994,""SELECT E WHERE A = '""&amp;D640&amp;""' LIMIT 1"",FALSE)"),"")</f>
        <v/>
      </c>
      <c r="F640" s="125"/>
    </row>
    <row r="641" hidden="1">
      <c r="A641" s="130"/>
      <c r="B641" s="130"/>
      <c r="C641" s="130"/>
      <c r="D641" s="127"/>
      <c r="E641" s="123" t="str">
        <f>IFERROR(__xludf.DUMMYFUNCTION("Query('(Fuente) 2. Campos'!$1:$994,""SELECT E WHERE A = '""&amp;D641&amp;""' LIMIT 1"",FALSE)"),"")</f>
        <v/>
      </c>
      <c r="F641" s="125"/>
    </row>
    <row r="642" hidden="1">
      <c r="A642" s="130"/>
      <c r="B642" s="130"/>
      <c r="C642" s="130"/>
      <c r="D642" s="127"/>
      <c r="E642" s="123" t="str">
        <f>IFERROR(__xludf.DUMMYFUNCTION("Query('(Fuente) 2. Campos'!$1:$994,""SELECT E WHERE A = '""&amp;D642&amp;""' LIMIT 1"",FALSE)"),"")</f>
        <v/>
      </c>
      <c r="F642" s="125"/>
    </row>
    <row r="643" hidden="1">
      <c r="A643" s="130"/>
      <c r="B643" s="130"/>
      <c r="C643" s="130"/>
      <c r="D643" s="127"/>
      <c r="E643" s="123" t="str">
        <f>IFERROR(__xludf.DUMMYFUNCTION("Query('(Fuente) 2. Campos'!$1:$994,""SELECT E WHERE A = '""&amp;D643&amp;""' LIMIT 1"",FALSE)"),"")</f>
        <v/>
      </c>
      <c r="F643" s="125"/>
    </row>
    <row r="644" hidden="1">
      <c r="A644" s="130"/>
      <c r="B644" s="130"/>
      <c r="C644" s="130"/>
      <c r="D644" s="127"/>
      <c r="E644" s="123" t="str">
        <f>IFERROR(__xludf.DUMMYFUNCTION("Query('(Fuente) 2. Campos'!$1:$994,""SELECT E WHERE A = '""&amp;D644&amp;""' LIMIT 1"",FALSE)"),"")</f>
        <v/>
      </c>
      <c r="F644" s="125"/>
    </row>
    <row r="645" hidden="1">
      <c r="A645" s="130"/>
      <c r="B645" s="130"/>
      <c r="C645" s="130"/>
      <c r="D645" s="127"/>
      <c r="E645" s="123" t="str">
        <f>IFERROR(__xludf.DUMMYFUNCTION("Query('(Fuente) 2. Campos'!$1:$994,""SELECT E WHERE A = '""&amp;D645&amp;""' LIMIT 1"",FALSE)"),"")</f>
        <v/>
      </c>
      <c r="F645" s="125"/>
    </row>
    <row r="646" hidden="1">
      <c r="A646" s="130"/>
      <c r="B646" s="130"/>
      <c r="C646" s="130"/>
      <c r="D646" s="127"/>
      <c r="E646" s="123" t="str">
        <f>IFERROR(__xludf.DUMMYFUNCTION("Query('(Fuente) 2. Campos'!$1:$994,""SELECT E WHERE A = '""&amp;D646&amp;""' LIMIT 1"",FALSE)"),"")</f>
        <v/>
      </c>
      <c r="F646" s="125"/>
    </row>
    <row r="647" hidden="1">
      <c r="A647" s="130"/>
      <c r="B647" s="130"/>
      <c r="C647" s="130"/>
      <c r="D647" s="127"/>
      <c r="E647" s="123" t="str">
        <f>IFERROR(__xludf.DUMMYFUNCTION("Query('(Fuente) 2. Campos'!$1:$994,""SELECT E WHERE A = '""&amp;D647&amp;""' LIMIT 1"",FALSE)"),"")</f>
        <v/>
      </c>
      <c r="F647" s="125"/>
    </row>
    <row r="648" hidden="1">
      <c r="A648" s="130"/>
      <c r="B648" s="130"/>
      <c r="C648" s="130"/>
      <c r="D648" s="127"/>
      <c r="E648" s="123" t="str">
        <f>IFERROR(__xludf.DUMMYFUNCTION("Query('(Fuente) 2. Campos'!$1:$994,""SELECT E WHERE A = '""&amp;D648&amp;""' LIMIT 1"",FALSE)"),"")</f>
        <v/>
      </c>
      <c r="F648" s="125"/>
    </row>
    <row r="649" hidden="1">
      <c r="A649" s="130"/>
      <c r="B649" s="130"/>
      <c r="C649" s="130"/>
      <c r="D649" s="127"/>
      <c r="E649" s="123" t="str">
        <f>IFERROR(__xludf.DUMMYFUNCTION("Query('(Fuente) 2. Campos'!$1:$994,""SELECT E WHERE A = '""&amp;D649&amp;""' LIMIT 1"",FALSE)"),"")</f>
        <v/>
      </c>
      <c r="F649" s="125"/>
    </row>
    <row r="650" hidden="1">
      <c r="A650" s="130"/>
      <c r="B650" s="130"/>
      <c r="C650" s="130"/>
      <c r="D650" s="127"/>
      <c r="E650" s="123" t="str">
        <f>IFERROR(__xludf.DUMMYFUNCTION("Query('(Fuente) 2. Campos'!$1:$994,""SELECT E WHERE A = '""&amp;D650&amp;""' LIMIT 1"",FALSE)"),"")</f>
        <v/>
      </c>
      <c r="F650" s="125"/>
    </row>
    <row r="651" hidden="1">
      <c r="A651" s="130"/>
      <c r="B651" s="130"/>
      <c r="C651" s="130"/>
      <c r="D651" s="127"/>
      <c r="E651" s="123" t="str">
        <f>IFERROR(__xludf.DUMMYFUNCTION("Query('(Fuente) 2. Campos'!$1:$994,""SELECT E WHERE A = '""&amp;D651&amp;""' LIMIT 1"",FALSE)"),"")</f>
        <v/>
      </c>
      <c r="F651" s="125"/>
    </row>
    <row r="652" hidden="1">
      <c r="A652" s="130"/>
      <c r="B652" s="130"/>
      <c r="C652" s="130"/>
      <c r="D652" s="127"/>
      <c r="E652" s="123" t="str">
        <f>IFERROR(__xludf.DUMMYFUNCTION("Query('(Fuente) 2. Campos'!$1:$994,""SELECT E WHERE A = '""&amp;D652&amp;""' LIMIT 1"",FALSE)"),"")</f>
        <v/>
      </c>
      <c r="F652" s="125"/>
    </row>
    <row r="653" hidden="1">
      <c r="A653" s="130"/>
      <c r="B653" s="130"/>
      <c r="C653" s="130"/>
      <c r="D653" s="127"/>
      <c r="E653" s="123" t="str">
        <f>IFERROR(__xludf.DUMMYFUNCTION("Query('(Fuente) 2. Campos'!$1:$994,""SELECT E WHERE A = '""&amp;D653&amp;""' LIMIT 1"",FALSE)"),"")</f>
        <v/>
      </c>
      <c r="F653" s="125"/>
    </row>
    <row r="654" hidden="1">
      <c r="A654" s="130"/>
      <c r="B654" s="130"/>
      <c r="C654" s="130"/>
      <c r="D654" s="127"/>
      <c r="E654" s="123" t="str">
        <f>IFERROR(__xludf.DUMMYFUNCTION("Query('(Fuente) 2. Campos'!$1:$994,""SELECT E WHERE A = '""&amp;D654&amp;""' LIMIT 1"",FALSE)"),"")</f>
        <v/>
      </c>
      <c r="F654" s="125"/>
    </row>
    <row r="655" hidden="1">
      <c r="A655" s="130"/>
      <c r="B655" s="130"/>
      <c r="C655" s="130"/>
      <c r="D655" s="127"/>
      <c r="E655" s="123" t="str">
        <f>IFERROR(__xludf.DUMMYFUNCTION("Query('(Fuente) 2. Campos'!$1:$994,""SELECT E WHERE A = '""&amp;D655&amp;""' LIMIT 1"",FALSE)"),"")</f>
        <v/>
      </c>
      <c r="F655" s="125"/>
    </row>
    <row r="656" hidden="1">
      <c r="A656" s="130"/>
      <c r="B656" s="130"/>
      <c r="C656" s="130"/>
      <c r="D656" s="127"/>
      <c r="E656" s="123" t="str">
        <f>IFERROR(__xludf.DUMMYFUNCTION("Query('(Fuente) 2. Campos'!$1:$994,""SELECT E WHERE A = '""&amp;D656&amp;""' LIMIT 1"",FALSE)"),"")</f>
        <v/>
      </c>
      <c r="F656" s="125"/>
    </row>
    <row r="657" hidden="1">
      <c r="A657" s="130"/>
      <c r="B657" s="130"/>
      <c r="C657" s="130"/>
      <c r="D657" s="127"/>
      <c r="E657" s="123" t="str">
        <f>IFERROR(__xludf.DUMMYFUNCTION("Query('(Fuente) 2. Campos'!$1:$994,""SELECT E WHERE A = '""&amp;D657&amp;""' LIMIT 1"",FALSE)"),"")</f>
        <v/>
      </c>
      <c r="F657" s="125"/>
    </row>
    <row r="658" hidden="1">
      <c r="A658" s="130"/>
      <c r="B658" s="130"/>
      <c r="C658" s="130"/>
      <c r="D658" s="127"/>
      <c r="E658" s="123" t="str">
        <f>IFERROR(__xludf.DUMMYFUNCTION("Query('(Fuente) 2. Campos'!$1:$994,""SELECT E WHERE A = '""&amp;D658&amp;""' LIMIT 1"",FALSE)"),"")</f>
        <v/>
      </c>
      <c r="F658" s="125"/>
    </row>
    <row r="659" hidden="1">
      <c r="A659" s="130"/>
      <c r="B659" s="130"/>
      <c r="C659" s="130"/>
      <c r="D659" s="127"/>
      <c r="E659" s="123" t="str">
        <f>IFERROR(__xludf.DUMMYFUNCTION("Query('(Fuente) 2. Campos'!$1:$994,""SELECT E WHERE A = '""&amp;D659&amp;""' LIMIT 1"",FALSE)"),"")</f>
        <v/>
      </c>
      <c r="F659" s="125"/>
    </row>
    <row r="660" hidden="1">
      <c r="A660" s="130"/>
      <c r="B660" s="130"/>
      <c r="C660" s="130"/>
      <c r="D660" s="127"/>
      <c r="E660" s="123" t="str">
        <f>IFERROR(__xludf.DUMMYFUNCTION("Query('(Fuente) 2. Campos'!$1:$994,""SELECT E WHERE A = '""&amp;D660&amp;""' LIMIT 1"",FALSE)"),"")</f>
        <v/>
      </c>
      <c r="F660" s="125"/>
    </row>
    <row r="661" hidden="1">
      <c r="A661" s="130"/>
      <c r="B661" s="130"/>
      <c r="C661" s="130"/>
      <c r="D661" s="127"/>
      <c r="E661" s="123" t="str">
        <f>IFERROR(__xludf.DUMMYFUNCTION("Query('(Fuente) 2. Campos'!$1:$994,""SELECT E WHERE A = '""&amp;D661&amp;""' LIMIT 1"",FALSE)"),"")</f>
        <v/>
      </c>
      <c r="F661" s="125"/>
    </row>
    <row r="662" hidden="1">
      <c r="A662" s="130"/>
      <c r="B662" s="130"/>
      <c r="C662" s="130"/>
      <c r="D662" s="127"/>
      <c r="E662" s="123" t="str">
        <f>IFERROR(__xludf.DUMMYFUNCTION("Query('(Fuente) 2. Campos'!$1:$994,""SELECT E WHERE A = '""&amp;D662&amp;""' LIMIT 1"",FALSE)"),"")</f>
        <v/>
      </c>
      <c r="F662" s="125"/>
    </row>
    <row r="663" hidden="1">
      <c r="A663" s="130"/>
      <c r="B663" s="130"/>
      <c r="C663" s="130"/>
      <c r="D663" s="127"/>
      <c r="E663" s="123" t="str">
        <f>IFERROR(__xludf.DUMMYFUNCTION("Query('(Fuente) 2. Campos'!$1:$994,""SELECT E WHERE A = '""&amp;D663&amp;""' LIMIT 1"",FALSE)"),"")</f>
        <v/>
      </c>
      <c r="F663" s="125"/>
    </row>
    <row r="664" hidden="1">
      <c r="A664" s="130"/>
      <c r="B664" s="130"/>
      <c r="C664" s="130"/>
      <c r="D664" s="127"/>
      <c r="E664" s="123" t="str">
        <f>IFERROR(__xludf.DUMMYFUNCTION("Query('(Fuente) 2. Campos'!$1:$994,""SELECT E WHERE A = '""&amp;D664&amp;""' LIMIT 1"",FALSE)"),"")</f>
        <v/>
      </c>
      <c r="F664" s="125"/>
    </row>
    <row r="665" hidden="1">
      <c r="A665" s="130"/>
      <c r="B665" s="130"/>
      <c r="C665" s="130"/>
      <c r="D665" s="127"/>
      <c r="E665" s="123" t="str">
        <f>IFERROR(__xludf.DUMMYFUNCTION("Query('(Fuente) 2. Campos'!$1:$994,""SELECT E WHERE A = '""&amp;D665&amp;""' LIMIT 1"",FALSE)"),"")</f>
        <v/>
      </c>
      <c r="F665" s="125"/>
    </row>
    <row r="666" hidden="1">
      <c r="A666" s="130"/>
      <c r="B666" s="130"/>
      <c r="C666" s="130"/>
      <c r="D666" s="127"/>
      <c r="E666" s="123" t="str">
        <f>IFERROR(__xludf.DUMMYFUNCTION("Query('(Fuente) 2. Campos'!$1:$994,""SELECT E WHERE A = '""&amp;D666&amp;""' LIMIT 1"",FALSE)"),"")</f>
        <v/>
      </c>
      <c r="F666" s="125"/>
    </row>
    <row r="667" hidden="1">
      <c r="A667" s="130"/>
      <c r="B667" s="130"/>
      <c r="C667" s="130"/>
      <c r="D667" s="127"/>
      <c r="E667" s="123" t="str">
        <f>IFERROR(__xludf.DUMMYFUNCTION("Query('(Fuente) 2. Campos'!$1:$994,""SELECT E WHERE A = '""&amp;D667&amp;""' LIMIT 1"",FALSE)"),"")</f>
        <v/>
      </c>
      <c r="F667" s="125"/>
    </row>
    <row r="668" hidden="1">
      <c r="A668" s="130"/>
      <c r="B668" s="130"/>
      <c r="C668" s="130"/>
      <c r="D668" s="127"/>
      <c r="E668" s="123" t="str">
        <f>IFERROR(__xludf.DUMMYFUNCTION("Query('(Fuente) 2. Campos'!$1:$994,""SELECT E WHERE A = '""&amp;D668&amp;""' LIMIT 1"",FALSE)"),"")</f>
        <v/>
      </c>
      <c r="F668" s="125"/>
    </row>
    <row r="669" hidden="1">
      <c r="A669" s="130"/>
      <c r="B669" s="130"/>
      <c r="C669" s="130"/>
      <c r="D669" s="127"/>
      <c r="E669" s="123" t="str">
        <f>IFERROR(__xludf.DUMMYFUNCTION("Query('(Fuente) 2. Campos'!$1:$994,""SELECT E WHERE A = '""&amp;D669&amp;""' LIMIT 1"",FALSE)"),"")</f>
        <v/>
      </c>
      <c r="F669" s="125"/>
    </row>
    <row r="670" hidden="1">
      <c r="A670" s="130"/>
      <c r="B670" s="130"/>
      <c r="C670" s="130"/>
      <c r="D670" s="127"/>
      <c r="E670" s="123" t="str">
        <f>IFERROR(__xludf.DUMMYFUNCTION("Query('(Fuente) 2. Campos'!$1:$994,""SELECT E WHERE A = '""&amp;D670&amp;""' LIMIT 1"",FALSE)"),"")</f>
        <v/>
      </c>
      <c r="F670" s="125"/>
    </row>
    <row r="671" hidden="1">
      <c r="A671" s="130"/>
      <c r="B671" s="130"/>
      <c r="C671" s="130"/>
      <c r="D671" s="127"/>
      <c r="E671" s="123" t="str">
        <f>IFERROR(__xludf.DUMMYFUNCTION("Query('(Fuente) 2. Campos'!$1:$994,""SELECT E WHERE A = '""&amp;D671&amp;""' LIMIT 1"",FALSE)"),"")</f>
        <v/>
      </c>
      <c r="F671" s="125"/>
    </row>
    <row r="672" hidden="1">
      <c r="A672" s="130"/>
      <c r="B672" s="130"/>
      <c r="C672" s="130"/>
      <c r="D672" s="127"/>
      <c r="E672" s="123" t="str">
        <f>IFERROR(__xludf.DUMMYFUNCTION("Query('(Fuente) 2. Campos'!$1:$994,""SELECT E WHERE A = '""&amp;D672&amp;""' LIMIT 1"",FALSE)"),"")</f>
        <v/>
      </c>
      <c r="F672" s="125"/>
    </row>
    <row r="673" hidden="1">
      <c r="A673" s="130"/>
      <c r="B673" s="130"/>
      <c r="C673" s="130"/>
      <c r="D673" s="127"/>
      <c r="E673" s="123" t="str">
        <f>IFERROR(__xludf.DUMMYFUNCTION("Query('(Fuente) 2. Campos'!$1:$994,""SELECT E WHERE A = '""&amp;D673&amp;""' LIMIT 1"",FALSE)"),"")</f>
        <v/>
      </c>
      <c r="F673" s="125"/>
    </row>
    <row r="674" hidden="1">
      <c r="A674" s="130"/>
      <c r="B674" s="130"/>
      <c r="C674" s="130"/>
      <c r="D674" s="127"/>
      <c r="E674" s="123" t="str">
        <f>IFERROR(__xludf.DUMMYFUNCTION("Query('(Fuente) 2. Campos'!$1:$994,""SELECT E WHERE A = '""&amp;D674&amp;""' LIMIT 1"",FALSE)"),"")</f>
        <v/>
      </c>
      <c r="F674" s="125"/>
    </row>
    <row r="675" hidden="1">
      <c r="A675" s="130"/>
      <c r="B675" s="130"/>
      <c r="C675" s="130"/>
      <c r="D675" s="127"/>
      <c r="E675" s="123" t="str">
        <f>IFERROR(__xludf.DUMMYFUNCTION("Query('(Fuente) 2. Campos'!$1:$994,""SELECT E WHERE A = '""&amp;D675&amp;""' LIMIT 1"",FALSE)"),"")</f>
        <v/>
      </c>
      <c r="F675" s="125"/>
    </row>
    <row r="676" hidden="1">
      <c r="A676" s="130"/>
      <c r="B676" s="130"/>
      <c r="C676" s="130"/>
      <c r="D676" s="127"/>
      <c r="E676" s="123" t="str">
        <f>IFERROR(__xludf.DUMMYFUNCTION("Query('(Fuente) 2. Campos'!$1:$994,""SELECT E WHERE A = '""&amp;D676&amp;""' LIMIT 1"",FALSE)"),"")</f>
        <v/>
      </c>
      <c r="F676" s="125"/>
    </row>
    <row r="677" hidden="1">
      <c r="A677" s="130"/>
      <c r="B677" s="130"/>
      <c r="C677" s="130"/>
      <c r="D677" s="127"/>
      <c r="E677" s="123" t="str">
        <f>IFERROR(__xludf.DUMMYFUNCTION("Query('(Fuente) 2. Campos'!$1:$994,""SELECT E WHERE A = '""&amp;D677&amp;""' LIMIT 1"",FALSE)"),"")</f>
        <v/>
      </c>
      <c r="F677" s="125"/>
    </row>
    <row r="678" hidden="1">
      <c r="A678" s="130"/>
      <c r="B678" s="130"/>
      <c r="C678" s="130"/>
      <c r="D678" s="127"/>
      <c r="E678" s="123" t="str">
        <f>IFERROR(__xludf.DUMMYFUNCTION("Query('(Fuente) 2. Campos'!$1:$994,""SELECT E WHERE A = '""&amp;D678&amp;""' LIMIT 1"",FALSE)"),"")</f>
        <v/>
      </c>
      <c r="F678" s="125"/>
    </row>
    <row r="679" hidden="1">
      <c r="A679" s="130"/>
      <c r="B679" s="130"/>
      <c r="C679" s="130"/>
      <c r="D679" s="127"/>
      <c r="E679" s="123" t="str">
        <f>IFERROR(__xludf.DUMMYFUNCTION("Query('(Fuente) 2. Campos'!$1:$994,""SELECT E WHERE A = '""&amp;D679&amp;""' LIMIT 1"",FALSE)"),"")</f>
        <v/>
      </c>
      <c r="F679" s="125"/>
    </row>
    <row r="680" hidden="1">
      <c r="A680" s="130"/>
      <c r="B680" s="130"/>
      <c r="C680" s="130"/>
      <c r="D680" s="127"/>
      <c r="E680" s="123" t="str">
        <f>IFERROR(__xludf.DUMMYFUNCTION("Query('(Fuente) 2. Campos'!$1:$994,""SELECT E WHERE A = '""&amp;D680&amp;""' LIMIT 1"",FALSE)"),"")</f>
        <v/>
      </c>
      <c r="F680" s="125"/>
    </row>
    <row r="681" hidden="1">
      <c r="A681" s="130"/>
      <c r="B681" s="130"/>
      <c r="C681" s="130"/>
      <c r="D681" s="127"/>
      <c r="E681" s="123" t="str">
        <f>IFERROR(__xludf.DUMMYFUNCTION("Query('(Fuente) 2. Campos'!$1:$994,""SELECT E WHERE A = '""&amp;D681&amp;""' LIMIT 1"",FALSE)"),"")</f>
        <v/>
      </c>
      <c r="F681" s="125"/>
    </row>
    <row r="682" hidden="1">
      <c r="A682" s="130"/>
      <c r="B682" s="130"/>
      <c r="C682" s="130"/>
      <c r="D682" s="127"/>
      <c r="E682" s="123" t="str">
        <f>IFERROR(__xludf.DUMMYFUNCTION("Query('(Fuente) 2. Campos'!$1:$994,""SELECT E WHERE A = '""&amp;D682&amp;""' LIMIT 1"",FALSE)"),"")</f>
        <v/>
      </c>
      <c r="F682" s="125"/>
    </row>
    <row r="683" hidden="1">
      <c r="A683" s="130"/>
      <c r="B683" s="130"/>
      <c r="C683" s="130"/>
      <c r="D683" s="127"/>
      <c r="E683" s="123" t="str">
        <f>IFERROR(__xludf.DUMMYFUNCTION("Query('(Fuente) 2. Campos'!$1:$994,""SELECT E WHERE A = '""&amp;D683&amp;""' LIMIT 1"",FALSE)"),"")</f>
        <v/>
      </c>
      <c r="F683" s="125"/>
    </row>
    <row r="684" hidden="1">
      <c r="A684" s="130"/>
      <c r="B684" s="130"/>
      <c r="C684" s="130"/>
      <c r="D684" s="127"/>
      <c r="E684" s="123" t="str">
        <f>IFERROR(__xludf.DUMMYFUNCTION("Query('(Fuente) 2. Campos'!$1:$994,""SELECT E WHERE A = '""&amp;D684&amp;""' LIMIT 1"",FALSE)"),"")</f>
        <v/>
      </c>
      <c r="F684" s="125"/>
    </row>
    <row r="685" hidden="1">
      <c r="A685" s="130"/>
      <c r="B685" s="130"/>
      <c r="C685" s="130"/>
      <c r="D685" s="127"/>
      <c r="E685" s="123" t="str">
        <f>IFERROR(__xludf.DUMMYFUNCTION("Query('(Fuente) 2. Campos'!$1:$994,""SELECT E WHERE A = '""&amp;D685&amp;""' LIMIT 1"",FALSE)"),"")</f>
        <v/>
      </c>
      <c r="F685" s="125"/>
    </row>
    <row r="686" hidden="1">
      <c r="A686" s="130"/>
      <c r="B686" s="130"/>
      <c r="C686" s="130"/>
      <c r="D686" s="127"/>
      <c r="E686" s="123" t="str">
        <f>IFERROR(__xludf.DUMMYFUNCTION("Query('(Fuente) 2. Campos'!$1:$994,""SELECT E WHERE A = '""&amp;D686&amp;""' LIMIT 1"",FALSE)"),"")</f>
        <v/>
      </c>
      <c r="F686" s="125"/>
    </row>
    <row r="687" hidden="1">
      <c r="A687" s="130"/>
      <c r="B687" s="130"/>
      <c r="C687" s="130"/>
      <c r="D687" s="127"/>
      <c r="E687" s="123" t="str">
        <f>IFERROR(__xludf.DUMMYFUNCTION("Query('(Fuente) 2. Campos'!$1:$994,""SELECT E WHERE A = '""&amp;D687&amp;""' LIMIT 1"",FALSE)"),"")</f>
        <v/>
      </c>
      <c r="F687" s="125"/>
    </row>
    <row r="688" hidden="1">
      <c r="A688" s="130"/>
      <c r="B688" s="130"/>
      <c r="C688" s="130"/>
      <c r="D688" s="127"/>
      <c r="E688" s="123" t="str">
        <f>IFERROR(__xludf.DUMMYFUNCTION("Query('(Fuente) 2. Campos'!$1:$994,""SELECT E WHERE A = '""&amp;D688&amp;""' LIMIT 1"",FALSE)"),"")</f>
        <v/>
      </c>
      <c r="F688" s="125"/>
    </row>
    <row r="689" hidden="1">
      <c r="A689" s="130"/>
      <c r="B689" s="130"/>
      <c r="C689" s="130"/>
      <c r="D689" s="127"/>
      <c r="E689" s="123" t="str">
        <f>IFERROR(__xludf.DUMMYFUNCTION("Query('(Fuente) 2. Campos'!$1:$994,""SELECT E WHERE A = '""&amp;D689&amp;""' LIMIT 1"",FALSE)"),"")</f>
        <v/>
      </c>
      <c r="F689" s="125"/>
    </row>
    <row r="690" hidden="1">
      <c r="A690" s="130"/>
      <c r="B690" s="130"/>
      <c r="C690" s="130"/>
      <c r="D690" s="127"/>
      <c r="E690" s="123" t="str">
        <f>IFERROR(__xludf.DUMMYFUNCTION("Query('(Fuente) 2. Campos'!$1:$994,""SELECT E WHERE A = '""&amp;D690&amp;""' LIMIT 1"",FALSE)"),"")</f>
        <v/>
      </c>
      <c r="F690" s="125"/>
    </row>
    <row r="691" hidden="1">
      <c r="A691" s="130"/>
      <c r="B691" s="130"/>
      <c r="C691" s="130"/>
      <c r="D691" s="127"/>
      <c r="E691" s="123" t="str">
        <f>IFERROR(__xludf.DUMMYFUNCTION("Query('(Fuente) 2. Campos'!$1:$994,""SELECT E WHERE A = '""&amp;D691&amp;""' LIMIT 1"",FALSE)"),"")</f>
        <v/>
      </c>
      <c r="F691" s="125"/>
    </row>
    <row r="692" hidden="1">
      <c r="A692" s="130"/>
      <c r="B692" s="130"/>
      <c r="C692" s="130"/>
      <c r="D692" s="127"/>
      <c r="E692" s="123" t="str">
        <f>IFERROR(__xludf.DUMMYFUNCTION("Query('(Fuente) 2. Campos'!$1:$994,""SELECT E WHERE A = '""&amp;D692&amp;""' LIMIT 1"",FALSE)"),"")</f>
        <v/>
      </c>
      <c r="F692" s="125"/>
    </row>
    <row r="693" hidden="1">
      <c r="A693" s="130"/>
      <c r="B693" s="130"/>
      <c r="C693" s="130"/>
      <c r="D693" s="127"/>
      <c r="E693" s="123" t="str">
        <f>IFERROR(__xludf.DUMMYFUNCTION("Query('(Fuente) 2. Campos'!$1:$994,""SELECT E WHERE A = '""&amp;D693&amp;""' LIMIT 1"",FALSE)"),"")</f>
        <v/>
      </c>
      <c r="F693" s="125"/>
    </row>
    <row r="694" hidden="1">
      <c r="A694" s="130"/>
      <c r="B694" s="130"/>
      <c r="C694" s="130"/>
      <c r="D694" s="127"/>
      <c r="E694" s="123" t="str">
        <f>IFERROR(__xludf.DUMMYFUNCTION("Query('(Fuente) 2. Campos'!$1:$994,""SELECT E WHERE A = '""&amp;D694&amp;""' LIMIT 1"",FALSE)"),"")</f>
        <v/>
      </c>
      <c r="F694" s="125"/>
    </row>
    <row r="695" hidden="1">
      <c r="A695" s="130"/>
      <c r="B695" s="130"/>
      <c r="C695" s="130"/>
      <c r="D695" s="127"/>
      <c r="E695" s="123" t="str">
        <f>IFERROR(__xludf.DUMMYFUNCTION("Query('(Fuente) 2. Campos'!$1:$994,""SELECT E WHERE A = '""&amp;D695&amp;""' LIMIT 1"",FALSE)"),"")</f>
        <v/>
      </c>
      <c r="F695" s="125"/>
    </row>
    <row r="696" hidden="1">
      <c r="A696" s="130"/>
      <c r="B696" s="130"/>
      <c r="C696" s="130"/>
      <c r="D696" s="127"/>
      <c r="E696" s="123" t="str">
        <f>IFERROR(__xludf.DUMMYFUNCTION("Query('(Fuente) 2. Campos'!$1:$994,""SELECT E WHERE A = '""&amp;D696&amp;""' LIMIT 1"",FALSE)"),"")</f>
        <v/>
      </c>
      <c r="F696" s="125"/>
    </row>
    <row r="697" hidden="1">
      <c r="A697" s="130"/>
      <c r="B697" s="130"/>
      <c r="C697" s="130"/>
      <c r="D697" s="127"/>
      <c r="E697" s="123" t="str">
        <f>IFERROR(__xludf.DUMMYFUNCTION("Query('(Fuente) 2. Campos'!$1:$994,""SELECT E WHERE A = '""&amp;D697&amp;""' LIMIT 1"",FALSE)"),"")</f>
        <v/>
      </c>
      <c r="F697" s="125"/>
    </row>
    <row r="698" hidden="1">
      <c r="A698" s="130"/>
      <c r="B698" s="130"/>
      <c r="C698" s="130"/>
      <c r="D698" s="127"/>
      <c r="E698" s="123" t="str">
        <f>IFERROR(__xludf.DUMMYFUNCTION("Query('(Fuente) 2. Campos'!$1:$994,""SELECT E WHERE A = '""&amp;D698&amp;""' LIMIT 1"",FALSE)"),"")</f>
        <v/>
      </c>
      <c r="F698" s="125"/>
    </row>
    <row r="699" hidden="1">
      <c r="A699" s="130"/>
      <c r="B699" s="130"/>
      <c r="C699" s="130"/>
      <c r="D699" s="127"/>
      <c r="E699" s="123" t="str">
        <f>IFERROR(__xludf.DUMMYFUNCTION("Query('(Fuente) 2. Campos'!$1:$994,""SELECT E WHERE A = '""&amp;D699&amp;""' LIMIT 1"",FALSE)"),"")</f>
        <v/>
      </c>
      <c r="F699" s="125"/>
    </row>
    <row r="700" hidden="1">
      <c r="A700" s="130"/>
      <c r="B700" s="130"/>
      <c r="C700" s="130"/>
      <c r="D700" s="127"/>
      <c r="E700" s="123" t="str">
        <f>IFERROR(__xludf.DUMMYFUNCTION("Query('(Fuente) 2. Campos'!$1:$994,""SELECT E WHERE A = '""&amp;D700&amp;""' LIMIT 1"",FALSE)"),"")</f>
        <v/>
      </c>
      <c r="F700" s="125"/>
    </row>
    <row r="701" hidden="1">
      <c r="A701" s="130"/>
      <c r="B701" s="130"/>
      <c r="C701" s="130"/>
      <c r="D701" s="127"/>
      <c r="E701" s="123" t="str">
        <f>IFERROR(__xludf.DUMMYFUNCTION("Query('(Fuente) 2. Campos'!$1:$994,""SELECT E WHERE A = '""&amp;D701&amp;""' LIMIT 1"",FALSE)"),"")</f>
        <v/>
      </c>
      <c r="F701" s="125"/>
    </row>
    <row r="702" hidden="1">
      <c r="A702" s="130"/>
      <c r="B702" s="130"/>
      <c r="C702" s="130"/>
      <c r="D702" s="127"/>
      <c r="E702" s="123" t="str">
        <f>IFERROR(__xludf.DUMMYFUNCTION("Query('(Fuente) 2. Campos'!$1:$994,""SELECT E WHERE A = '""&amp;D702&amp;""' LIMIT 1"",FALSE)"),"")</f>
        <v/>
      </c>
      <c r="F702" s="125"/>
    </row>
    <row r="703" hidden="1">
      <c r="A703" s="130"/>
      <c r="B703" s="130"/>
      <c r="C703" s="130"/>
      <c r="D703" s="127"/>
      <c r="E703" s="123" t="str">
        <f>IFERROR(__xludf.DUMMYFUNCTION("Query('(Fuente) 2. Campos'!$1:$994,""SELECT E WHERE A = '""&amp;D703&amp;""' LIMIT 1"",FALSE)"),"")</f>
        <v/>
      </c>
      <c r="F703" s="125"/>
    </row>
    <row r="704" hidden="1">
      <c r="A704" s="130"/>
      <c r="B704" s="130"/>
      <c r="C704" s="130"/>
      <c r="D704" s="127"/>
      <c r="E704" s="123" t="str">
        <f>IFERROR(__xludf.DUMMYFUNCTION("Query('(Fuente) 2. Campos'!$1:$994,""SELECT E WHERE A = '""&amp;D704&amp;""' LIMIT 1"",FALSE)"),"")</f>
        <v/>
      </c>
      <c r="F704" s="125"/>
    </row>
    <row r="705" hidden="1">
      <c r="A705" s="130"/>
      <c r="B705" s="130"/>
      <c r="C705" s="130"/>
      <c r="D705" s="127"/>
      <c r="E705" s="123" t="str">
        <f>IFERROR(__xludf.DUMMYFUNCTION("Query('(Fuente) 2. Campos'!$1:$994,""SELECT E WHERE A = '""&amp;D705&amp;""' LIMIT 1"",FALSE)"),"")</f>
        <v/>
      </c>
      <c r="F705" s="125"/>
    </row>
    <row r="706" hidden="1">
      <c r="A706" s="130"/>
      <c r="B706" s="130"/>
      <c r="C706" s="130"/>
      <c r="D706" s="127"/>
      <c r="E706" s="123" t="str">
        <f>IFERROR(__xludf.DUMMYFUNCTION("Query('(Fuente) 2. Campos'!$1:$994,""SELECT E WHERE A = '""&amp;D706&amp;""' LIMIT 1"",FALSE)"),"")</f>
        <v/>
      </c>
      <c r="F706" s="125"/>
    </row>
    <row r="707" hidden="1">
      <c r="A707" s="130"/>
      <c r="B707" s="130"/>
      <c r="C707" s="130"/>
      <c r="D707" s="127"/>
      <c r="E707" s="123" t="str">
        <f>IFERROR(__xludf.DUMMYFUNCTION("Query('(Fuente) 2. Campos'!$1:$994,""SELECT E WHERE A = '""&amp;D707&amp;""' LIMIT 1"",FALSE)"),"")</f>
        <v/>
      </c>
      <c r="F707" s="125"/>
    </row>
    <row r="708" hidden="1">
      <c r="A708" s="130"/>
      <c r="B708" s="130"/>
      <c r="C708" s="130"/>
      <c r="D708" s="127"/>
      <c r="E708" s="123" t="str">
        <f>IFERROR(__xludf.DUMMYFUNCTION("Query('(Fuente) 2. Campos'!$1:$994,""SELECT E WHERE A = '""&amp;D708&amp;""' LIMIT 1"",FALSE)"),"")</f>
        <v/>
      </c>
      <c r="F708" s="125"/>
    </row>
    <row r="709" hidden="1">
      <c r="A709" s="130"/>
      <c r="B709" s="130"/>
      <c r="C709" s="130"/>
      <c r="D709" s="127"/>
      <c r="E709" s="123" t="str">
        <f>IFERROR(__xludf.DUMMYFUNCTION("Query('(Fuente) 2. Campos'!$1:$994,""SELECT E WHERE A = '""&amp;D709&amp;""' LIMIT 1"",FALSE)"),"")</f>
        <v/>
      </c>
      <c r="F709" s="125"/>
    </row>
    <row r="710" hidden="1">
      <c r="A710" s="130"/>
      <c r="B710" s="130"/>
      <c r="C710" s="130"/>
      <c r="D710" s="127"/>
      <c r="E710" s="123" t="str">
        <f>IFERROR(__xludf.DUMMYFUNCTION("Query('(Fuente) 2. Campos'!$1:$994,""SELECT E WHERE A = '""&amp;D710&amp;""' LIMIT 1"",FALSE)"),"")</f>
        <v/>
      </c>
      <c r="F710" s="125"/>
    </row>
    <row r="711" hidden="1">
      <c r="A711" s="130"/>
      <c r="B711" s="130"/>
      <c r="C711" s="130"/>
      <c r="D711" s="127"/>
      <c r="E711" s="123" t="str">
        <f>IFERROR(__xludf.DUMMYFUNCTION("Query('(Fuente) 2. Campos'!$1:$994,""SELECT E WHERE A = '""&amp;D711&amp;""' LIMIT 1"",FALSE)"),"")</f>
        <v/>
      </c>
      <c r="F711" s="125"/>
    </row>
    <row r="712" hidden="1">
      <c r="A712" s="130"/>
      <c r="B712" s="130"/>
      <c r="C712" s="130"/>
      <c r="D712" s="127"/>
      <c r="E712" s="123" t="str">
        <f>IFERROR(__xludf.DUMMYFUNCTION("Query('(Fuente) 2. Campos'!$1:$994,""SELECT E WHERE A = '""&amp;D712&amp;""' LIMIT 1"",FALSE)"),"")</f>
        <v/>
      </c>
      <c r="F712" s="125"/>
    </row>
    <row r="713" hidden="1">
      <c r="A713" s="130"/>
      <c r="B713" s="130"/>
      <c r="C713" s="130"/>
      <c r="D713" s="127"/>
      <c r="E713" s="123" t="str">
        <f>IFERROR(__xludf.DUMMYFUNCTION("Query('(Fuente) 2. Campos'!$1:$994,""SELECT E WHERE A = '""&amp;D713&amp;""' LIMIT 1"",FALSE)"),"")</f>
        <v/>
      </c>
      <c r="F713" s="125"/>
    </row>
    <row r="714" hidden="1">
      <c r="A714" s="130"/>
      <c r="B714" s="130"/>
      <c r="C714" s="130"/>
      <c r="D714" s="127"/>
      <c r="E714" s="123" t="str">
        <f>IFERROR(__xludf.DUMMYFUNCTION("Query('(Fuente) 2. Campos'!$1:$994,""SELECT E WHERE A = '""&amp;D714&amp;""' LIMIT 1"",FALSE)"),"")</f>
        <v/>
      </c>
      <c r="F714" s="125"/>
    </row>
    <row r="715" hidden="1">
      <c r="A715" s="130"/>
      <c r="B715" s="130"/>
      <c r="C715" s="130"/>
      <c r="D715" s="127"/>
      <c r="E715" s="123" t="str">
        <f>IFERROR(__xludf.DUMMYFUNCTION("Query('(Fuente) 2. Campos'!$1:$994,""SELECT E WHERE A = '""&amp;D715&amp;""' LIMIT 1"",FALSE)"),"")</f>
        <v/>
      </c>
      <c r="F715" s="125"/>
    </row>
    <row r="716" hidden="1">
      <c r="A716" s="130"/>
      <c r="B716" s="130"/>
      <c r="C716" s="130"/>
      <c r="D716" s="127"/>
      <c r="E716" s="123" t="str">
        <f>IFERROR(__xludf.DUMMYFUNCTION("Query('(Fuente) 2. Campos'!$1:$994,""SELECT E WHERE A = '""&amp;D716&amp;""' LIMIT 1"",FALSE)"),"")</f>
        <v/>
      </c>
      <c r="F716" s="125"/>
    </row>
    <row r="717" hidden="1">
      <c r="A717" s="130"/>
      <c r="B717" s="130"/>
      <c r="C717" s="130"/>
      <c r="D717" s="127"/>
      <c r="E717" s="123" t="str">
        <f>IFERROR(__xludf.DUMMYFUNCTION("Query('(Fuente) 2. Campos'!$1:$994,""SELECT E WHERE A = '""&amp;D717&amp;""' LIMIT 1"",FALSE)"),"")</f>
        <v/>
      </c>
      <c r="F717" s="125"/>
    </row>
    <row r="718" hidden="1">
      <c r="A718" s="130"/>
      <c r="B718" s="130"/>
      <c r="C718" s="130"/>
      <c r="D718" s="127"/>
      <c r="E718" s="123" t="str">
        <f>IFERROR(__xludf.DUMMYFUNCTION("Query('(Fuente) 2. Campos'!$1:$994,""SELECT E WHERE A = '""&amp;D718&amp;""' LIMIT 1"",FALSE)"),"")</f>
        <v/>
      </c>
      <c r="F718" s="125"/>
    </row>
    <row r="719" hidden="1">
      <c r="A719" s="130"/>
      <c r="B719" s="130"/>
      <c r="C719" s="130"/>
      <c r="D719" s="127"/>
      <c r="E719" s="123" t="str">
        <f>IFERROR(__xludf.DUMMYFUNCTION("Query('(Fuente) 2. Campos'!$1:$994,""SELECT E WHERE A = '""&amp;D719&amp;""' LIMIT 1"",FALSE)"),"")</f>
        <v/>
      </c>
      <c r="F719" s="125"/>
    </row>
    <row r="720" hidden="1">
      <c r="A720" s="130"/>
      <c r="B720" s="130"/>
      <c r="C720" s="130"/>
      <c r="D720" s="127"/>
      <c r="E720" s="123" t="str">
        <f>IFERROR(__xludf.DUMMYFUNCTION("Query('(Fuente) 2. Campos'!$1:$994,""SELECT E WHERE A = '""&amp;D720&amp;""' LIMIT 1"",FALSE)"),"")</f>
        <v/>
      </c>
      <c r="F720" s="125"/>
    </row>
    <row r="721" hidden="1">
      <c r="A721" s="130"/>
      <c r="B721" s="130"/>
      <c r="C721" s="130"/>
      <c r="D721" s="127"/>
      <c r="E721" s="123" t="str">
        <f>IFERROR(__xludf.DUMMYFUNCTION("Query('(Fuente) 2. Campos'!$1:$994,""SELECT E WHERE A = '""&amp;D721&amp;""' LIMIT 1"",FALSE)"),"")</f>
        <v/>
      </c>
      <c r="F721" s="125"/>
    </row>
    <row r="722" hidden="1">
      <c r="A722" s="130"/>
      <c r="B722" s="130"/>
      <c r="C722" s="130"/>
      <c r="D722" s="127"/>
      <c r="E722" s="123" t="str">
        <f>IFERROR(__xludf.DUMMYFUNCTION("Query('(Fuente) 2. Campos'!$1:$994,""SELECT E WHERE A = '""&amp;D722&amp;""' LIMIT 1"",FALSE)"),"")</f>
        <v/>
      </c>
      <c r="F722" s="125"/>
    </row>
    <row r="723" hidden="1">
      <c r="A723" s="130"/>
      <c r="B723" s="130"/>
      <c r="C723" s="130"/>
      <c r="D723" s="127"/>
      <c r="E723" s="123" t="str">
        <f>IFERROR(__xludf.DUMMYFUNCTION("Query('(Fuente) 2. Campos'!$1:$994,""SELECT E WHERE A = '""&amp;D723&amp;""' LIMIT 1"",FALSE)"),"")</f>
        <v/>
      </c>
      <c r="F723" s="125"/>
    </row>
    <row r="724" hidden="1">
      <c r="A724" s="130"/>
      <c r="B724" s="130"/>
      <c r="C724" s="130"/>
      <c r="D724" s="127"/>
      <c r="E724" s="123" t="str">
        <f>IFERROR(__xludf.DUMMYFUNCTION("Query('(Fuente) 2. Campos'!$1:$994,""SELECT E WHERE A = '""&amp;D724&amp;""' LIMIT 1"",FALSE)"),"")</f>
        <v/>
      </c>
      <c r="F724" s="125"/>
    </row>
    <row r="725" hidden="1">
      <c r="A725" s="130"/>
      <c r="B725" s="130"/>
      <c r="C725" s="130"/>
      <c r="D725" s="127"/>
      <c r="E725" s="123" t="str">
        <f>IFERROR(__xludf.DUMMYFUNCTION("Query('(Fuente) 2. Campos'!$1:$994,""SELECT E WHERE A = '""&amp;D725&amp;""' LIMIT 1"",FALSE)"),"")</f>
        <v/>
      </c>
      <c r="F725" s="125"/>
    </row>
    <row r="726" hidden="1">
      <c r="A726" s="130"/>
      <c r="B726" s="130"/>
      <c r="C726" s="130"/>
      <c r="D726" s="127"/>
      <c r="E726" s="123" t="str">
        <f>IFERROR(__xludf.DUMMYFUNCTION("Query('(Fuente) 2. Campos'!$1:$994,""SELECT E WHERE A = '""&amp;D726&amp;""' LIMIT 1"",FALSE)"),"")</f>
        <v/>
      </c>
      <c r="F726" s="125"/>
    </row>
    <row r="727" hidden="1">
      <c r="A727" s="130"/>
      <c r="B727" s="130"/>
      <c r="C727" s="130"/>
      <c r="D727" s="127"/>
      <c r="E727" s="123" t="str">
        <f>IFERROR(__xludf.DUMMYFUNCTION("Query('(Fuente) 2. Campos'!$1:$994,""SELECT E WHERE A = '""&amp;D727&amp;""' LIMIT 1"",FALSE)"),"")</f>
        <v/>
      </c>
      <c r="F727" s="125"/>
    </row>
    <row r="728" hidden="1">
      <c r="A728" s="130"/>
      <c r="B728" s="130"/>
      <c r="C728" s="130"/>
      <c r="D728" s="127"/>
      <c r="E728" s="123" t="str">
        <f>IFERROR(__xludf.DUMMYFUNCTION("Query('(Fuente) 2. Campos'!$1:$994,""SELECT E WHERE A = '""&amp;D728&amp;""' LIMIT 1"",FALSE)"),"")</f>
        <v/>
      </c>
      <c r="F728" s="125"/>
    </row>
    <row r="729" hidden="1">
      <c r="A729" s="130"/>
      <c r="B729" s="130"/>
      <c r="C729" s="130"/>
      <c r="D729" s="127"/>
      <c r="E729" s="123" t="str">
        <f>IFERROR(__xludf.DUMMYFUNCTION("Query('(Fuente) 2. Campos'!$1:$994,""SELECT E WHERE A = '""&amp;D729&amp;""' LIMIT 1"",FALSE)"),"")</f>
        <v/>
      </c>
      <c r="F729" s="125"/>
    </row>
    <row r="730" hidden="1">
      <c r="A730" s="130"/>
      <c r="B730" s="130"/>
      <c r="C730" s="130"/>
      <c r="D730" s="127"/>
      <c r="E730" s="123" t="str">
        <f>IFERROR(__xludf.DUMMYFUNCTION("Query('(Fuente) 2. Campos'!$1:$994,""SELECT E WHERE A = '""&amp;D730&amp;""' LIMIT 1"",FALSE)"),"")</f>
        <v/>
      </c>
      <c r="F730" s="125"/>
    </row>
    <row r="731" hidden="1">
      <c r="A731" s="130"/>
      <c r="B731" s="130"/>
      <c r="C731" s="130"/>
      <c r="D731" s="127"/>
      <c r="E731" s="123" t="str">
        <f>IFERROR(__xludf.DUMMYFUNCTION("Query('(Fuente) 2. Campos'!$1:$994,""SELECT E WHERE A = '""&amp;D731&amp;""' LIMIT 1"",FALSE)"),"")</f>
        <v/>
      </c>
      <c r="F731" s="125"/>
    </row>
    <row r="732" hidden="1">
      <c r="A732" s="130"/>
      <c r="B732" s="130"/>
      <c r="C732" s="130"/>
      <c r="D732" s="127"/>
      <c r="E732" s="123" t="str">
        <f>IFERROR(__xludf.DUMMYFUNCTION("Query('(Fuente) 2. Campos'!$1:$994,""SELECT E WHERE A = '""&amp;D732&amp;""' LIMIT 1"",FALSE)"),"")</f>
        <v/>
      </c>
      <c r="F732" s="125"/>
    </row>
    <row r="733" hidden="1">
      <c r="A733" s="130"/>
      <c r="B733" s="130"/>
      <c r="C733" s="130"/>
      <c r="D733" s="127"/>
      <c r="E733" s="123" t="str">
        <f>IFERROR(__xludf.DUMMYFUNCTION("Query('(Fuente) 2. Campos'!$1:$994,""SELECT E WHERE A = '""&amp;D733&amp;""' LIMIT 1"",FALSE)"),"")</f>
        <v/>
      </c>
      <c r="F733" s="125"/>
    </row>
    <row r="734" hidden="1">
      <c r="A734" s="130"/>
      <c r="B734" s="130"/>
      <c r="C734" s="130"/>
      <c r="D734" s="127"/>
      <c r="E734" s="123" t="str">
        <f>IFERROR(__xludf.DUMMYFUNCTION("Query('(Fuente) 2. Campos'!$1:$994,""SELECT E WHERE A = '""&amp;D734&amp;""' LIMIT 1"",FALSE)"),"")</f>
        <v/>
      </c>
      <c r="F734" s="125"/>
    </row>
    <row r="735" hidden="1">
      <c r="A735" s="130"/>
      <c r="B735" s="130"/>
      <c r="C735" s="130"/>
      <c r="D735" s="127"/>
      <c r="E735" s="123" t="str">
        <f>IFERROR(__xludf.DUMMYFUNCTION("Query('(Fuente) 2. Campos'!$1:$994,""SELECT E WHERE A = '""&amp;D735&amp;""' LIMIT 1"",FALSE)"),"")</f>
        <v/>
      </c>
      <c r="F735" s="125"/>
    </row>
    <row r="736" hidden="1">
      <c r="A736" s="130"/>
      <c r="B736" s="130"/>
      <c r="C736" s="130"/>
      <c r="D736" s="127"/>
      <c r="E736" s="123" t="str">
        <f>IFERROR(__xludf.DUMMYFUNCTION("Query('(Fuente) 2. Campos'!$1:$994,""SELECT E WHERE A = '""&amp;D736&amp;""' LIMIT 1"",FALSE)"),"")</f>
        <v/>
      </c>
      <c r="F736" s="125"/>
    </row>
    <row r="737" hidden="1">
      <c r="A737" s="130"/>
      <c r="B737" s="130"/>
      <c r="C737" s="130"/>
      <c r="D737" s="127"/>
      <c r="E737" s="123" t="str">
        <f>IFERROR(__xludf.DUMMYFUNCTION("Query('(Fuente) 2. Campos'!$1:$994,""SELECT E WHERE A = '""&amp;D737&amp;""' LIMIT 1"",FALSE)"),"")</f>
        <v/>
      </c>
      <c r="F737" s="125"/>
    </row>
    <row r="738" hidden="1">
      <c r="A738" s="130"/>
      <c r="B738" s="130"/>
      <c r="C738" s="130"/>
      <c r="D738" s="127"/>
      <c r="E738" s="123" t="str">
        <f>IFERROR(__xludf.DUMMYFUNCTION("Query('(Fuente) 2. Campos'!$1:$994,""SELECT E WHERE A = '""&amp;D738&amp;""' LIMIT 1"",FALSE)"),"")</f>
        <v/>
      </c>
      <c r="F738" s="125"/>
    </row>
    <row r="739" hidden="1">
      <c r="A739" s="130"/>
      <c r="B739" s="130"/>
      <c r="C739" s="130"/>
      <c r="D739" s="127"/>
      <c r="E739" s="123" t="str">
        <f>IFERROR(__xludf.DUMMYFUNCTION("Query('(Fuente) 2. Campos'!$1:$994,""SELECT E WHERE A = '""&amp;D739&amp;""' LIMIT 1"",FALSE)"),"")</f>
        <v/>
      </c>
      <c r="F739" s="125"/>
    </row>
    <row r="740" hidden="1">
      <c r="A740" s="130"/>
      <c r="B740" s="130"/>
      <c r="C740" s="130"/>
      <c r="D740" s="127"/>
      <c r="E740" s="123" t="str">
        <f>IFERROR(__xludf.DUMMYFUNCTION("Query('(Fuente) 2. Campos'!$1:$994,""SELECT E WHERE A = '""&amp;D740&amp;""' LIMIT 1"",FALSE)"),"")</f>
        <v/>
      </c>
      <c r="F740" s="125"/>
    </row>
    <row r="741" hidden="1">
      <c r="A741" s="130"/>
      <c r="B741" s="130"/>
      <c r="C741" s="130"/>
      <c r="D741" s="127"/>
      <c r="E741" s="123" t="str">
        <f>IFERROR(__xludf.DUMMYFUNCTION("Query('(Fuente) 2. Campos'!$1:$994,""SELECT E WHERE A = '""&amp;D741&amp;""' LIMIT 1"",FALSE)"),"")</f>
        <v/>
      </c>
      <c r="F741" s="125"/>
    </row>
    <row r="742" hidden="1">
      <c r="A742" s="130"/>
      <c r="B742" s="130"/>
      <c r="C742" s="130"/>
      <c r="D742" s="127"/>
      <c r="E742" s="123" t="str">
        <f>IFERROR(__xludf.DUMMYFUNCTION("Query('(Fuente) 2. Campos'!$1:$994,""SELECT E WHERE A = '""&amp;D742&amp;""' LIMIT 1"",FALSE)"),"")</f>
        <v/>
      </c>
      <c r="F742" s="125"/>
    </row>
    <row r="743" hidden="1">
      <c r="A743" s="130"/>
      <c r="B743" s="130"/>
      <c r="C743" s="130"/>
      <c r="D743" s="127"/>
      <c r="E743" s="123" t="str">
        <f>IFERROR(__xludf.DUMMYFUNCTION("Query('(Fuente) 2. Campos'!$1:$994,""SELECT E WHERE A = '""&amp;D743&amp;""' LIMIT 1"",FALSE)"),"")</f>
        <v/>
      </c>
      <c r="F743" s="125"/>
    </row>
    <row r="744" hidden="1">
      <c r="A744" s="130"/>
      <c r="B744" s="130"/>
      <c r="C744" s="130"/>
      <c r="D744" s="127"/>
      <c r="E744" s="123" t="str">
        <f>IFERROR(__xludf.DUMMYFUNCTION("Query('(Fuente) 2. Campos'!$1:$994,""SELECT E WHERE A = '""&amp;D744&amp;""' LIMIT 1"",FALSE)"),"")</f>
        <v/>
      </c>
      <c r="F744" s="125"/>
    </row>
    <row r="745" hidden="1">
      <c r="A745" s="130"/>
      <c r="B745" s="130"/>
      <c r="C745" s="130"/>
      <c r="D745" s="127"/>
      <c r="E745" s="123" t="str">
        <f>IFERROR(__xludf.DUMMYFUNCTION("Query('(Fuente) 2. Campos'!$1:$994,""SELECT E WHERE A = '""&amp;D745&amp;""' LIMIT 1"",FALSE)"),"")</f>
        <v/>
      </c>
      <c r="F745" s="125"/>
    </row>
    <row r="746" hidden="1">
      <c r="A746" s="130"/>
      <c r="B746" s="130"/>
      <c r="C746" s="130"/>
      <c r="D746" s="127"/>
      <c r="E746" s="123" t="str">
        <f>IFERROR(__xludf.DUMMYFUNCTION("Query('(Fuente) 2. Campos'!$1:$994,""SELECT E WHERE A = '""&amp;D746&amp;""' LIMIT 1"",FALSE)"),"")</f>
        <v/>
      </c>
      <c r="F746" s="125"/>
    </row>
    <row r="747" hidden="1">
      <c r="A747" s="130"/>
      <c r="B747" s="130"/>
      <c r="C747" s="130"/>
      <c r="D747" s="127"/>
      <c r="E747" s="123" t="str">
        <f>IFERROR(__xludf.DUMMYFUNCTION("Query('(Fuente) 2. Campos'!$1:$994,""SELECT E WHERE A = '""&amp;D747&amp;""' LIMIT 1"",FALSE)"),"")</f>
        <v/>
      </c>
      <c r="F747" s="125"/>
    </row>
    <row r="748" hidden="1">
      <c r="A748" s="130"/>
      <c r="B748" s="130"/>
      <c r="C748" s="130"/>
      <c r="D748" s="127"/>
      <c r="E748" s="123" t="str">
        <f>IFERROR(__xludf.DUMMYFUNCTION("Query('(Fuente) 2. Campos'!$1:$994,""SELECT E WHERE A = '""&amp;D748&amp;""' LIMIT 1"",FALSE)"),"")</f>
        <v/>
      </c>
      <c r="F748" s="125"/>
    </row>
    <row r="749" hidden="1">
      <c r="A749" s="130"/>
      <c r="B749" s="130"/>
      <c r="C749" s="130"/>
      <c r="D749" s="127"/>
      <c r="E749" s="123" t="str">
        <f>IFERROR(__xludf.DUMMYFUNCTION("Query('(Fuente) 2. Campos'!$1:$994,""SELECT E WHERE A = '""&amp;D749&amp;""' LIMIT 1"",FALSE)"),"")</f>
        <v/>
      </c>
      <c r="F749" s="125"/>
    </row>
    <row r="750" hidden="1">
      <c r="A750" s="130"/>
      <c r="B750" s="130"/>
      <c r="C750" s="130"/>
      <c r="D750" s="127"/>
      <c r="E750" s="123" t="str">
        <f>IFERROR(__xludf.DUMMYFUNCTION("Query('(Fuente) 2. Campos'!$1:$994,""SELECT E WHERE A = '""&amp;D750&amp;""' LIMIT 1"",FALSE)"),"")</f>
        <v/>
      </c>
      <c r="F750" s="125"/>
    </row>
    <row r="751" hidden="1">
      <c r="A751" s="130"/>
      <c r="B751" s="130"/>
      <c r="C751" s="130"/>
      <c r="D751" s="127"/>
      <c r="E751" s="123" t="str">
        <f>IFERROR(__xludf.DUMMYFUNCTION("Query('(Fuente) 2. Campos'!$1:$994,""SELECT E WHERE A = '""&amp;D751&amp;""' LIMIT 1"",FALSE)"),"")</f>
        <v/>
      </c>
      <c r="F751" s="125"/>
    </row>
    <row r="752" hidden="1">
      <c r="A752" s="130"/>
      <c r="B752" s="130"/>
      <c r="C752" s="130"/>
      <c r="D752" s="127"/>
      <c r="E752" s="123" t="str">
        <f>IFERROR(__xludf.DUMMYFUNCTION("Query('(Fuente) 2. Campos'!$1:$994,""SELECT E WHERE A = '""&amp;D752&amp;""' LIMIT 1"",FALSE)"),"")</f>
        <v/>
      </c>
      <c r="F752" s="125"/>
    </row>
    <row r="753" hidden="1">
      <c r="A753" s="130"/>
      <c r="B753" s="130"/>
      <c r="C753" s="130"/>
      <c r="D753" s="127"/>
      <c r="E753" s="123" t="str">
        <f>IFERROR(__xludf.DUMMYFUNCTION("Query('(Fuente) 2. Campos'!$1:$994,""SELECT E WHERE A = '""&amp;D753&amp;""' LIMIT 1"",FALSE)"),"")</f>
        <v/>
      </c>
      <c r="F753" s="125"/>
    </row>
    <row r="754" hidden="1">
      <c r="A754" s="130"/>
      <c r="B754" s="130"/>
      <c r="C754" s="130"/>
      <c r="D754" s="127"/>
      <c r="E754" s="123" t="str">
        <f>IFERROR(__xludf.DUMMYFUNCTION("Query('(Fuente) 2. Campos'!$1:$994,""SELECT E WHERE A = '""&amp;D754&amp;""' LIMIT 1"",FALSE)"),"")</f>
        <v/>
      </c>
      <c r="F754" s="125"/>
    </row>
    <row r="755" hidden="1">
      <c r="A755" s="130"/>
      <c r="B755" s="130"/>
      <c r="C755" s="130"/>
      <c r="D755" s="127"/>
      <c r="E755" s="123" t="str">
        <f>IFERROR(__xludf.DUMMYFUNCTION("Query('(Fuente) 2. Campos'!$1:$994,""SELECT E WHERE A = '""&amp;D755&amp;""' LIMIT 1"",FALSE)"),"")</f>
        <v/>
      </c>
      <c r="F755" s="125"/>
    </row>
    <row r="756" hidden="1">
      <c r="A756" s="130"/>
      <c r="B756" s="130"/>
      <c r="C756" s="130"/>
      <c r="D756" s="127"/>
      <c r="E756" s="123" t="str">
        <f>IFERROR(__xludf.DUMMYFUNCTION("Query('(Fuente) 2. Campos'!$1:$994,""SELECT E WHERE A = '""&amp;D756&amp;""' LIMIT 1"",FALSE)"),"")</f>
        <v/>
      </c>
      <c r="F756" s="125"/>
    </row>
    <row r="757" hidden="1">
      <c r="A757" s="130"/>
      <c r="B757" s="130"/>
      <c r="C757" s="130"/>
      <c r="D757" s="127"/>
      <c r="E757" s="123" t="str">
        <f>IFERROR(__xludf.DUMMYFUNCTION("Query('(Fuente) 2. Campos'!$1:$994,""SELECT E WHERE A = '""&amp;D757&amp;""' LIMIT 1"",FALSE)"),"")</f>
        <v/>
      </c>
      <c r="F757" s="125"/>
    </row>
    <row r="758" hidden="1">
      <c r="A758" s="130"/>
      <c r="B758" s="130"/>
      <c r="C758" s="130"/>
      <c r="D758" s="127"/>
      <c r="E758" s="123" t="str">
        <f>IFERROR(__xludf.DUMMYFUNCTION("Query('(Fuente) 2. Campos'!$1:$994,""SELECT E WHERE A = '""&amp;D758&amp;""' LIMIT 1"",FALSE)"),"")</f>
        <v/>
      </c>
      <c r="F758" s="125"/>
    </row>
    <row r="759" hidden="1">
      <c r="A759" s="130"/>
      <c r="B759" s="130"/>
      <c r="C759" s="130"/>
      <c r="D759" s="127"/>
      <c r="E759" s="123" t="str">
        <f>IFERROR(__xludf.DUMMYFUNCTION("Query('(Fuente) 2. Campos'!$1:$994,""SELECT E WHERE A = '""&amp;D759&amp;""' LIMIT 1"",FALSE)"),"")</f>
        <v/>
      </c>
      <c r="F759" s="125"/>
    </row>
    <row r="760" hidden="1">
      <c r="A760" s="130"/>
      <c r="B760" s="130"/>
      <c r="C760" s="130"/>
      <c r="D760" s="127"/>
      <c r="E760" s="123" t="str">
        <f>IFERROR(__xludf.DUMMYFUNCTION("Query('(Fuente) 2. Campos'!$1:$994,""SELECT E WHERE A = '""&amp;D760&amp;""' LIMIT 1"",FALSE)"),"")</f>
        <v/>
      </c>
      <c r="F760" s="125"/>
    </row>
    <row r="761" hidden="1">
      <c r="A761" s="130"/>
      <c r="B761" s="130"/>
      <c r="C761" s="130"/>
      <c r="D761" s="127"/>
      <c r="E761" s="123" t="str">
        <f>IFERROR(__xludf.DUMMYFUNCTION("Query('(Fuente) 2. Campos'!$1:$994,""SELECT E WHERE A = '""&amp;D761&amp;""' LIMIT 1"",FALSE)"),"")</f>
        <v/>
      </c>
      <c r="F761" s="125"/>
    </row>
    <row r="762" hidden="1">
      <c r="A762" s="130"/>
      <c r="B762" s="130"/>
      <c r="C762" s="130"/>
      <c r="D762" s="127"/>
      <c r="E762" s="123" t="str">
        <f>IFERROR(__xludf.DUMMYFUNCTION("Query('(Fuente) 2. Campos'!$1:$994,""SELECT E WHERE A = '""&amp;D762&amp;""' LIMIT 1"",FALSE)"),"")</f>
        <v/>
      </c>
      <c r="F762" s="125"/>
    </row>
    <row r="763" hidden="1">
      <c r="A763" s="130"/>
      <c r="B763" s="130"/>
      <c r="C763" s="130"/>
      <c r="D763" s="127"/>
      <c r="E763" s="123" t="str">
        <f>IFERROR(__xludf.DUMMYFUNCTION("Query('(Fuente) 2. Campos'!$1:$994,""SELECT E WHERE A = '""&amp;D763&amp;""' LIMIT 1"",FALSE)"),"")</f>
        <v/>
      </c>
      <c r="F763" s="125"/>
    </row>
    <row r="764" hidden="1">
      <c r="A764" s="130"/>
      <c r="B764" s="130"/>
      <c r="C764" s="130"/>
      <c r="D764" s="127"/>
      <c r="E764" s="123" t="str">
        <f>IFERROR(__xludf.DUMMYFUNCTION("Query('(Fuente) 2. Campos'!$1:$994,""SELECT E WHERE A = '""&amp;D764&amp;""' LIMIT 1"",FALSE)"),"")</f>
        <v/>
      </c>
      <c r="F764" s="125"/>
    </row>
    <row r="765" hidden="1">
      <c r="A765" s="130"/>
      <c r="B765" s="130"/>
      <c r="C765" s="130"/>
      <c r="D765" s="127"/>
      <c r="E765" s="123" t="str">
        <f>IFERROR(__xludf.DUMMYFUNCTION("Query('(Fuente) 2. Campos'!$1:$994,""SELECT E WHERE A = '""&amp;D765&amp;""' LIMIT 1"",FALSE)"),"")</f>
        <v/>
      </c>
      <c r="F765" s="125"/>
    </row>
    <row r="766" hidden="1">
      <c r="A766" s="130"/>
      <c r="B766" s="130"/>
      <c r="C766" s="130"/>
      <c r="D766" s="127"/>
      <c r="E766" s="123" t="str">
        <f>IFERROR(__xludf.DUMMYFUNCTION("Query('(Fuente) 2. Campos'!$1:$994,""SELECT E WHERE A = '""&amp;D766&amp;""' LIMIT 1"",FALSE)"),"")</f>
        <v/>
      </c>
      <c r="F766" s="125"/>
    </row>
    <row r="767" hidden="1">
      <c r="A767" s="130"/>
      <c r="B767" s="130"/>
      <c r="C767" s="130"/>
      <c r="D767" s="127"/>
      <c r="E767" s="123" t="str">
        <f>IFERROR(__xludf.DUMMYFUNCTION("Query('(Fuente) 2. Campos'!$1:$994,""SELECT E WHERE A = '""&amp;D767&amp;""' LIMIT 1"",FALSE)"),"")</f>
        <v/>
      </c>
      <c r="F767" s="125"/>
    </row>
    <row r="768" hidden="1">
      <c r="A768" s="130"/>
      <c r="B768" s="130"/>
      <c r="C768" s="130"/>
      <c r="D768" s="127"/>
      <c r="E768" s="123" t="str">
        <f>IFERROR(__xludf.DUMMYFUNCTION("Query('(Fuente) 2. Campos'!$1:$994,""SELECT E WHERE A = '""&amp;D768&amp;""' LIMIT 1"",FALSE)"),"")</f>
        <v/>
      </c>
      <c r="F768" s="125"/>
    </row>
    <row r="769" hidden="1">
      <c r="A769" s="130"/>
      <c r="B769" s="130"/>
      <c r="C769" s="130"/>
      <c r="D769" s="127"/>
      <c r="E769" s="123" t="str">
        <f>IFERROR(__xludf.DUMMYFUNCTION("Query('(Fuente) 2. Campos'!$1:$994,""SELECT E WHERE A = '""&amp;D769&amp;""' LIMIT 1"",FALSE)"),"")</f>
        <v/>
      </c>
      <c r="F769" s="125"/>
    </row>
    <row r="770" hidden="1">
      <c r="A770" s="130"/>
      <c r="B770" s="130"/>
      <c r="C770" s="130"/>
      <c r="D770" s="127"/>
      <c r="E770" s="123" t="str">
        <f>IFERROR(__xludf.DUMMYFUNCTION("Query('(Fuente) 2. Campos'!$1:$994,""SELECT E WHERE A = '""&amp;D770&amp;""' LIMIT 1"",FALSE)"),"")</f>
        <v/>
      </c>
      <c r="F770" s="125"/>
    </row>
    <row r="771" hidden="1">
      <c r="A771" s="130"/>
      <c r="B771" s="130"/>
      <c r="C771" s="130"/>
      <c r="D771" s="127"/>
      <c r="E771" s="123" t="str">
        <f>IFERROR(__xludf.DUMMYFUNCTION("Query('(Fuente) 2. Campos'!$1:$994,""SELECT E WHERE A = '""&amp;D771&amp;""' LIMIT 1"",FALSE)"),"")</f>
        <v/>
      </c>
      <c r="F771" s="125"/>
    </row>
    <row r="772" hidden="1">
      <c r="A772" s="130"/>
      <c r="B772" s="130"/>
      <c r="C772" s="130"/>
      <c r="D772" s="127"/>
      <c r="E772" s="123" t="str">
        <f>IFERROR(__xludf.DUMMYFUNCTION("Query('(Fuente) 2. Campos'!$1:$994,""SELECT E WHERE A = '""&amp;D772&amp;""' LIMIT 1"",FALSE)"),"")</f>
        <v/>
      </c>
      <c r="F772" s="125"/>
    </row>
    <row r="773" hidden="1">
      <c r="A773" s="130"/>
      <c r="B773" s="130"/>
      <c r="C773" s="130"/>
      <c r="D773" s="127"/>
      <c r="E773" s="123" t="str">
        <f>IFERROR(__xludf.DUMMYFUNCTION("Query('(Fuente) 2. Campos'!$1:$994,""SELECT E WHERE A = '""&amp;D773&amp;""' LIMIT 1"",FALSE)"),"")</f>
        <v/>
      </c>
      <c r="F773" s="125"/>
    </row>
    <row r="774" hidden="1">
      <c r="A774" s="130"/>
      <c r="B774" s="130"/>
      <c r="C774" s="130"/>
      <c r="D774" s="127"/>
      <c r="E774" s="123" t="str">
        <f>IFERROR(__xludf.DUMMYFUNCTION("Query('(Fuente) 2. Campos'!$1:$994,""SELECT E WHERE A = '""&amp;D774&amp;""' LIMIT 1"",FALSE)"),"")</f>
        <v/>
      </c>
      <c r="F774" s="125"/>
    </row>
    <row r="775" hidden="1">
      <c r="A775" s="130"/>
      <c r="B775" s="130"/>
      <c r="C775" s="130"/>
      <c r="D775" s="127"/>
      <c r="E775" s="123" t="str">
        <f>IFERROR(__xludf.DUMMYFUNCTION("Query('(Fuente) 2. Campos'!$1:$994,""SELECT E WHERE A = '""&amp;D775&amp;""' LIMIT 1"",FALSE)"),"")</f>
        <v/>
      </c>
      <c r="F775" s="125"/>
    </row>
    <row r="776" hidden="1">
      <c r="A776" s="130"/>
      <c r="B776" s="130"/>
      <c r="C776" s="130"/>
      <c r="D776" s="127"/>
      <c r="E776" s="123" t="str">
        <f>IFERROR(__xludf.DUMMYFUNCTION("Query('(Fuente) 2. Campos'!$1:$994,""SELECT E WHERE A = '""&amp;D776&amp;""' LIMIT 1"",FALSE)"),"")</f>
        <v/>
      </c>
      <c r="F776" s="125"/>
    </row>
    <row r="777" hidden="1">
      <c r="A777" s="130"/>
      <c r="B777" s="130"/>
      <c r="C777" s="130"/>
      <c r="D777" s="127"/>
      <c r="E777" s="123" t="str">
        <f>IFERROR(__xludf.DUMMYFUNCTION("Query('(Fuente) 2. Campos'!$1:$994,""SELECT E WHERE A = '""&amp;D777&amp;""' LIMIT 1"",FALSE)"),"")</f>
        <v/>
      </c>
      <c r="F777" s="125"/>
    </row>
    <row r="778" hidden="1">
      <c r="A778" s="130"/>
      <c r="B778" s="130"/>
      <c r="C778" s="130"/>
      <c r="D778" s="127"/>
      <c r="E778" s="123" t="str">
        <f>IFERROR(__xludf.DUMMYFUNCTION("Query('(Fuente) 2. Campos'!$1:$994,""SELECT E WHERE A = '""&amp;D778&amp;""' LIMIT 1"",FALSE)"),"")</f>
        <v/>
      </c>
      <c r="F778" s="125"/>
    </row>
    <row r="779" hidden="1">
      <c r="A779" s="130"/>
      <c r="B779" s="130"/>
      <c r="C779" s="130"/>
      <c r="D779" s="127"/>
      <c r="E779" s="123" t="str">
        <f>IFERROR(__xludf.DUMMYFUNCTION("Query('(Fuente) 2. Campos'!$1:$994,""SELECT E WHERE A = '""&amp;D779&amp;""' LIMIT 1"",FALSE)"),"")</f>
        <v/>
      </c>
      <c r="F779" s="125"/>
    </row>
    <row r="780" hidden="1">
      <c r="A780" s="130"/>
      <c r="B780" s="130"/>
      <c r="C780" s="130"/>
      <c r="D780" s="127"/>
      <c r="E780" s="123" t="str">
        <f>IFERROR(__xludf.DUMMYFUNCTION("Query('(Fuente) 2. Campos'!$1:$994,""SELECT E WHERE A = '""&amp;D780&amp;""' LIMIT 1"",FALSE)"),"")</f>
        <v/>
      </c>
      <c r="F780" s="125"/>
    </row>
    <row r="781" hidden="1">
      <c r="A781" s="130"/>
      <c r="B781" s="130"/>
      <c r="C781" s="130"/>
      <c r="D781" s="127"/>
      <c r="E781" s="123" t="str">
        <f>IFERROR(__xludf.DUMMYFUNCTION("Query('(Fuente) 2. Campos'!$1:$994,""SELECT E WHERE A = '""&amp;D781&amp;""' LIMIT 1"",FALSE)"),"")</f>
        <v/>
      </c>
      <c r="F781" s="125"/>
    </row>
    <row r="782" hidden="1">
      <c r="A782" s="130"/>
      <c r="B782" s="130"/>
      <c r="C782" s="130"/>
      <c r="D782" s="127"/>
      <c r="E782" s="123" t="str">
        <f>IFERROR(__xludf.DUMMYFUNCTION("Query('(Fuente) 2. Campos'!$1:$994,""SELECT E WHERE A = '""&amp;D782&amp;""' LIMIT 1"",FALSE)"),"")</f>
        <v/>
      </c>
      <c r="F782" s="125"/>
    </row>
    <row r="783" hidden="1">
      <c r="A783" s="130"/>
      <c r="B783" s="130"/>
      <c r="C783" s="130"/>
      <c r="D783" s="127"/>
      <c r="E783" s="123" t="str">
        <f>IFERROR(__xludf.DUMMYFUNCTION("Query('(Fuente) 2. Campos'!$1:$994,""SELECT E WHERE A = '""&amp;D783&amp;""' LIMIT 1"",FALSE)"),"")</f>
        <v/>
      </c>
      <c r="F783" s="125"/>
    </row>
    <row r="784" hidden="1">
      <c r="A784" s="130"/>
      <c r="B784" s="130"/>
      <c r="C784" s="130"/>
      <c r="D784" s="127"/>
      <c r="E784" s="123" t="str">
        <f>IFERROR(__xludf.DUMMYFUNCTION("Query('(Fuente) 2. Campos'!$1:$994,""SELECT E WHERE A = '""&amp;D784&amp;""' LIMIT 1"",FALSE)"),"")</f>
        <v/>
      </c>
      <c r="F784" s="125"/>
    </row>
    <row r="785" hidden="1">
      <c r="A785" s="130"/>
      <c r="B785" s="130"/>
      <c r="C785" s="130"/>
      <c r="D785" s="127"/>
      <c r="E785" s="123" t="str">
        <f>IFERROR(__xludf.DUMMYFUNCTION("Query('(Fuente) 2. Campos'!$1:$994,""SELECT E WHERE A = '""&amp;D785&amp;""' LIMIT 1"",FALSE)"),"")</f>
        <v/>
      </c>
      <c r="F785" s="125"/>
    </row>
    <row r="786" hidden="1">
      <c r="A786" s="130"/>
      <c r="B786" s="130"/>
      <c r="C786" s="130"/>
      <c r="D786" s="127"/>
      <c r="E786" s="123" t="str">
        <f>IFERROR(__xludf.DUMMYFUNCTION("Query('(Fuente) 2. Campos'!$1:$994,""SELECT E WHERE A = '""&amp;D786&amp;""' LIMIT 1"",FALSE)"),"")</f>
        <v/>
      </c>
      <c r="F786" s="125"/>
    </row>
    <row r="787" hidden="1">
      <c r="A787" s="130"/>
      <c r="B787" s="130"/>
      <c r="C787" s="130"/>
      <c r="D787" s="127"/>
      <c r="E787" s="123" t="str">
        <f>IFERROR(__xludf.DUMMYFUNCTION("Query('(Fuente) 2. Campos'!$1:$994,""SELECT E WHERE A = '""&amp;D787&amp;""' LIMIT 1"",FALSE)"),"")</f>
        <v/>
      </c>
      <c r="F787" s="125"/>
    </row>
    <row r="788" hidden="1">
      <c r="A788" s="130"/>
      <c r="B788" s="130"/>
      <c r="C788" s="130"/>
      <c r="D788" s="127"/>
      <c r="E788" s="123" t="str">
        <f>IFERROR(__xludf.DUMMYFUNCTION("Query('(Fuente) 2. Campos'!$1:$994,""SELECT E WHERE A = '""&amp;D788&amp;""' LIMIT 1"",FALSE)"),"")</f>
        <v/>
      </c>
      <c r="F788" s="125"/>
    </row>
    <row r="789" hidden="1">
      <c r="A789" s="130"/>
      <c r="B789" s="130"/>
      <c r="C789" s="130"/>
      <c r="D789" s="127"/>
      <c r="E789" s="123" t="str">
        <f>IFERROR(__xludf.DUMMYFUNCTION("Query('(Fuente) 2. Campos'!$1:$994,""SELECT E WHERE A = '""&amp;D789&amp;""' LIMIT 1"",FALSE)"),"")</f>
        <v/>
      </c>
      <c r="F789" s="125"/>
    </row>
    <row r="790" hidden="1">
      <c r="A790" s="130"/>
      <c r="B790" s="130"/>
      <c r="C790" s="130"/>
      <c r="D790" s="127"/>
      <c r="E790" s="123" t="str">
        <f>IFERROR(__xludf.DUMMYFUNCTION("Query('(Fuente) 2. Campos'!$1:$994,""SELECT E WHERE A = '""&amp;D790&amp;""' LIMIT 1"",FALSE)"),"")</f>
        <v/>
      </c>
      <c r="F790" s="125"/>
    </row>
    <row r="791" hidden="1">
      <c r="A791" s="130"/>
      <c r="B791" s="130"/>
      <c r="C791" s="130"/>
      <c r="D791" s="127"/>
      <c r="E791" s="123" t="str">
        <f>IFERROR(__xludf.DUMMYFUNCTION("Query('(Fuente) 2. Campos'!$1:$994,""SELECT E WHERE A = '""&amp;D791&amp;""' LIMIT 1"",FALSE)"),"")</f>
        <v/>
      </c>
      <c r="F791" s="125"/>
    </row>
    <row r="792" hidden="1">
      <c r="A792" s="130"/>
      <c r="B792" s="130"/>
      <c r="C792" s="130"/>
      <c r="D792" s="127"/>
      <c r="E792" s="123" t="str">
        <f>IFERROR(__xludf.DUMMYFUNCTION("Query('(Fuente) 2. Campos'!$1:$994,""SELECT E WHERE A = '""&amp;D792&amp;""' LIMIT 1"",FALSE)"),"")</f>
        <v/>
      </c>
      <c r="F792" s="125"/>
    </row>
    <row r="793" hidden="1">
      <c r="A793" s="130"/>
      <c r="B793" s="130"/>
      <c r="C793" s="130"/>
      <c r="D793" s="127"/>
      <c r="E793" s="123" t="str">
        <f>IFERROR(__xludf.DUMMYFUNCTION("Query('(Fuente) 2. Campos'!$1:$994,""SELECT E WHERE A = '""&amp;D793&amp;""' LIMIT 1"",FALSE)"),"")</f>
        <v/>
      </c>
      <c r="F793" s="125"/>
    </row>
    <row r="794" hidden="1">
      <c r="A794" s="130"/>
      <c r="B794" s="130"/>
      <c r="C794" s="130"/>
      <c r="D794" s="127"/>
      <c r="E794" s="123" t="str">
        <f>IFERROR(__xludf.DUMMYFUNCTION("Query('(Fuente) 2. Campos'!$1:$994,""SELECT E WHERE A = '""&amp;D794&amp;""' LIMIT 1"",FALSE)"),"")</f>
        <v/>
      </c>
      <c r="F794" s="125"/>
    </row>
    <row r="795" hidden="1">
      <c r="A795" s="130"/>
      <c r="B795" s="130"/>
      <c r="C795" s="130"/>
      <c r="D795" s="127"/>
      <c r="E795" s="123" t="str">
        <f>IFERROR(__xludf.DUMMYFUNCTION("Query('(Fuente) 2. Campos'!$1:$994,""SELECT E WHERE A = '""&amp;D795&amp;""' LIMIT 1"",FALSE)"),"")</f>
        <v/>
      </c>
      <c r="F795" s="125"/>
    </row>
    <row r="796" hidden="1">
      <c r="A796" s="130"/>
      <c r="B796" s="130"/>
      <c r="C796" s="130"/>
      <c r="D796" s="127"/>
      <c r="E796" s="123" t="str">
        <f>IFERROR(__xludf.DUMMYFUNCTION("Query('(Fuente) 2. Campos'!$1:$994,""SELECT E WHERE A = '""&amp;D796&amp;""' LIMIT 1"",FALSE)"),"")</f>
        <v/>
      </c>
      <c r="F796" s="125"/>
    </row>
    <row r="797" hidden="1">
      <c r="A797" s="130"/>
      <c r="B797" s="130"/>
      <c r="C797" s="130"/>
      <c r="D797" s="127"/>
      <c r="E797" s="123" t="str">
        <f>IFERROR(__xludf.DUMMYFUNCTION("Query('(Fuente) 2. Campos'!$1:$994,""SELECT E WHERE A = '""&amp;D797&amp;""' LIMIT 1"",FALSE)"),"")</f>
        <v/>
      </c>
      <c r="F797" s="125"/>
    </row>
    <row r="798" hidden="1">
      <c r="A798" s="130"/>
      <c r="B798" s="130"/>
      <c r="C798" s="130"/>
      <c r="D798" s="127"/>
      <c r="E798" s="123" t="str">
        <f>IFERROR(__xludf.DUMMYFUNCTION("Query('(Fuente) 2. Campos'!$1:$994,""SELECT E WHERE A = '""&amp;D798&amp;""' LIMIT 1"",FALSE)"),"")</f>
        <v/>
      </c>
      <c r="F798" s="125"/>
    </row>
    <row r="799" hidden="1">
      <c r="A799" s="130"/>
      <c r="B799" s="130"/>
      <c r="C799" s="130"/>
      <c r="D799" s="127"/>
      <c r="E799" s="123" t="str">
        <f>IFERROR(__xludf.DUMMYFUNCTION("Query('(Fuente) 2. Campos'!$1:$994,""SELECT E WHERE A = '""&amp;D799&amp;""' LIMIT 1"",FALSE)"),"")</f>
        <v/>
      </c>
      <c r="F799" s="125"/>
    </row>
    <row r="800" hidden="1">
      <c r="A800" s="130"/>
      <c r="B800" s="130"/>
      <c r="C800" s="130"/>
      <c r="D800" s="127"/>
      <c r="E800" s="123" t="str">
        <f>IFERROR(__xludf.DUMMYFUNCTION("Query('(Fuente) 2. Campos'!$1:$994,""SELECT E WHERE A = '""&amp;D800&amp;""' LIMIT 1"",FALSE)"),"")</f>
        <v/>
      </c>
      <c r="F800" s="125"/>
    </row>
    <row r="801" hidden="1">
      <c r="A801" s="130"/>
      <c r="B801" s="130"/>
      <c r="C801" s="130"/>
      <c r="D801" s="127"/>
      <c r="E801" s="123" t="str">
        <f>IFERROR(__xludf.DUMMYFUNCTION("Query('(Fuente) 2. Campos'!$1:$994,""SELECT E WHERE A = '""&amp;D801&amp;""' LIMIT 1"",FALSE)"),"")</f>
        <v/>
      </c>
      <c r="F801" s="125"/>
    </row>
    <row r="802" hidden="1">
      <c r="A802" s="130"/>
      <c r="B802" s="130"/>
      <c r="C802" s="130"/>
      <c r="D802" s="127"/>
      <c r="E802" s="123" t="str">
        <f>IFERROR(__xludf.DUMMYFUNCTION("Query('(Fuente) 2. Campos'!$1:$994,""SELECT E WHERE A = '""&amp;D802&amp;""' LIMIT 1"",FALSE)"),"")</f>
        <v/>
      </c>
      <c r="F802" s="125"/>
    </row>
    <row r="803" hidden="1">
      <c r="A803" s="130"/>
      <c r="B803" s="130"/>
      <c r="C803" s="130"/>
      <c r="D803" s="127"/>
      <c r="E803" s="123" t="str">
        <f>IFERROR(__xludf.DUMMYFUNCTION("Query('(Fuente) 2. Campos'!$1:$994,""SELECT E WHERE A = '""&amp;D803&amp;""' LIMIT 1"",FALSE)"),"")</f>
        <v/>
      </c>
      <c r="F803" s="125"/>
    </row>
    <row r="804" hidden="1">
      <c r="A804" s="130"/>
      <c r="B804" s="130"/>
      <c r="C804" s="130"/>
      <c r="D804" s="127"/>
      <c r="E804" s="123" t="str">
        <f>IFERROR(__xludf.DUMMYFUNCTION("Query('(Fuente) 2. Campos'!$1:$994,""SELECT E WHERE A = '""&amp;D804&amp;""' LIMIT 1"",FALSE)"),"")</f>
        <v/>
      </c>
      <c r="F804" s="125"/>
    </row>
    <row r="805" hidden="1">
      <c r="A805" s="130"/>
      <c r="B805" s="130"/>
      <c r="C805" s="130"/>
      <c r="D805" s="127"/>
      <c r="E805" s="123" t="str">
        <f>IFERROR(__xludf.DUMMYFUNCTION("Query('(Fuente) 2. Campos'!$1:$994,""SELECT E WHERE A = '""&amp;D805&amp;""' LIMIT 1"",FALSE)"),"")</f>
        <v/>
      </c>
      <c r="F805" s="125"/>
    </row>
    <row r="806" hidden="1">
      <c r="A806" s="130"/>
      <c r="B806" s="130"/>
      <c r="C806" s="130"/>
      <c r="D806" s="127"/>
      <c r="E806" s="123" t="str">
        <f>IFERROR(__xludf.DUMMYFUNCTION("Query('(Fuente) 2. Campos'!$1:$994,""SELECT E WHERE A = '""&amp;D806&amp;""' LIMIT 1"",FALSE)"),"")</f>
        <v/>
      </c>
      <c r="F806" s="125"/>
    </row>
    <row r="807" hidden="1">
      <c r="A807" s="130"/>
      <c r="B807" s="130"/>
      <c r="C807" s="130"/>
      <c r="D807" s="127"/>
      <c r="E807" s="123" t="str">
        <f>IFERROR(__xludf.DUMMYFUNCTION("Query('(Fuente) 2. Campos'!$1:$994,""SELECT E WHERE A = '""&amp;D807&amp;""' LIMIT 1"",FALSE)"),"")</f>
        <v/>
      </c>
      <c r="F807" s="125"/>
    </row>
    <row r="808" hidden="1">
      <c r="A808" s="130"/>
      <c r="B808" s="130"/>
      <c r="C808" s="130"/>
      <c r="D808" s="127"/>
      <c r="E808" s="123" t="str">
        <f>IFERROR(__xludf.DUMMYFUNCTION("Query('(Fuente) 2. Campos'!$1:$994,""SELECT E WHERE A = '""&amp;D808&amp;""' LIMIT 1"",FALSE)"),"")</f>
        <v/>
      </c>
      <c r="F808" s="125"/>
    </row>
    <row r="809" hidden="1">
      <c r="A809" s="130"/>
      <c r="B809" s="130"/>
      <c r="C809" s="130"/>
      <c r="D809" s="127"/>
      <c r="E809" s="123" t="str">
        <f>IFERROR(__xludf.DUMMYFUNCTION("Query('(Fuente) 2. Campos'!$1:$994,""SELECT E WHERE A = '""&amp;D809&amp;""' LIMIT 1"",FALSE)"),"")</f>
        <v/>
      </c>
      <c r="F809" s="125"/>
    </row>
    <row r="810" hidden="1">
      <c r="A810" s="130"/>
      <c r="B810" s="130"/>
      <c r="C810" s="130"/>
      <c r="D810" s="127"/>
      <c r="E810" s="123" t="str">
        <f>IFERROR(__xludf.DUMMYFUNCTION("Query('(Fuente) 2. Campos'!$1:$994,""SELECT E WHERE A = '""&amp;D810&amp;""' LIMIT 1"",FALSE)"),"")</f>
        <v/>
      </c>
      <c r="F810" s="125"/>
    </row>
    <row r="811" hidden="1">
      <c r="A811" s="130"/>
      <c r="B811" s="130"/>
      <c r="C811" s="130"/>
      <c r="D811" s="127"/>
      <c r="E811" s="123" t="str">
        <f>IFERROR(__xludf.DUMMYFUNCTION("Query('(Fuente) 2. Campos'!$1:$994,""SELECT E WHERE A = '""&amp;D811&amp;""' LIMIT 1"",FALSE)"),"")</f>
        <v/>
      </c>
      <c r="F811" s="125"/>
    </row>
    <row r="812" hidden="1">
      <c r="A812" s="130"/>
      <c r="B812" s="130"/>
      <c r="C812" s="130"/>
      <c r="D812" s="127"/>
      <c r="E812" s="123" t="str">
        <f>IFERROR(__xludf.DUMMYFUNCTION("Query('(Fuente) 2. Campos'!$1:$994,""SELECT E WHERE A = '""&amp;D812&amp;""' LIMIT 1"",FALSE)"),"")</f>
        <v/>
      </c>
      <c r="F812" s="125"/>
    </row>
    <row r="813" hidden="1">
      <c r="A813" s="130"/>
      <c r="B813" s="130"/>
      <c r="C813" s="130"/>
      <c r="D813" s="127"/>
      <c r="E813" s="123" t="str">
        <f>IFERROR(__xludf.DUMMYFUNCTION("Query('(Fuente) 2. Campos'!$1:$994,""SELECT E WHERE A = '""&amp;D813&amp;""' LIMIT 1"",FALSE)"),"")</f>
        <v/>
      </c>
      <c r="F813" s="125"/>
    </row>
    <row r="814" hidden="1">
      <c r="A814" s="130"/>
      <c r="B814" s="130"/>
      <c r="C814" s="130"/>
      <c r="D814" s="127"/>
      <c r="E814" s="123" t="str">
        <f>IFERROR(__xludf.DUMMYFUNCTION("Query('(Fuente) 2. Campos'!$1:$994,""SELECT E WHERE A = '""&amp;D814&amp;""' LIMIT 1"",FALSE)"),"")</f>
        <v/>
      </c>
      <c r="F814" s="125"/>
    </row>
    <row r="815" hidden="1">
      <c r="A815" s="130"/>
      <c r="B815" s="130"/>
      <c r="C815" s="130"/>
      <c r="D815" s="127"/>
      <c r="E815" s="123" t="str">
        <f>IFERROR(__xludf.DUMMYFUNCTION("Query('(Fuente) 2. Campos'!$1:$994,""SELECT E WHERE A = '""&amp;D815&amp;""' LIMIT 1"",FALSE)"),"")</f>
        <v/>
      </c>
      <c r="F815" s="125"/>
    </row>
    <row r="816" hidden="1">
      <c r="A816" s="130"/>
      <c r="B816" s="130"/>
      <c r="C816" s="130"/>
      <c r="D816" s="127"/>
      <c r="E816" s="123" t="str">
        <f>IFERROR(__xludf.DUMMYFUNCTION("Query('(Fuente) 2. Campos'!$1:$994,""SELECT E WHERE A = '""&amp;D816&amp;""' LIMIT 1"",FALSE)"),"")</f>
        <v/>
      </c>
      <c r="F816" s="125"/>
    </row>
    <row r="817" hidden="1">
      <c r="A817" s="130"/>
      <c r="B817" s="130"/>
      <c r="C817" s="130"/>
      <c r="D817" s="127"/>
      <c r="E817" s="123" t="str">
        <f>IFERROR(__xludf.DUMMYFUNCTION("Query('(Fuente) 2. Campos'!$1:$994,""SELECT E WHERE A = '""&amp;D817&amp;""' LIMIT 1"",FALSE)"),"")</f>
        <v/>
      </c>
      <c r="F817" s="125"/>
    </row>
    <row r="818" hidden="1">
      <c r="A818" s="130"/>
      <c r="B818" s="130"/>
      <c r="C818" s="130"/>
      <c r="D818" s="127"/>
      <c r="E818" s="123" t="str">
        <f>IFERROR(__xludf.DUMMYFUNCTION("Query('(Fuente) 2. Campos'!$1:$994,""SELECT E WHERE A = '""&amp;D818&amp;""' LIMIT 1"",FALSE)"),"")</f>
        <v/>
      </c>
      <c r="F818" s="125"/>
    </row>
    <row r="819" hidden="1">
      <c r="A819" s="130"/>
      <c r="B819" s="130"/>
      <c r="C819" s="130"/>
      <c r="D819" s="127"/>
      <c r="E819" s="123" t="str">
        <f>IFERROR(__xludf.DUMMYFUNCTION("Query('(Fuente) 2. Campos'!$1:$994,""SELECT E WHERE A = '""&amp;D819&amp;""' LIMIT 1"",FALSE)"),"")</f>
        <v/>
      </c>
      <c r="F819" s="125"/>
    </row>
    <row r="820" hidden="1">
      <c r="A820" s="130"/>
      <c r="B820" s="130"/>
      <c r="C820" s="130"/>
      <c r="D820" s="127"/>
      <c r="E820" s="123" t="str">
        <f>IFERROR(__xludf.DUMMYFUNCTION("Query('(Fuente) 2. Campos'!$1:$994,""SELECT E WHERE A = '""&amp;D820&amp;""' LIMIT 1"",FALSE)"),"")</f>
        <v/>
      </c>
      <c r="F820" s="125"/>
    </row>
    <row r="821" hidden="1">
      <c r="A821" s="130"/>
      <c r="B821" s="130"/>
      <c r="C821" s="130"/>
      <c r="D821" s="127"/>
      <c r="E821" s="123" t="str">
        <f>IFERROR(__xludf.DUMMYFUNCTION("Query('(Fuente) 2. Campos'!$1:$994,""SELECT E WHERE A = '""&amp;D821&amp;""' LIMIT 1"",FALSE)"),"")</f>
        <v/>
      </c>
      <c r="F821" s="125"/>
    </row>
    <row r="822" hidden="1">
      <c r="A822" s="130"/>
      <c r="B822" s="130"/>
      <c r="C822" s="130"/>
      <c r="D822" s="127"/>
      <c r="E822" s="123" t="str">
        <f>IFERROR(__xludf.DUMMYFUNCTION("Query('(Fuente) 2. Campos'!$1:$994,""SELECT E WHERE A = '""&amp;D822&amp;""' LIMIT 1"",FALSE)"),"")</f>
        <v/>
      </c>
      <c r="F822" s="125"/>
    </row>
    <row r="823" hidden="1">
      <c r="A823" s="130"/>
      <c r="B823" s="130"/>
      <c r="C823" s="130"/>
      <c r="D823" s="127"/>
      <c r="E823" s="123" t="str">
        <f>IFERROR(__xludf.DUMMYFUNCTION("Query('(Fuente) 2. Campos'!$1:$994,""SELECT E WHERE A = '""&amp;D823&amp;""' LIMIT 1"",FALSE)"),"")</f>
        <v/>
      </c>
      <c r="F823" s="125"/>
    </row>
    <row r="824" hidden="1">
      <c r="A824" s="130"/>
      <c r="B824" s="130"/>
      <c r="C824" s="130"/>
      <c r="D824" s="127"/>
      <c r="E824" s="123" t="str">
        <f>IFERROR(__xludf.DUMMYFUNCTION("Query('(Fuente) 2. Campos'!$1:$994,""SELECT E WHERE A = '""&amp;D824&amp;""' LIMIT 1"",FALSE)"),"")</f>
        <v/>
      </c>
      <c r="F824" s="125"/>
    </row>
    <row r="825" hidden="1">
      <c r="A825" s="130"/>
      <c r="B825" s="130"/>
      <c r="C825" s="130"/>
      <c r="D825" s="127"/>
      <c r="E825" s="123" t="str">
        <f>IFERROR(__xludf.DUMMYFUNCTION("Query('(Fuente) 2. Campos'!$1:$994,""SELECT E WHERE A = '""&amp;D825&amp;""' LIMIT 1"",FALSE)"),"")</f>
        <v/>
      </c>
      <c r="F825" s="125"/>
    </row>
    <row r="826" hidden="1">
      <c r="A826" s="130"/>
      <c r="B826" s="130"/>
      <c r="C826" s="130"/>
      <c r="D826" s="127"/>
      <c r="E826" s="123" t="str">
        <f>IFERROR(__xludf.DUMMYFUNCTION("Query('(Fuente) 2. Campos'!$1:$994,""SELECT E WHERE A = '""&amp;D826&amp;""' LIMIT 1"",FALSE)"),"")</f>
        <v/>
      </c>
      <c r="F826" s="125"/>
    </row>
    <row r="827" hidden="1">
      <c r="A827" s="130"/>
      <c r="B827" s="130"/>
      <c r="C827" s="130"/>
      <c r="D827" s="127"/>
      <c r="E827" s="123" t="str">
        <f>IFERROR(__xludf.DUMMYFUNCTION("Query('(Fuente) 2. Campos'!$1:$994,""SELECT E WHERE A = '""&amp;D827&amp;""' LIMIT 1"",FALSE)"),"")</f>
        <v/>
      </c>
      <c r="F827" s="125"/>
    </row>
    <row r="828" hidden="1">
      <c r="A828" s="130"/>
      <c r="B828" s="130"/>
      <c r="C828" s="130"/>
      <c r="D828" s="127"/>
      <c r="E828" s="123" t="str">
        <f>IFERROR(__xludf.DUMMYFUNCTION("Query('(Fuente) 2. Campos'!$1:$994,""SELECT E WHERE A = '""&amp;D828&amp;""' LIMIT 1"",FALSE)"),"")</f>
        <v/>
      </c>
      <c r="F828" s="125"/>
    </row>
    <row r="829" hidden="1">
      <c r="A829" s="130"/>
      <c r="B829" s="130"/>
      <c r="C829" s="130"/>
      <c r="D829" s="127"/>
      <c r="E829" s="123" t="str">
        <f>IFERROR(__xludf.DUMMYFUNCTION("Query('(Fuente) 2. Campos'!$1:$994,""SELECT E WHERE A = '""&amp;D829&amp;""' LIMIT 1"",FALSE)"),"")</f>
        <v/>
      </c>
      <c r="F829" s="125"/>
    </row>
    <row r="830" hidden="1">
      <c r="A830" s="130"/>
      <c r="B830" s="130"/>
      <c r="C830" s="130"/>
      <c r="D830" s="127"/>
      <c r="E830" s="123" t="str">
        <f>IFERROR(__xludf.DUMMYFUNCTION("Query('(Fuente) 2. Campos'!$1:$994,""SELECT E WHERE A = '""&amp;D830&amp;""' LIMIT 1"",FALSE)"),"")</f>
        <v/>
      </c>
      <c r="F830" s="125"/>
    </row>
    <row r="831" hidden="1">
      <c r="A831" s="130"/>
      <c r="B831" s="130"/>
      <c r="C831" s="130"/>
      <c r="D831" s="127"/>
      <c r="E831" s="123" t="str">
        <f>IFERROR(__xludf.DUMMYFUNCTION("Query('(Fuente) 2. Campos'!$1:$994,""SELECT E WHERE A = '""&amp;D831&amp;""' LIMIT 1"",FALSE)"),"")</f>
        <v/>
      </c>
      <c r="F831" s="125"/>
    </row>
    <row r="832" hidden="1">
      <c r="A832" s="130"/>
      <c r="B832" s="130"/>
      <c r="C832" s="130"/>
      <c r="D832" s="127"/>
      <c r="E832" s="123" t="str">
        <f>IFERROR(__xludf.DUMMYFUNCTION("Query('(Fuente) 2. Campos'!$1:$994,""SELECT E WHERE A = '""&amp;D832&amp;""' LIMIT 1"",FALSE)"),"")</f>
        <v/>
      </c>
      <c r="F832" s="125"/>
    </row>
    <row r="833" hidden="1">
      <c r="A833" s="130"/>
      <c r="B833" s="130"/>
      <c r="C833" s="130"/>
      <c r="D833" s="127"/>
      <c r="E833" s="123" t="str">
        <f>IFERROR(__xludf.DUMMYFUNCTION("Query('(Fuente) 2. Campos'!$1:$994,""SELECT E WHERE A = '""&amp;D833&amp;""' LIMIT 1"",FALSE)"),"")</f>
        <v/>
      </c>
      <c r="F833" s="125"/>
    </row>
    <row r="834" hidden="1">
      <c r="A834" s="130"/>
      <c r="B834" s="130"/>
      <c r="C834" s="130"/>
      <c r="D834" s="127"/>
      <c r="E834" s="123" t="str">
        <f>IFERROR(__xludf.DUMMYFUNCTION("Query('(Fuente) 2. Campos'!$1:$994,""SELECT E WHERE A = '""&amp;D834&amp;""' LIMIT 1"",FALSE)"),"")</f>
        <v/>
      </c>
      <c r="F834" s="125"/>
    </row>
    <row r="835" hidden="1">
      <c r="A835" s="130"/>
      <c r="B835" s="130"/>
      <c r="C835" s="130"/>
      <c r="D835" s="127"/>
      <c r="E835" s="123" t="str">
        <f>IFERROR(__xludf.DUMMYFUNCTION("Query('(Fuente) 2. Campos'!$1:$994,""SELECT E WHERE A = '""&amp;D835&amp;""' LIMIT 1"",FALSE)"),"")</f>
        <v/>
      </c>
      <c r="F835" s="125"/>
    </row>
    <row r="836" hidden="1">
      <c r="A836" s="130"/>
      <c r="B836" s="130"/>
      <c r="C836" s="130"/>
      <c r="D836" s="127"/>
      <c r="E836" s="123" t="str">
        <f>IFERROR(__xludf.DUMMYFUNCTION("Query('(Fuente) 2. Campos'!$1:$994,""SELECT E WHERE A = '""&amp;D836&amp;""' LIMIT 1"",FALSE)"),"")</f>
        <v/>
      </c>
      <c r="F836" s="125"/>
    </row>
    <row r="837" hidden="1">
      <c r="A837" s="130"/>
      <c r="B837" s="130"/>
      <c r="C837" s="130"/>
      <c r="D837" s="127"/>
      <c r="E837" s="123" t="str">
        <f>IFERROR(__xludf.DUMMYFUNCTION("Query('(Fuente) 2. Campos'!$1:$994,""SELECT E WHERE A = '""&amp;D837&amp;""' LIMIT 1"",FALSE)"),"")</f>
        <v/>
      </c>
      <c r="F837" s="125"/>
    </row>
    <row r="838" hidden="1">
      <c r="A838" s="130"/>
      <c r="B838" s="130"/>
      <c r="C838" s="130"/>
      <c r="D838" s="127"/>
      <c r="E838" s="123" t="str">
        <f>IFERROR(__xludf.DUMMYFUNCTION("Query('(Fuente) 2. Campos'!$1:$994,""SELECT E WHERE A = '""&amp;D838&amp;""' LIMIT 1"",FALSE)"),"")</f>
        <v/>
      </c>
      <c r="F838" s="125"/>
    </row>
    <row r="839" hidden="1">
      <c r="A839" s="130"/>
      <c r="B839" s="130"/>
      <c r="C839" s="130"/>
      <c r="D839" s="127"/>
      <c r="E839" s="123" t="str">
        <f>IFERROR(__xludf.DUMMYFUNCTION("Query('(Fuente) 2. Campos'!$1:$994,""SELECT E WHERE A = '""&amp;D839&amp;""' LIMIT 1"",FALSE)"),"")</f>
        <v/>
      </c>
      <c r="F839" s="125"/>
    </row>
    <row r="840" hidden="1">
      <c r="A840" s="130"/>
      <c r="B840" s="130"/>
      <c r="C840" s="130"/>
      <c r="D840" s="127"/>
      <c r="E840" s="123" t="str">
        <f>IFERROR(__xludf.DUMMYFUNCTION("Query('(Fuente) 2. Campos'!$1:$994,""SELECT E WHERE A = '""&amp;D840&amp;""' LIMIT 1"",FALSE)"),"")</f>
        <v/>
      </c>
      <c r="F840" s="125"/>
    </row>
    <row r="841" hidden="1">
      <c r="A841" s="130"/>
      <c r="B841" s="130"/>
      <c r="C841" s="130"/>
      <c r="D841" s="127"/>
      <c r="E841" s="123" t="str">
        <f>IFERROR(__xludf.DUMMYFUNCTION("Query('(Fuente) 2. Campos'!$1:$994,""SELECT E WHERE A = '""&amp;D841&amp;""' LIMIT 1"",FALSE)"),"")</f>
        <v/>
      </c>
      <c r="F841" s="125"/>
    </row>
    <row r="842" hidden="1">
      <c r="A842" s="130"/>
      <c r="B842" s="130"/>
      <c r="C842" s="130"/>
      <c r="D842" s="127"/>
      <c r="E842" s="123" t="str">
        <f>IFERROR(__xludf.DUMMYFUNCTION("Query('(Fuente) 2. Campos'!$1:$994,""SELECT E WHERE A = '""&amp;D842&amp;""' LIMIT 1"",FALSE)"),"")</f>
        <v/>
      </c>
      <c r="F842" s="125"/>
    </row>
    <row r="843" hidden="1">
      <c r="A843" s="130"/>
      <c r="B843" s="130"/>
      <c r="C843" s="130"/>
      <c r="D843" s="127"/>
      <c r="E843" s="123" t="str">
        <f>IFERROR(__xludf.DUMMYFUNCTION("Query('(Fuente) 2. Campos'!$1:$994,""SELECT E WHERE A = '""&amp;D843&amp;""' LIMIT 1"",FALSE)"),"")</f>
        <v/>
      </c>
      <c r="F843" s="125"/>
    </row>
    <row r="844" hidden="1">
      <c r="A844" s="130"/>
      <c r="B844" s="130"/>
      <c r="C844" s="130"/>
      <c r="D844" s="127"/>
      <c r="E844" s="123" t="str">
        <f>IFERROR(__xludf.DUMMYFUNCTION("Query('(Fuente) 2. Campos'!$1:$994,""SELECT E WHERE A = '""&amp;D844&amp;""' LIMIT 1"",FALSE)"),"")</f>
        <v/>
      </c>
      <c r="F844" s="125"/>
    </row>
    <row r="845" hidden="1">
      <c r="A845" s="130"/>
      <c r="B845" s="130"/>
      <c r="C845" s="130"/>
      <c r="D845" s="127"/>
      <c r="E845" s="123" t="str">
        <f>IFERROR(__xludf.DUMMYFUNCTION("Query('(Fuente) 2. Campos'!$1:$994,""SELECT E WHERE A = '""&amp;D845&amp;""' LIMIT 1"",FALSE)"),"")</f>
        <v/>
      </c>
      <c r="F845" s="125"/>
    </row>
    <row r="846" hidden="1">
      <c r="A846" s="130"/>
      <c r="B846" s="130"/>
      <c r="C846" s="130"/>
      <c r="D846" s="127"/>
      <c r="E846" s="123" t="str">
        <f>IFERROR(__xludf.DUMMYFUNCTION("Query('(Fuente) 2. Campos'!$1:$994,""SELECT E WHERE A = '""&amp;D846&amp;""' LIMIT 1"",FALSE)"),"")</f>
        <v/>
      </c>
      <c r="F846" s="125"/>
    </row>
    <row r="847" hidden="1">
      <c r="A847" s="130"/>
      <c r="B847" s="130"/>
      <c r="C847" s="130"/>
      <c r="D847" s="127"/>
      <c r="E847" s="123" t="str">
        <f>IFERROR(__xludf.DUMMYFUNCTION("Query('(Fuente) 2. Campos'!$1:$994,""SELECT E WHERE A = '""&amp;D847&amp;""' LIMIT 1"",FALSE)"),"")</f>
        <v/>
      </c>
      <c r="F847" s="125"/>
    </row>
    <row r="848" hidden="1">
      <c r="A848" s="130"/>
      <c r="B848" s="130"/>
      <c r="C848" s="130"/>
      <c r="D848" s="127"/>
      <c r="E848" s="123" t="str">
        <f>IFERROR(__xludf.DUMMYFUNCTION("Query('(Fuente) 2. Campos'!$1:$994,""SELECT E WHERE A = '""&amp;D848&amp;""' LIMIT 1"",FALSE)"),"")</f>
        <v/>
      </c>
      <c r="F848" s="125"/>
    </row>
    <row r="849" hidden="1">
      <c r="A849" s="130"/>
      <c r="B849" s="130"/>
      <c r="C849" s="130"/>
      <c r="D849" s="127"/>
      <c r="E849" s="123" t="str">
        <f>IFERROR(__xludf.DUMMYFUNCTION("Query('(Fuente) 2. Campos'!$1:$994,""SELECT E WHERE A = '""&amp;D849&amp;""' LIMIT 1"",FALSE)"),"")</f>
        <v/>
      </c>
      <c r="F849" s="125"/>
    </row>
    <row r="850" hidden="1">
      <c r="A850" s="130"/>
      <c r="B850" s="130"/>
      <c r="C850" s="130"/>
      <c r="D850" s="127"/>
      <c r="E850" s="123" t="str">
        <f>IFERROR(__xludf.DUMMYFUNCTION("Query('(Fuente) 2. Campos'!$1:$994,""SELECT E WHERE A = '""&amp;D850&amp;""' LIMIT 1"",FALSE)"),"")</f>
        <v/>
      </c>
      <c r="F850" s="125"/>
    </row>
    <row r="851" hidden="1">
      <c r="A851" s="130"/>
      <c r="B851" s="130"/>
      <c r="C851" s="130"/>
      <c r="D851" s="127"/>
      <c r="E851" s="123" t="str">
        <f>IFERROR(__xludf.DUMMYFUNCTION("Query('(Fuente) 2. Campos'!$1:$994,""SELECT E WHERE A = '""&amp;D851&amp;""' LIMIT 1"",FALSE)"),"")</f>
        <v/>
      </c>
      <c r="F851" s="125"/>
    </row>
    <row r="852" hidden="1">
      <c r="A852" s="130"/>
      <c r="B852" s="130"/>
      <c r="C852" s="130"/>
      <c r="D852" s="127"/>
      <c r="E852" s="123" t="str">
        <f>IFERROR(__xludf.DUMMYFUNCTION("Query('(Fuente) 2. Campos'!$1:$994,""SELECT E WHERE A = '""&amp;D852&amp;""' LIMIT 1"",FALSE)"),"")</f>
        <v/>
      </c>
      <c r="F852" s="125"/>
    </row>
    <row r="853" hidden="1">
      <c r="A853" s="130"/>
      <c r="B853" s="130"/>
      <c r="C853" s="130"/>
      <c r="D853" s="127"/>
      <c r="E853" s="123" t="str">
        <f>IFERROR(__xludf.DUMMYFUNCTION("Query('(Fuente) 2. Campos'!$1:$994,""SELECT E WHERE A = '""&amp;D853&amp;""' LIMIT 1"",FALSE)"),"")</f>
        <v/>
      </c>
      <c r="F853" s="125"/>
    </row>
    <row r="854" hidden="1">
      <c r="A854" s="130"/>
      <c r="B854" s="130"/>
      <c r="C854" s="130"/>
      <c r="D854" s="127"/>
      <c r="E854" s="123" t="str">
        <f>IFERROR(__xludf.DUMMYFUNCTION("Query('(Fuente) 2. Campos'!$1:$994,""SELECT E WHERE A = '""&amp;D854&amp;""' LIMIT 1"",FALSE)"),"")</f>
        <v/>
      </c>
      <c r="F854" s="125"/>
    </row>
    <row r="855" hidden="1">
      <c r="A855" s="130"/>
      <c r="B855" s="130"/>
      <c r="C855" s="130"/>
      <c r="D855" s="127"/>
      <c r="E855" s="123" t="str">
        <f>IFERROR(__xludf.DUMMYFUNCTION("Query('(Fuente) 2. Campos'!$1:$994,""SELECT E WHERE A = '""&amp;D855&amp;""' LIMIT 1"",FALSE)"),"")</f>
        <v/>
      </c>
      <c r="F855" s="125"/>
    </row>
    <row r="856" hidden="1">
      <c r="A856" s="130"/>
      <c r="B856" s="130"/>
      <c r="C856" s="130"/>
      <c r="D856" s="127"/>
      <c r="E856" s="123" t="str">
        <f>IFERROR(__xludf.DUMMYFUNCTION("Query('(Fuente) 2. Campos'!$1:$994,""SELECT E WHERE A = '""&amp;D856&amp;""' LIMIT 1"",FALSE)"),"")</f>
        <v/>
      </c>
      <c r="F856" s="125"/>
    </row>
    <row r="857" hidden="1">
      <c r="A857" s="130"/>
      <c r="B857" s="130"/>
      <c r="C857" s="130"/>
      <c r="D857" s="127"/>
      <c r="E857" s="123" t="str">
        <f>IFERROR(__xludf.DUMMYFUNCTION("Query('(Fuente) 2. Campos'!$1:$994,""SELECT E WHERE A = '""&amp;D857&amp;""' LIMIT 1"",FALSE)"),"")</f>
        <v/>
      </c>
      <c r="F857" s="125"/>
    </row>
    <row r="858" hidden="1">
      <c r="A858" s="130"/>
      <c r="B858" s="130"/>
      <c r="C858" s="130"/>
      <c r="D858" s="127"/>
      <c r="E858" s="123" t="str">
        <f>IFERROR(__xludf.DUMMYFUNCTION("Query('(Fuente) 2. Campos'!$1:$994,""SELECT E WHERE A = '""&amp;D858&amp;""' LIMIT 1"",FALSE)"),"")</f>
        <v/>
      </c>
      <c r="F858" s="125"/>
    </row>
    <row r="859" hidden="1">
      <c r="A859" s="130"/>
      <c r="B859" s="130"/>
      <c r="C859" s="130"/>
      <c r="D859" s="127"/>
      <c r="E859" s="123" t="str">
        <f>IFERROR(__xludf.DUMMYFUNCTION("Query('(Fuente) 2. Campos'!$1:$994,""SELECT E WHERE A = '""&amp;D859&amp;""' LIMIT 1"",FALSE)"),"")</f>
        <v/>
      </c>
      <c r="F859" s="125"/>
    </row>
    <row r="860" hidden="1">
      <c r="A860" s="130"/>
      <c r="B860" s="130"/>
      <c r="C860" s="130"/>
      <c r="D860" s="127"/>
      <c r="E860" s="123" t="str">
        <f>IFERROR(__xludf.DUMMYFUNCTION("Query('(Fuente) 2. Campos'!$1:$994,""SELECT E WHERE A = '""&amp;D860&amp;""' LIMIT 1"",FALSE)"),"")</f>
        <v/>
      </c>
      <c r="F860" s="125"/>
    </row>
    <row r="861" hidden="1">
      <c r="A861" s="130"/>
      <c r="B861" s="130"/>
      <c r="C861" s="130"/>
      <c r="D861" s="127"/>
      <c r="E861" s="123" t="str">
        <f>IFERROR(__xludf.DUMMYFUNCTION("Query('(Fuente) 2. Campos'!$1:$994,""SELECT E WHERE A = '""&amp;D861&amp;""' LIMIT 1"",FALSE)"),"")</f>
        <v/>
      </c>
      <c r="F861" s="125"/>
    </row>
    <row r="862" hidden="1">
      <c r="A862" s="130"/>
      <c r="B862" s="130"/>
      <c r="C862" s="130"/>
      <c r="D862" s="127"/>
      <c r="E862" s="123" t="str">
        <f>IFERROR(__xludf.DUMMYFUNCTION("Query('(Fuente) 2. Campos'!$1:$994,""SELECT E WHERE A = '""&amp;D862&amp;""' LIMIT 1"",FALSE)"),"")</f>
        <v/>
      </c>
      <c r="F862" s="125"/>
    </row>
    <row r="863" hidden="1">
      <c r="A863" s="130"/>
      <c r="B863" s="130"/>
      <c r="C863" s="130"/>
      <c r="D863" s="127"/>
      <c r="E863" s="123" t="str">
        <f>IFERROR(__xludf.DUMMYFUNCTION("Query('(Fuente) 2. Campos'!$1:$994,""SELECT E WHERE A = '""&amp;D863&amp;""' LIMIT 1"",FALSE)"),"")</f>
        <v/>
      </c>
      <c r="F863" s="125"/>
    </row>
    <row r="864" hidden="1">
      <c r="A864" s="130"/>
      <c r="B864" s="130"/>
      <c r="C864" s="130"/>
      <c r="D864" s="127"/>
      <c r="E864" s="123" t="str">
        <f>IFERROR(__xludf.DUMMYFUNCTION("Query('(Fuente) 2. Campos'!$1:$994,""SELECT E WHERE A = '""&amp;D864&amp;""' LIMIT 1"",FALSE)"),"")</f>
        <v/>
      </c>
      <c r="F864" s="125"/>
    </row>
    <row r="865" hidden="1">
      <c r="A865" s="130"/>
      <c r="B865" s="130"/>
      <c r="C865" s="130"/>
      <c r="D865" s="127"/>
      <c r="E865" s="123" t="str">
        <f>IFERROR(__xludf.DUMMYFUNCTION("Query('(Fuente) 2. Campos'!$1:$994,""SELECT E WHERE A = '""&amp;D865&amp;""' LIMIT 1"",FALSE)"),"")</f>
        <v/>
      </c>
      <c r="F865" s="125"/>
    </row>
    <row r="866" hidden="1">
      <c r="A866" s="130"/>
      <c r="B866" s="130"/>
      <c r="C866" s="130"/>
      <c r="D866" s="127"/>
      <c r="E866" s="123" t="str">
        <f>IFERROR(__xludf.DUMMYFUNCTION("Query('(Fuente) 2. Campos'!$1:$994,""SELECT E WHERE A = '""&amp;D866&amp;""' LIMIT 1"",FALSE)"),"")</f>
        <v/>
      </c>
      <c r="F866" s="125"/>
    </row>
    <row r="867" hidden="1">
      <c r="A867" s="130"/>
      <c r="B867" s="130"/>
      <c r="C867" s="130"/>
      <c r="D867" s="127"/>
      <c r="E867" s="123" t="str">
        <f>IFERROR(__xludf.DUMMYFUNCTION("Query('(Fuente) 2. Campos'!$1:$994,""SELECT E WHERE A = '""&amp;D867&amp;""' LIMIT 1"",FALSE)"),"")</f>
        <v/>
      </c>
      <c r="F867" s="125"/>
    </row>
    <row r="868" hidden="1">
      <c r="A868" s="130"/>
      <c r="B868" s="130"/>
      <c r="C868" s="130"/>
      <c r="D868" s="127"/>
      <c r="E868" s="123" t="str">
        <f>IFERROR(__xludf.DUMMYFUNCTION("Query('(Fuente) 2. Campos'!$1:$994,""SELECT E WHERE A = '""&amp;D868&amp;""' LIMIT 1"",FALSE)"),"")</f>
        <v/>
      </c>
      <c r="F868" s="125"/>
    </row>
    <row r="869" hidden="1">
      <c r="A869" s="130"/>
      <c r="B869" s="130"/>
      <c r="C869" s="130"/>
      <c r="D869" s="127"/>
      <c r="E869" s="123" t="str">
        <f>IFERROR(__xludf.DUMMYFUNCTION("Query('(Fuente) 2. Campos'!$1:$994,""SELECT E WHERE A = '""&amp;D869&amp;""' LIMIT 1"",FALSE)"),"")</f>
        <v/>
      </c>
      <c r="F869" s="125"/>
    </row>
    <row r="870" hidden="1">
      <c r="A870" s="130"/>
      <c r="B870" s="130"/>
      <c r="C870" s="130"/>
      <c r="D870" s="127"/>
      <c r="E870" s="123" t="str">
        <f>IFERROR(__xludf.DUMMYFUNCTION("Query('(Fuente) 2. Campos'!$1:$994,""SELECT E WHERE A = '""&amp;D870&amp;""' LIMIT 1"",FALSE)"),"")</f>
        <v/>
      </c>
      <c r="F870" s="125"/>
    </row>
    <row r="871" hidden="1">
      <c r="A871" s="130"/>
      <c r="B871" s="130"/>
      <c r="C871" s="130"/>
      <c r="D871" s="127"/>
      <c r="E871" s="123" t="str">
        <f>IFERROR(__xludf.DUMMYFUNCTION("Query('(Fuente) 2. Campos'!$1:$994,""SELECT E WHERE A = '""&amp;D871&amp;""' LIMIT 1"",FALSE)"),"")</f>
        <v/>
      </c>
      <c r="F871" s="125"/>
    </row>
    <row r="872" hidden="1">
      <c r="A872" s="130"/>
      <c r="B872" s="130"/>
      <c r="C872" s="130"/>
      <c r="D872" s="127"/>
      <c r="E872" s="123" t="str">
        <f>IFERROR(__xludf.DUMMYFUNCTION("Query('(Fuente) 2. Campos'!$1:$994,""SELECT E WHERE A = '""&amp;D872&amp;""' LIMIT 1"",FALSE)"),"")</f>
        <v/>
      </c>
      <c r="F872" s="125"/>
    </row>
    <row r="873" hidden="1">
      <c r="A873" s="130"/>
      <c r="B873" s="130"/>
      <c r="C873" s="130"/>
      <c r="D873" s="127"/>
      <c r="E873" s="123" t="str">
        <f>IFERROR(__xludf.DUMMYFUNCTION("Query('(Fuente) 2. Campos'!$1:$994,""SELECT E WHERE A = '""&amp;D873&amp;""' LIMIT 1"",FALSE)"),"")</f>
        <v/>
      </c>
      <c r="F873" s="125"/>
    </row>
    <row r="874" hidden="1">
      <c r="A874" s="130"/>
      <c r="B874" s="130"/>
      <c r="C874" s="130"/>
      <c r="D874" s="127"/>
      <c r="E874" s="123" t="str">
        <f>IFERROR(__xludf.DUMMYFUNCTION("Query('(Fuente) 2. Campos'!$1:$994,""SELECT E WHERE A = '""&amp;D874&amp;""' LIMIT 1"",FALSE)"),"")</f>
        <v/>
      </c>
      <c r="F874" s="125"/>
    </row>
    <row r="875" hidden="1">
      <c r="A875" s="130"/>
      <c r="B875" s="130"/>
      <c r="C875" s="130"/>
      <c r="D875" s="127"/>
      <c r="E875" s="123" t="str">
        <f>IFERROR(__xludf.DUMMYFUNCTION("Query('(Fuente) 2. Campos'!$1:$994,""SELECT E WHERE A = '""&amp;D875&amp;""' LIMIT 1"",FALSE)"),"")</f>
        <v/>
      </c>
      <c r="F875" s="125"/>
    </row>
    <row r="876" hidden="1">
      <c r="A876" s="130"/>
      <c r="B876" s="130"/>
      <c r="C876" s="130"/>
      <c r="D876" s="127"/>
      <c r="E876" s="123" t="str">
        <f>IFERROR(__xludf.DUMMYFUNCTION("Query('(Fuente) 2. Campos'!$1:$994,""SELECT E WHERE A = '""&amp;D876&amp;""' LIMIT 1"",FALSE)"),"")</f>
        <v/>
      </c>
      <c r="F876" s="125"/>
    </row>
    <row r="877" hidden="1">
      <c r="A877" s="130"/>
      <c r="B877" s="130"/>
      <c r="C877" s="130"/>
      <c r="D877" s="127"/>
      <c r="E877" s="123" t="str">
        <f>IFERROR(__xludf.DUMMYFUNCTION("Query('(Fuente) 2. Campos'!$1:$994,""SELECT E WHERE A = '""&amp;D877&amp;""' LIMIT 1"",FALSE)"),"")</f>
        <v/>
      </c>
      <c r="F877" s="125"/>
    </row>
    <row r="878" hidden="1">
      <c r="A878" s="130"/>
      <c r="B878" s="130"/>
      <c r="C878" s="130"/>
      <c r="D878" s="127"/>
      <c r="E878" s="123" t="str">
        <f>IFERROR(__xludf.DUMMYFUNCTION("Query('(Fuente) 2. Campos'!$1:$994,""SELECT E WHERE A = '""&amp;D878&amp;""' LIMIT 1"",FALSE)"),"")</f>
        <v/>
      </c>
      <c r="F878" s="125"/>
    </row>
    <row r="879" hidden="1">
      <c r="A879" s="130"/>
      <c r="B879" s="130"/>
      <c r="C879" s="130"/>
      <c r="D879" s="127"/>
      <c r="E879" s="123" t="str">
        <f>IFERROR(__xludf.DUMMYFUNCTION("Query('(Fuente) 2. Campos'!$1:$994,""SELECT E WHERE A = '""&amp;D879&amp;""' LIMIT 1"",FALSE)"),"")</f>
        <v/>
      </c>
      <c r="F879" s="125"/>
    </row>
    <row r="880" hidden="1">
      <c r="A880" s="130"/>
      <c r="B880" s="130"/>
      <c r="C880" s="130"/>
      <c r="D880" s="127"/>
      <c r="E880" s="123" t="str">
        <f>IFERROR(__xludf.DUMMYFUNCTION("Query('(Fuente) 2. Campos'!$1:$994,""SELECT E WHERE A = '""&amp;D880&amp;""' LIMIT 1"",FALSE)"),"")</f>
        <v/>
      </c>
      <c r="F880" s="125"/>
    </row>
    <row r="881" hidden="1">
      <c r="A881" s="130"/>
      <c r="B881" s="130"/>
      <c r="C881" s="130"/>
      <c r="D881" s="127"/>
      <c r="E881" s="123" t="str">
        <f>IFERROR(__xludf.DUMMYFUNCTION("Query('(Fuente) 2. Campos'!$1:$994,""SELECT E WHERE A = '""&amp;D881&amp;""' LIMIT 1"",FALSE)"),"")</f>
        <v/>
      </c>
      <c r="F881" s="125"/>
    </row>
    <row r="882" hidden="1">
      <c r="A882" s="130"/>
      <c r="B882" s="130"/>
      <c r="C882" s="130"/>
      <c r="D882" s="127"/>
      <c r="E882" s="123" t="str">
        <f>IFERROR(__xludf.DUMMYFUNCTION("Query('(Fuente) 2. Campos'!$1:$994,""SELECT E WHERE A = '""&amp;D882&amp;""' LIMIT 1"",FALSE)"),"")</f>
        <v/>
      </c>
      <c r="F882" s="125"/>
    </row>
    <row r="883" hidden="1">
      <c r="A883" s="130"/>
      <c r="B883" s="130"/>
      <c r="C883" s="130"/>
      <c r="D883" s="127"/>
      <c r="E883" s="123" t="str">
        <f>IFERROR(__xludf.DUMMYFUNCTION("Query('(Fuente) 2. Campos'!$1:$994,""SELECT E WHERE A = '""&amp;D883&amp;""' LIMIT 1"",FALSE)"),"")</f>
        <v/>
      </c>
      <c r="F883" s="125"/>
    </row>
    <row r="884" hidden="1">
      <c r="A884" s="130"/>
      <c r="B884" s="130"/>
      <c r="C884" s="130"/>
      <c r="D884" s="127"/>
      <c r="E884" s="123" t="str">
        <f>IFERROR(__xludf.DUMMYFUNCTION("Query('(Fuente) 2. Campos'!$1:$994,""SELECT E WHERE A = '""&amp;D884&amp;""' LIMIT 1"",FALSE)"),"")</f>
        <v/>
      </c>
      <c r="F884" s="125"/>
    </row>
    <row r="885" hidden="1">
      <c r="A885" s="130"/>
      <c r="B885" s="130"/>
      <c r="C885" s="130"/>
      <c r="D885" s="127"/>
      <c r="E885" s="123" t="str">
        <f>IFERROR(__xludf.DUMMYFUNCTION("Query('(Fuente) 2. Campos'!$1:$994,""SELECT E WHERE A = '""&amp;D885&amp;""' LIMIT 1"",FALSE)"),"")</f>
        <v/>
      </c>
      <c r="F885" s="125"/>
    </row>
    <row r="886" hidden="1">
      <c r="A886" s="130"/>
      <c r="B886" s="130"/>
      <c r="C886" s="130"/>
      <c r="D886" s="127"/>
      <c r="E886" s="123" t="str">
        <f>IFERROR(__xludf.DUMMYFUNCTION("Query('(Fuente) 2. Campos'!$1:$994,""SELECT E WHERE A = '""&amp;D886&amp;""' LIMIT 1"",FALSE)"),"")</f>
        <v/>
      </c>
      <c r="F886" s="125"/>
    </row>
    <row r="887" hidden="1">
      <c r="A887" s="130"/>
      <c r="B887" s="130"/>
      <c r="C887" s="130"/>
      <c r="D887" s="127"/>
      <c r="E887" s="123" t="str">
        <f>IFERROR(__xludf.DUMMYFUNCTION("Query('(Fuente) 2. Campos'!$1:$994,""SELECT E WHERE A = '""&amp;D887&amp;""' LIMIT 1"",FALSE)"),"")</f>
        <v/>
      </c>
      <c r="F887" s="125"/>
    </row>
    <row r="888" hidden="1">
      <c r="A888" s="130"/>
      <c r="B888" s="130"/>
      <c r="C888" s="130"/>
      <c r="D888" s="127"/>
      <c r="E888" s="123" t="str">
        <f>IFERROR(__xludf.DUMMYFUNCTION("Query('(Fuente) 2. Campos'!$1:$994,""SELECT E WHERE A = '""&amp;D888&amp;""' LIMIT 1"",FALSE)"),"")</f>
        <v/>
      </c>
      <c r="F888" s="125"/>
    </row>
    <row r="889" hidden="1">
      <c r="A889" s="130"/>
      <c r="B889" s="130"/>
      <c r="C889" s="130"/>
      <c r="D889" s="127"/>
      <c r="E889" s="123" t="str">
        <f>IFERROR(__xludf.DUMMYFUNCTION("Query('(Fuente) 2. Campos'!$1:$994,""SELECT E WHERE A = '""&amp;D889&amp;""' LIMIT 1"",FALSE)"),"")</f>
        <v/>
      </c>
      <c r="F889" s="125"/>
    </row>
    <row r="890" hidden="1">
      <c r="A890" s="130"/>
      <c r="B890" s="130"/>
      <c r="C890" s="130"/>
      <c r="D890" s="127"/>
      <c r="E890" s="123" t="str">
        <f>IFERROR(__xludf.DUMMYFUNCTION("Query('(Fuente) 2. Campos'!$1:$994,""SELECT E WHERE A = '""&amp;D890&amp;""' LIMIT 1"",FALSE)"),"")</f>
        <v/>
      </c>
      <c r="F890" s="125"/>
    </row>
    <row r="891" hidden="1">
      <c r="A891" s="130"/>
      <c r="B891" s="130"/>
      <c r="C891" s="130"/>
      <c r="D891" s="127"/>
      <c r="E891" s="123" t="str">
        <f>IFERROR(__xludf.DUMMYFUNCTION("Query('(Fuente) 2. Campos'!$1:$994,""SELECT E WHERE A = '""&amp;D891&amp;""' LIMIT 1"",FALSE)"),"")</f>
        <v/>
      </c>
      <c r="F891" s="125"/>
    </row>
    <row r="892" hidden="1">
      <c r="A892" s="130"/>
      <c r="B892" s="130"/>
      <c r="C892" s="130"/>
      <c r="D892" s="127"/>
      <c r="E892" s="123" t="str">
        <f>IFERROR(__xludf.DUMMYFUNCTION("Query('(Fuente) 2. Campos'!$1:$994,""SELECT E WHERE A = '""&amp;D892&amp;""' LIMIT 1"",FALSE)"),"")</f>
        <v/>
      </c>
      <c r="F892" s="125"/>
    </row>
    <row r="893" hidden="1">
      <c r="A893" s="130"/>
      <c r="B893" s="130"/>
      <c r="C893" s="130"/>
      <c r="D893" s="127"/>
      <c r="E893" s="123" t="str">
        <f>IFERROR(__xludf.DUMMYFUNCTION("Query('(Fuente) 2. Campos'!$1:$994,""SELECT E WHERE A = '""&amp;D893&amp;""' LIMIT 1"",FALSE)"),"")</f>
        <v/>
      </c>
      <c r="F893" s="125"/>
    </row>
    <row r="894" hidden="1">
      <c r="A894" s="130"/>
      <c r="B894" s="130"/>
      <c r="C894" s="130"/>
      <c r="D894" s="127"/>
      <c r="E894" s="123" t="str">
        <f>IFERROR(__xludf.DUMMYFUNCTION("Query('(Fuente) 2. Campos'!$1:$994,""SELECT E WHERE A = '""&amp;D894&amp;""' LIMIT 1"",FALSE)"),"")</f>
        <v/>
      </c>
      <c r="F894" s="125"/>
    </row>
    <row r="895" hidden="1">
      <c r="A895" s="130"/>
      <c r="B895" s="130"/>
      <c r="C895" s="130"/>
      <c r="D895" s="127"/>
      <c r="E895" s="123" t="str">
        <f>IFERROR(__xludf.DUMMYFUNCTION("Query('(Fuente) 2. Campos'!$1:$994,""SELECT E WHERE A = '""&amp;D895&amp;""' LIMIT 1"",FALSE)"),"")</f>
        <v/>
      </c>
      <c r="F895" s="125"/>
    </row>
    <row r="896" hidden="1">
      <c r="A896" s="130"/>
      <c r="B896" s="130"/>
      <c r="C896" s="130"/>
      <c r="D896" s="127"/>
      <c r="E896" s="123" t="str">
        <f>IFERROR(__xludf.DUMMYFUNCTION("Query('(Fuente) 2. Campos'!$1:$994,""SELECT E WHERE A = '""&amp;D896&amp;""' LIMIT 1"",FALSE)"),"")</f>
        <v/>
      </c>
      <c r="F896" s="125"/>
    </row>
    <row r="897" hidden="1">
      <c r="A897" s="130"/>
      <c r="B897" s="130"/>
      <c r="C897" s="130"/>
      <c r="D897" s="127"/>
      <c r="E897" s="123" t="str">
        <f>IFERROR(__xludf.DUMMYFUNCTION("Query('(Fuente) 2. Campos'!$1:$994,""SELECT E WHERE A = '""&amp;D897&amp;""' LIMIT 1"",FALSE)"),"")</f>
        <v/>
      </c>
      <c r="F897" s="125"/>
    </row>
    <row r="898" hidden="1">
      <c r="A898" s="130"/>
      <c r="B898" s="130"/>
      <c r="C898" s="130"/>
      <c r="D898" s="127"/>
      <c r="E898" s="123" t="str">
        <f>IFERROR(__xludf.DUMMYFUNCTION("Query('(Fuente) 2. Campos'!$1:$994,""SELECT E WHERE A = '""&amp;D898&amp;""' LIMIT 1"",FALSE)"),"")</f>
        <v/>
      </c>
      <c r="F898" s="125"/>
    </row>
    <row r="899" hidden="1">
      <c r="A899" s="130"/>
      <c r="B899" s="130"/>
      <c r="C899" s="130"/>
      <c r="D899" s="127"/>
      <c r="E899" s="123" t="str">
        <f>IFERROR(__xludf.DUMMYFUNCTION("Query('(Fuente) 2. Campos'!$1:$994,""SELECT E WHERE A = '""&amp;D899&amp;""' LIMIT 1"",FALSE)"),"")</f>
        <v/>
      </c>
      <c r="F899" s="125"/>
    </row>
    <row r="900" hidden="1">
      <c r="A900" s="130"/>
      <c r="B900" s="130"/>
      <c r="C900" s="130"/>
      <c r="D900" s="127"/>
      <c r="E900" s="123" t="str">
        <f>IFERROR(__xludf.DUMMYFUNCTION("Query('(Fuente) 2. Campos'!$1:$994,""SELECT E WHERE A = '""&amp;D900&amp;""' LIMIT 1"",FALSE)"),"")</f>
        <v/>
      </c>
      <c r="F900" s="125"/>
    </row>
    <row r="901" hidden="1">
      <c r="A901" s="130"/>
      <c r="B901" s="130"/>
      <c r="C901" s="130"/>
      <c r="D901" s="127"/>
      <c r="E901" s="123" t="str">
        <f>IFERROR(__xludf.DUMMYFUNCTION("Query('(Fuente) 2. Campos'!$1:$994,""SELECT E WHERE A = '""&amp;D901&amp;""' LIMIT 1"",FALSE)"),"")</f>
        <v/>
      </c>
      <c r="F901" s="125"/>
    </row>
    <row r="902" hidden="1">
      <c r="A902" s="130"/>
      <c r="B902" s="130"/>
      <c r="C902" s="130"/>
      <c r="D902" s="127"/>
      <c r="E902" s="123" t="str">
        <f>IFERROR(__xludf.DUMMYFUNCTION("Query('(Fuente) 2. Campos'!$1:$994,""SELECT E WHERE A = '""&amp;D902&amp;""' LIMIT 1"",FALSE)"),"")</f>
        <v/>
      </c>
      <c r="F902" s="125"/>
    </row>
    <row r="903" hidden="1">
      <c r="A903" s="130"/>
      <c r="B903" s="130"/>
      <c r="C903" s="130"/>
      <c r="D903" s="127"/>
      <c r="E903" s="123" t="str">
        <f>IFERROR(__xludf.DUMMYFUNCTION("Query('(Fuente) 2. Campos'!$1:$994,""SELECT E WHERE A = '""&amp;D903&amp;""' LIMIT 1"",FALSE)"),"")</f>
        <v/>
      </c>
      <c r="F903" s="125"/>
    </row>
    <row r="904" hidden="1">
      <c r="A904" s="130"/>
      <c r="B904" s="130"/>
      <c r="C904" s="130"/>
      <c r="D904" s="127"/>
      <c r="E904" s="123" t="str">
        <f>IFERROR(__xludf.DUMMYFUNCTION("Query('(Fuente) 2. Campos'!$1:$994,""SELECT E WHERE A = '""&amp;D904&amp;""' LIMIT 1"",FALSE)"),"")</f>
        <v/>
      </c>
      <c r="F904" s="125"/>
    </row>
    <row r="905" hidden="1">
      <c r="A905" s="130"/>
      <c r="B905" s="130"/>
      <c r="C905" s="130"/>
      <c r="D905" s="127"/>
      <c r="E905" s="123" t="str">
        <f>IFERROR(__xludf.DUMMYFUNCTION("Query('(Fuente) 2. Campos'!$1:$994,""SELECT E WHERE A = '""&amp;D905&amp;""' LIMIT 1"",FALSE)"),"")</f>
        <v/>
      </c>
      <c r="F905" s="125"/>
    </row>
    <row r="906" hidden="1">
      <c r="A906" s="130"/>
      <c r="B906" s="130"/>
      <c r="C906" s="130"/>
      <c r="D906" s="127"/>
      <c r="E906" s="123" t="str">
        <f>IFERROR(__xludf.DUMMYFUNCTION("Query('(Fuente) 2. Campos'!$1:$994,""SELECT E WHERE A = '""&amp;D906&amp;""' LIMIT 1"",FALSE)"),"")</f>
        <v/>
      </c>
      <c r="F906" s="125"/>
    </row>
    <row r="907" hidden="1">
      <c r="A907" s="130"/>
      <c r="B907" s="130"/>
      <c r="C907" s="130"/>
      <c r="D907" s="127"/>
      <c r="E907" s="123" t="str">
        <f>IFERROR(__xludf.DUMMYFUNCTION("Query('(Fuente) 2. Campos'!$1:$994,""SELECT E WHERE A = '""&amp;D907&amp;""' LIMIT 1"",FALSE)"),"")</f>
        <v/>
      </c>
      <c r="F907" s="125"/>
    </row>
    <row r="908" hidden="1">
      <c r="A908" s="130"/>
      <c r="B908" s="130"/>
      <c r="C908" s="130"/>
      <c r="D908" s="127"/>
      <c r="E908" s="123" t="str">
        <f>IFERROR(__xludf.DUMMYFUNCTION("Query('(Fuente) 2. Campos'!$1:$994,""SELECT E WHERE A = '""&amp;D908&amp;""' LIMIT 1"",FALSE)"),"")</f>
        <v/>
      </c>
      <c r="F908" s="125"/>
    </row>
    <row r="909" hidden="1">
      <c r="A909" s="130"/>
      <c r="B909" s="130"/>
      <c r="C909" s="130"/>
      <c r="D909" s="127"/>
      <c r="E909" s="123" t="str">
        <f>IFERROR(__xludf.DUMMYFUNCTION("Query('(Fuente) 2. Campos'!$1:$994,""SELECT E WHERE A = '""&amp;D909&amp;""' LIMIT 1"",FALSE)"),"")</f>
        <v/>
      </c>
      <c r="F909" s="125"/>
    </row>
    <row r="910" hidden="1">
      <c r="A910" s="130"/>
      <c r="B910" s="130"/>
      <c r="C910" s="130"/>
      <c r="D910" s="127"/>
      <c r="E910" s="123" t="str">
        <f>IFERROR(__xludf.DUMMYFUNCTION("Query('(Fuente) 2. Campos'!$1:$994,""SELECT E WHERE A = '""&amp;D910&amp;""' LIMIT 1"",FALSE)"),"")</f>
        <v/>
      </c>
      <c r="F910" s="125"/>
    </row>
    <row r="911" hidden="1">
      <c r="A911" s="130"/>
      <c r="B911" s="130"/>
      <c r="C911" s="130"/>
      <c r="D911" s="127"/>
      <c r="E911" s="123" t="str">
        <f>IFERROR(__xludf.DUMMYFUNCTION("Query('(Fuente) 2. Campos'!$1:$994,""SELECT E WHERE A = '""&amp;D911&amp;""' LIMIT 1"",FALSE)"),"")</f>
        <v/>
      </c>
      <c r="F911" s="125"/>
    </row>
    <row r="912" hidden="1">
      <c r="A912" s="130"/>
      <c r="B912" s="130"/>
      <c r="C912" s="130"/>
      <c r="D912" s="127"/>
      <c r="E912" s="123" t="str">
        <f>IFERROR(__xludf.DUMMYFUNCTION("Query('(Fuente) 2. Campos'!$1:$994,""SELECT E WHERE A = '""&amp;D912&amp;""' LIMIT 1"",FALSE)"),"")</f>
        <v/>
      </c>
      <c r="F912" s="125"/>
    </row>
    <row r="913" hidden="1">
      <c r="A913" s="130"/>
      <c r="B913" s="130"/>
      <c r="C913" s="130"/>
      <c r="D913" s="127"/>
      <c r="E913" s="123" t="str">
        <f>IFERROR(__xludf.DUMMYFUNCTION("Query('(Fuente) 2. Campos'!$1:$994,""SELECT E WHERE A = '""&amp;D913&amp;""' LIMIT 1"",FALSE)"),"")</f>
        <v/>
      </c>
      <c r="F913" s="125"/>
    </row>
    <row r="914" hidden="1">
      <c r="A914" s="130"/>
      <c r="B914" s="130"/>
      <c r="C914" s="130"/>
      <c r="D914" s="127"/>
      <c r="E914" s="123" t="str">
        <f>IFERROR(__xludf.DUMMYFUNCTION("Query('(Fuente) 2. Campos'!$1:$994,""SELECT E WHERE A = '""&amp;D914&amp;""' LIMIT 1"",FALSE)"),"")</f>
        <v/>
      </c>
      <c r="F914" s="125"/>
    </row>
    <row r="915" hidden="1">
      <c r="A915" s="130"/>
      <c r="B915" s="130"/>
      <c r="C915" s="130"/>
      <c r="D915" s="127"/>
      <c r="E915" s="123" t="str">
        <f>IFERROR(__xludf.DUMMYFUNCTION("Query('(Fuente) 2. Campos'!$1:$994,""SELECT E WHERE A = '""&amp;D915&amp;""' LIMIT 1"",FALSE)"),"")</f>
        <v/>
      </c>
      <c r="F915" s="125"/>
    </row>
    <row r="916" hidden="1">
      <c r="A916" s="130"/>
      <c r="B916" s="130"/>
      <c r="C916" s="130"/>
      <c r="D916" s="127"/>
      <c r="E916" s="123" t="str">
        <f>IFERROR(__xludf.DUMMYFUNCTION("Query('(Fuente) 2. Campos'!$1:$994,""SELECT E WHERE A = '""&amp;D916&amp;""' LIMIT 1"",FALSE)"),"")</f>
        <v/>
      </c>
      <c r="F916" s="125"/>
    </row>
    <row r="917" hidden="1">
      <c r="A917" s="130"/>
      <c r="B917" s="130"/>
      <c r="C917" s="130"/>
      <c r="D917" s="127"/>
      <c r="E917" s="123" t="str">
        <f>IFERROR(__xludf.DUMMYFUNCTION("Query('(Fuente) 2. Campos'!$1:$994,""SELECT E WHERE A = '""&amp;D917&amp;""' LIMIT 1"",FALSE)"),"")</f>
        <v/>
      </c>
      <c r="F917" s="125"/>
    </row>
    <row r="918" hidden="1">
      <c r="A918" s="130"/>
      <c r="B918" s="130"/>
      <c r="C918" s="130"/>
      <c r="D918" s="127"/>
      <c r="E918" s="123" t="str">
        <f>IFERROR(__xludf.DUMMYFUNCTION("Query('(Fuente) 2. Campos'!$1:$994,""SELECT E WHERE A = '""&amp;D918&amp;""' LIMIT 1"",FALSE)"),"")</f>
        <v/>
      </c>
      <c r="F918" s="125"/>
    </row>
    <row r="919" hidden="1">
      <c r="A919" s="130"/>
      <c r="B919" s="130"/>
      <c r="C919" s="130"/>
      <c r="D919" s="127"/>
      <c r="E919" s="123" t="str">
        <f>IFERROR(__xludf.DUMMYFUNCTION("Query('(Fuente) 2. Campos'!$1:$994,""SELECT E WHERE A = '""&amp;D919&amp;""' LIMIT 1"",FALSE)"),"")</f>
        <v/>
      </c>
      <c r="F919" s="125"/>
    </row>
    <row r="920" hidden="1">
      <c r="A920" s="130"/>
      <c r="B920" s="130"/>
      <c r="C920" s="130"/>
      <c r="D920" s="127"/>
      <c r="E920" s="123" t="str">
        <f>IFERROR(__xludf.DUMMYFUNCTION("Query('(Fuente) 2. Campos'!$1:$994,""SELECT E WHERE A = '""&amp;D920&amp;""' LIMIT 1"",FALSE)"),"")</f>
        <v/>
      </c>
      <c r="F920" s="125"/>
    </row>
    <row r="921" hidden="1">
      <c r="A921" s="130"/>
      <c r="B921" s="130"/>
      <c r="C921" s="130"/>
      <c r="D921" s="127"/>
      <c r="E921" s="123" t="str">
        <f>IFERROR(__xludf.DUMMYFUNCTION("Query('(Fuente) 2. Campos'!$1:$994,""SELECT E WHERE A = '""&amp;D921&amp;""' LIMIT 1"",FALSE)"),"")</f>
        <v/>
      </c>
      <c r="F921" s="125"/>
    </row>
    <row r="922" hidden="1">
      <c r="A922" s="130"/>
      <c r="B922" s="130"/>
      <c r="C922" s="130"/>
      <c r="D922" s="127"/>
      <c r="E922" s="123" t="str">
        <f>IFERROR(__xludf.DUMMYFUNCTION("Query('(Fuente) 2. Campos'!$1:$994,""SELECT E WHERE A = '""&amp;D922&amp;""' LIMIT 1"",FALSE)"),"")</f>
        <v/>
      </c>
      <c r="F922" s="125"/>
    </row>
    <row r="923" hidden="1">
      <c r="A923" s="130"/>
      <c r="B923" s="130"/>
      <c r="C923" s="130"/>
      <c r="D923" s="127"/>
      <c r="E923" s="123" t="str">
        <f>IFERROR(__xludf.DUMMYFUNCTION("Query('(Fuente) 2. Campos'!$1:$994,""SELECT E WHERE A = '""&amp;D923&amp;""' LIMIT 1"",FALSE)"),"")</f>
        <v/>
      </c>
      <c r="F923" s="125"/>
    </row>
    <row r="924" hidden="1">
      <c r="A924" s="130"/>
      <c r="B924" s="130"/>
      <c r="C924" s="130"/>
      <c r="D924" s="127"/>
      <c r="E924" s="123" t="str">
        <f>IFERROR(__xludf.DUMMYFUNCTION("Query('(Fuente) 2. Campos'!$1:$994,""SELECT E WHERE A = '""&amp;D924&amp;""' LIMIT 1"",FALSE)"),"")</f>
        <v/>
      </c>
      <c r="F924" s="125"/>
    </row>
    <row r="925" hidden="1">
      <c r="A925" s="130"/>
      <c r="B925" s="130"/>
      <c r="C925" s="130"/>
      <c r="D925" s="127"/>
      <c r="E925" s="123" t="str">
        <f>IFERROR(__xludf.DUMMYFUNCTION("Query('(Fuente) 2. Campos'!$1:$994,""SELECT E WHERE A = '""&amp;D925&amp;""' LIMIT 1"",FALSE)"),"")</f>
        <v/>
      </c>
      <c r="F925" s="125"/>
    </row>
    <row r="926" hidden="1">
      <c r="A926" s="130"/>
      <c r="B926" s="130"/>
      <c r="C926" s="130"/>
      <c r="D926" s="127"/>
      <c r="E926" s="123" t="str">
        <f>IFERROR(__xludf.DUMMYFUNCTION("Query('(Fuente) 2. Campos'!$1:$994,""SELECT E WHERE A = '""&amp;D926&amp;""' LIMIT 1"",FALSE)"),"")</f>
        <v/>
      </c>
      <c r="F926" s="125"/>
    </row>
    <row r="927" hidden="1">
      <c r="A927" s="130"/>
      <c r="B927" s="130"/>
      <c r="C927" s="130"/>
      <c r="D927" s="127"/>
      <c r="E927" s="123" t="str">
        <f>IFERROR(__xludf.DUMMYFUNCTION("Query('(Fuente) 2. Campos'!$1:$994,""SELECT E WHERE A = '""&amp;D927&amp;""' LIMIT 1"",FALSE)"),"")</f>
        <v/>
      </c>
      <c r="F927" s="125"/>
    </row>
    <row r="928" hidden="1">
      <c r="A928" s="130"/>
      <c r="B928" s="130"/>
      <c r="C928" s="130"/>
      <c r="D928" s="127"/>
      <c r="E928" s="123" t="str">
        <f>IFERROR(__xludf.DUMMYFUNCTION("Query('(Fuente) 2. Campos'!$1:$994,""SELECT E WHERE A = '""&amp;D928&amp;""' LIMIT 1"",FALSE)"),"")</f>
        <v/>
      </c>
      <c r="F928" s="125"/>
    </row>
    <row r="929" hidden="1">
      <c r="A929" s="130"/>
      <c r="B929" s="130"/>
      <c r="C929" s="130"/>
      <c r="D929" s="127"/>
      <c r="E929" s="123" t="str">
        <f>IFERROR(__xludf.DUMMYFUNCTION("Query('(Fuente) 2. Campos'!$1:$994,""SELECT E WHERE A = '""&amp;D929&amp;""' LIMIT 1"",FALSE)"),"")</f>
        <v/>
      </c>
      <c r="F929" s="125"/>
    </row>
    <row r="930" hidden="1">
      <c r="A930" s="130"/>
      <c r="B930" s="130"/>
      <c r="C930" s="130"/>
      <c r="D930" s="127"/>
      <c r="E930" s="123" t="str">
        <f>IFERROR(__xludf.DUMMYFUNCTION("Query('(Fuente) 2. Campos'!$1:$994,""SELECT E WHERE A = '""&amp;D930&amp;""' LIMIT 1"",FALSE)"),"")</f>
        <v/>
      </c>
      <c r="F930" s="125"/>
    </row>
    <row r="931" hidden="1">
      <c r="A931" s="130"/>
      <c r="B931" s="130"/>
      <c r="C931" s="130"/>
      <c r="D931" s="127"/>
      <c r="E931" s="123" t="str">
        <f>IFERROR(__xludf.DUMMYFUNCTION("Query('(Fuente) 2. Campos'!$1:$994,""SELECT E WHERE A = '""&amp;D931&amp;""' LIMIT 1"",FALSE)"),"")</f>
        <v/>
      </c>
      <c r="F931" s="125"/>
    </row>
    <row r="932" hidden="1">
      <c r="A932" s="130"/>
      <c r="B932" s="130"/>
      <c r="C932" s="130"/>
      <c r="D932" s="127"/>
      <c r="E932" s="123" t="str">
        <f>IFERROR(__xludf.DUMMYFUNCTION("Query('(Fuente) 2. Campos'!$1:$994,""SELECT E WHERE A = '""&amp;D932&amp;""' LIMIT 1"",FALSE)"),"")</f>
        <v/>
      </c>
      <c r="F932" s="125"/>
    </row>
    <row r="933" hidden="1">
      <c r="A933" s="130"/>
      <c r="B933" s="130"/>
      <c r="C933" s="130"/>
      <c r="D933" s="127"/>
      <c r="E933" s="123" t="str">
        <f>IFERROR(__xludf.DUMMYFUNCTION("Query('(Fuente) 2. Campos'!$1:$994,""SELECT E WHERE A = '""&amp;D933&amp;""' LIMIT 1"",FALSE)"),"")</f>
        <v/>
      </c>
      <c r="F933" s="125"/>
    </row>
    <row r="934" hidden="1">
      <c r="A934" s="130"/>
      <c r="B934" s="130"/>
      <c r="C934" s="130"/>
      <c r="D934" s="127"/>
      <c r="E934" s="123" t="str">
        <f>IFERROR(__xludf.DUMMYFUNCTION("Query('(Fuente) 2. Campos'!$1:$994,""SELECT E WHERE A = '""&amp;D934&amp;""' LIMIT 1"",FALSE)"),"")</f>
        <v/>
      </c>
      <c r="F934" s="125"/>
    </row>
    <row r="935" hidden="1">
      <c r="A935" s="130"/>
      <c r="B935" s="130"/>
      <c r="C935" s="130"/>
      <c r="D935" s="127"/>
      <c r="E935" s="123" t="str">
        <f>IFERROR(__xludf.DUMMYFUNCTION("Query('(Fuente) 2. Campos'!$1:$994,""SELECT E WHERE A = '""&amp;D935&amp;""' LIMIT 1"",FALSE)"),"")</f>
        <v/>
      </c>
      <c r="F935" s="125"/>
    </row>
    <row r="936" hidden="1">
      <c r="A936" s="130"/>
      <c r="B936" s="130"/>
      <c r="C936" s="130"/>
      <c r="D936" s="127"/>
      <c r="E936" s="123" t="str">
        <f>IFERROR(__xludf.DUMMYFUNCTION("Query('(Fuente) 2. Campos'!$1:$994,""SELECT E WHERE A = '""&amp;D936&amp;""' LIMIT 1"",FALSE)"),"")</f>
        <v/>
      </c>
      <c r="F936" s="125"/>
    </row>
    <row r="937" hidden="1">
      <c r="A937" s="130"/>
      <c r="B937" s="130"/>
      <c r="C937" s="130"/>
      <c r="D937" s="127"/>
      <c r="E937" s="123" t="str">
        <f>IFERROR(__xludf.DUMMYFUNCTION("Query('(Fuente) 2. Campos'!$1:$994,""SELECT E WHERE A = '""&amp;D937&amp;""' LIMIT 1"",FALSE)"),"")</f>
        <v/>
      </c>
      <c r="F937" s="125"/>
    </row>
    <row r="938" hidden="1">
      <c r="A938" s="130"/>
      <c r="B938" s="130"/>
      <c r="C938" s="130"/>
      <c r="D938" s="127"/>
      <c r="E938" s="123" t="str">
        <f>IFERROR(__xludf.DUMMYFUNCTION("Query('(Fuente) 2. Campos'!$1:$994,""SELECT E WHERE A = '""&amp;D938&amp;""' LIMIT 1"",FALSE)"),"")</f>
        <v/>
      </c>
      <c r="F938" s="125"/>
    </row>
    <row r="939" hidden="1">
      <c r="A939" s="130"/>
      <c r="B939" s="130"/>
      <c r="C939" s="130"/>
      <c r="D939" s="127"/>
      <c r="E939" s="123" t="str">
        <f>IFERROR(__xludf.DUMMYFUNCTION("Query('(Fuente) 2. Campos'!$1:$994,""SELECT E WHERE A = '""&amp;D939&amp;""' LIMIT 1"",FALSE)"),"")</f>
        <v/>
      </c>
      <c r="F939" s="125"/>
    </row>
    <row r="940" hidden="1">
      <c r="A940" s="130"/>
      <c r="B940" s="130"/>
      <c r="C940" s="130"/>
      <c r="D940" s="127"/>
      <c r="E940" s="123" t="str">
        <f>IFERROR(__xludf.DUMMYFUNCTION("Query('(Fuente) 2. Campos'!$1:$994,""SELECT E WHERE A = '""&amp;D940&amp;""' LIMIT 1"",FALSE)"),"")</f>
        <v/>
      </c>
      <c r="F940" s="125"/>
    </row>
    <row r="941" hidden="1">
      <c r="A941" s="130"/>
      <c r="B941" s="130"/>
      <c r="C941" s="130"/>
      <c r="D941" s="127"/>
      <c r="E941" s="123" t="str">
        <f>IFERROR(__xludf.DUMMYFUNCTION("Query('(Fuente) 2. Campos'!$1:$994,""SELECT E WHERE A = '""&amp;D941&amp;""' LIMIT 1"",FALSE)"),"")</f>
        <v/>
      </c>
      <c r="F941" s="125"/>
    </row>
    <row r="942" hidden="1">
      <c r="A942" s="130"/>
      <c r="B942" s="130"/>
      <c r="C942" s="130"/>
      <c r="D942" s="127"/>
      <c r="E942" s="123" t="str">
        <f>IFERROR(__xludf.DUMMYFUNCTION("Query('(Fuente) 2. Campos'!$1:$994,""SELECT E WHERE A = '""&amp;D942&amp;""' LIMIT 1"",FALSE)"),"")</f>
        <v/>
      </c>
      <c r="F942" s="125"/>
    </row>
    <row r="943" hidden="1">
      <c r="A943" s="130"/>
      <c r="B943" s="130"/>
      <c r="C943" s="130"/>
      <c r="D943" s="127"/>
      <c r="E943" s="123" t="str">
        <f>IFERROR(__xludf.DUMMYFUNCTION("Query('(Fuente) 2. Campos'!$1:$994,""SELECT E WHERE A = '""&amp;D943&amp;""' LIMIT 1"",FALSE)"),"")</f>
        <v/>
      </c>
      <c r="F943" s="125"/>
    </row>
    <row r="944" hidden="1">
      <c r="A944" s="130"/>
      <c r="B944" s="130"/>
      <c r="C944" s="130"/>
      <c r="D944" s="127"/>
      <c r="E944" s="123" t="str">
        <f>IFERROR(__xludf.DUMMYFUNCTION("Query('(Fuente) 2. Campos'!$1:$994,""SELECT E WHERE A = '""&amp;D944&amp;""' LIMIT 1"",FALSE)"),"")</f>
        <v/>
      </c>
      <c r="F944" s="125"/>
    </row>
    <row r="945" hidden="1">
      <c r="A945" s="130"/>
      <c r="B945" s="130"/>
      <c r="C945" s="130"/>
      <c r="D945" s="127"/>
      <c r="E945" s="123" t="str">
        <f>IFERROR(__xludf.DUMMYFUNCTION("Query('(Fuente) 2. Campos'!$1:$994,""SELECT E WHERE A = '""&amp;D945&amp;""' LIMIT 1"",FALSE)"),"")</f>
        <v/>
      </c>
      <c r="F945" s="125"/>
    </row>
    <row r="946" hidden="1">
      <c r="A946" s="130"/>
      <c r="B946" s="130"/>
      <c r="C946" s="130"/>
      <c r="D946" s="127"/>
      <c r="E946" s="123" t="str">
        <f>IFERROR(__xludf.DUMMYFUNCTION("Query('(Fuente) 2. Campos'!$1:$994,""SELECT E WHERE A = '""&amp;D946&amp;""' LIMIT 1"",FALSE)"),"")</f>
        <v/>
      </c>
      <c r="F946" s="125"/>
    </row>
    <row r="947" hidden="1">
      <c r="A947" s="130"/>
      <c r="B947" s="130"/>
      <c r="C947" s="130"/>
      <c r="D947" s="127"/>
      <c r="E947" s="123" t="str">
        <f>IFERROR(__xludf.DUMMYFUNCTION("Query('(Fuente) 2. Campos'!$1:$994,""SELECT E WHERE A = '""&amp;D947&amp;""' LIMIT 1"",FALSE)"),"")</f>
        <v/>
      </c>
      <c r="F947" s="125"/>
    </row>
    <row r="948" hidden="1">
      <c r="A948" s="130"/>
      <c r="B948" s="130"/>
      <c r="C948" s="130"/>
      <c r="D948" s="127"/>
      <c r="E948" s="123" t="str">
        <f>IFERROR(__xludf.DUMMYFUNCTION("Query('(Fuente) 2. Campos'!$1:$994,""SELECT E WHERE A = '""&amp;D948&amp;""' LIMIT 1"",FALSE)"),"")</f>
        <v/>
      </c>
      <c r="F948" s="125"/>
    </row>
    <row r="949" hidden="1">
      <c r="A949" s="130"/>
      <c r="B949" s="130"/>
      <c r="C949" s="130"/>
      <c r="D949" s="127"/>
      <c r="E949" s="123" t="str">
        <f>IFERROR(__xludf.DUMMYFUNCTION("Query('(Fuente) 2. Campos'!$1:$994,""SELECT E WHERE A = '""&amp;D949&amp;""' LIMIT 1"",FALSE)"),"")</f>
        <v/>
      </c>
      <c r="F949" s="125"/>
    </row>
    <row r="950" hidden="1">
      <c r="A950" s="130"/>
      <c r="B950" s="130"/>
      <c r="C950" s="130"/>
      <c r="D950" s="127"/>
      <c r="E950" s="123" t="str">
        <f>IFERROR(__xludf.DUMMYFUNCTION("Query('(Fuente) 2. Campos'!$1:$994,""SELECT E WHERE A = '""&amp;D950&amp;""' LIMIT 1"",FALSE)"),"")</f>
        <v/>
      </c>
      <c r="F950" s="125"/>
    </row>
    <row r="951" hidden="1">
      <c r="A951" s="130"/>
      <c r="B951" s="130"/>
      <c r="C951" s="130"/>
      <c r="D951" s="127"/>
      <c r="E951" s="123" t="str">
        <f>IFERROR(__xludf.DUMMYFUNCTION("Query('(Fuente) 2. Campos'!$1:$994,""SELECT E WHERE A = '""&amp;D951&amp;""' LIMIT 1"",FALSE)"),"")</f>
        <v/>
      </c>
      <c r="F951" s="125"/>
    </row>
    <row r="952" hidden="1">
      <c r="A952" s="130"/>
      <c r="B952" s="130"/>
      <c r="C952" s="130"/>
      <c r="D952" s="127"/>
      <c r="E952" s="123" t="str">
        <f>IFERROR(__xludf.DUMMYFUNCTION("Query('(Fuente) 2. Campos'!$1:$994,""SELECT E WHERE A = '""&amp;D952&amp;""' LIMIT 1"",FALSE)"),"")</f>
        <v/>
      </c>
      <c r="F952" s="125"/>
    </row>
    <row r="953" hidden="1">
      <c r="A953" s="130"/>
      <c r="B953" s="130"/>
      <c r="C953" s="130"/>
      <c r="D953" s="127"/>
      <c r="E953" s="123" t="str">
        <f>IFERROR(__xludf.DUMMYFUNCTION("Query('(Fuente) 2. Campos'!$1:$994,""SELECT E WHERE A = '""&amp;D953&amp;""' LIMIT 1"",FALSE)"),"")</f>
        <v/>
      </c>
      <c r="F953" s="125"/>
    </row>
    <row r="954" hidden="1">
      <c r="A954" s="130"/>
      <c r="B954" s="130"/>
      <c r="C954" s="130"/>
      <c r="D954" s="127"/>
      <c r="E954" s="123" t="str">
        <f>IFERROR(__xludf.DUMMYFUNCTION("Query('(Fuente) 2. Campos'!$1:$994,""SELECT E WHERE A = '""&amp;D954&amp;""' LIMIT 1"",FALSE)"),"")</f>
        <v/>
      </c>
      <c r="F954" s="125"/>
    </row>
    <row r="955" hidden="1">
      <c r="A955" s="130"/>
      <c r="B955" s="130"/>
      <c r="C955" s="130"/>
      <c r="D955" s="127"/>
      <c r="E955" s="123" t="str">
        <f>IFERROR(__xludf.DUMMYFUNCTION("Query('(Fuente) 2. Campos'!$1:$994,""SELECT E WHERE A = '""&amp;D955&amp;""' LIMIT 1"",FALSE)"),"")</f>
        <v/>
      </c>
      <c r="F955" s="125"/>
    </row>
    <row r="956" hidden="1">
      <c r="A956" s="130"/>
      <c r="B956" s="130"/>
      <c r="C956" s="130"/>
      <c r="D956" s="127"/>
      <c r="E956" s="123" t="str">
        <f>IFERROR(__xludf.DUMMYFUNCTION("Query('(Fuente) 2. Campos'!$1:$994,""SELECT E WHERE A = '""&amp;D956&amp;""' LIMIT 1"",FALSE)"),"")</f>
        <v/>
      </c>
      <c r="F956" s="125"/>
    </row>
    <row r="957" hidden="1">
      <c r="A957" s="130"/>
      <c r="B957" s="130"/>
      <c r="C957" s="130"/>
      <c r="D957" s="127"/>
      <c r="E957" s="123" t="str">
        <f>IFERROR(__xludf.DUMMYFUNCTION("Query('(Fuente) 2. Campos'!$1:$994,""SELECT E WHERE A = '""&amp;D957&amp;""' LIMIT 1"",FALSE)"),"")</f>
        <v/>
      </c>
      <c r="F957" s="125"/>
    </row>
    <row r="958" hidden="1">
      <c r="A958" s="130"/>
      <c r="B958" s="130"/>
      <c r="C958" s="130"/>
      <c r="D958" s="127"/>
      <c r="E958" s="123" t="str">
        <f>IFERROR(__xludf.DUMMYFUNCTION("Query('(Fuente) 2. Campos'!$1:$994,""SELECT E WHERE A = '""&amp;D958&amp;""' LIMIT 1"",FALSE)"),"")</f>
        <v/>
      </c>
      <c r="F958" s="125"/>
    </row>
    <row r="959" hidden="1">
      <c r="A959" s="130"/>
      <c r="B959" s="130"/>
      <c r="C959" s="130"/>
      <c r="D959" s="127"/>
      <c r="E959" s="123" t="str">
        <f>IFERROR(__xludf.DUMMYFUNCTION("Query('(Fuente) 2. Campos'!$1:$994,""SELECT E WHERE A = '""&amp;D959&amp;""' LIMIT 1"",FALSE)"),"")</f>
        <v/>
      </c>
      <c r="F959" s="125"/>
    </row>
    <row r="960" hidden="1">
      <c r="A960" s="130"/>
      <c r="B960" s="130"/>
      <c r="C960" s="130"/>
      <c r="D960" s="127"/>
      <c r="E960" s="123" t="str">
        <f>IFERROR(__xludf.DUMMYFUNCTION("Query('(Fuente) 2. Campos'!$1:$994,""SELECT E WHERE A = '""&amp;D960&amp;""' LIMIT 1"",FALSE)"),"")</f>
        <v/>
      </c>
      <c r="F960" s="125"/>
    </row>
    <row r="961" hidden="1">
      <c r="A961" s="130"/>
      <c r="B961" s="130"/>
      <c r="C961" s="130"/>
      <c r="D961" s="127"/>
      <c r="E961" s="123" t="str">
        <f>IFERROR(__xludf.DUMMYFUNCTION("Query('(Fuente) 2. Campos'!$1:$994,""SELECT E WHERE A = '""&amp;D961&amp;""' LIMIT 1"",FALSE)"),"")</f>
        <v/>
      </c>
      <c r="F961" s="125"/>
    </row>
    <row r="962" hidden="1">
      <c r="A962" s="130"/>
      <c r="B962" s="130"/>
      <c r="C962" s="130"/>
      <c r="D962" s="127"/>
      <c r="E962" s="123" t="str">
        <f>IFERROR(__xludf.DUMMYFUNCTION("Query('(Fuente) 2. Campos'!$1:$994,""SELECT E WHERE A = '""&amp;D962&amp;""' LIMIT 1"",FALSE)"),"")</f>
        <v/>
      </c>
      <c r="F962" s="125"/>
    </row>
    <row r="963" hidden="1">
      <c r="A963" s="130"/>
      <c r="B963" s="130"/>
      <c r="C963" s="130"/>
      <c r="D963" s="127"/>
      <c r="E963" s="123" t="str">
        <f>IFERROR(__xludf.DUMMYFUNCTION("Query('(Fuente) 2. Campos'!$1:$994,""SELECT E WHERE A = '""&amp;D963&amp;""' LIMIT 1"",FALSE)"),"")</f>
        <v/>
      </c>
      <c r="F963" s="125"/>
    </row>
    <row r="964" hidden="1">
      <c r="A964" s="130"/>
      <c r="B964" s="130"/>
      <c r="C964" s="130"/>
      <c r="D964" s="127"/>
      <c r="E964" s="123" t="str">
        <f>IFERROR(__xludf.DUMMYFUNCTION("Query('(Fuente) 2. Campos'!$1:$994,""SELECT E WHERE A = '""&amp;D964&amp;""' LIMIT 1"",FALSE)"),"")</f>
        <v/>
      </c>
      <c r="F964" s="125"/>
    </row>
    <row r="965" hidden="1">
      <c r="A965" s="130"/>
      <c r="B965" s="130"/>
      <c r="C965" s="130"/>
      <c r="D965" s="127"/>
      <c r="E965" s="123" t="str">
        <f>IFERROR(__xludf.DUMMYFUNCTION("Query('(Fuente) 2. Campos'!$1:$994,""SELECT E WHERE A = '""&amp;D965&amp;""' LIMIT 1"",FALSE)"),"")</f>
        <v/>
      </c>
      <c r="F965" s="125"/>
    </row>
    <row r="966" hidden="1">
      <c r="A966" s="130"/>
      <c r="B966" s="130"/>
      <c r="C966" s="130"/>
      <c r="D966" s="127"/>
      <c r="E966" s="123" t="str">
        <f>IFERROR(__xludf.DUMMYFUNCTION("Query('(Fuente) 2. Campos'!$1:$994,""SELECT E WHERE A = '""&amp;D966&amp;""' LIMIT 1"",FALSE)"),"")</f>
        <v/>
      </c>
      <c r="F966" s="125"/>
    </row>
    <row r="967" hidden="1">
      <c r="A967" s="130"/>
      <c r="B967" s="130"/>
      <c r="C967" s="130"/>
      <c r="D967" s="127"/>
      <c r="E967" s="123" t="str">
        <f>IFERROR(__xludf.DUMMYFUNCTION("Query('(Fuente) 2. Campos'!$1:$994,""SELECT E WHERE A = '""&amp;D967&amp;""' LIMIT 1"",FALSE)"),"")</f>
        <v/>
      </c>
      <c r="F967" s="125"/>
    </row>
    <row r="968" hidden="1">
      <c r="A968" s="130"/>
      <c r="B968" s="130"/>
      <c r="C968" s="130"/>
      <c r="D968" s="127"/>
      <c r="E968" s="123" t="str">
        <f>IFERROR(__xludf.DUMMYFUNCTION("Query('(Fuente) 2. Campos'!$1:$994,""SELECT E WHERE A = '""&amp;D968&amp;""' LIMIT 1"",FALSE)"),"")</f>
        <v/>
      </c>
      <c r="F968" s="125"/>
    </row>
    <row r="969" hidden="1">
      <c r="A969" s="130"/>
      <c r="B969" s="130"/>
      <c r="C969" s="130"/>
      <c r="D969" s="127"/>
      <c r="E969" s="123" t="str">
        <f>IFERROR(__xludf.DUMMYFUNCTION("Query('(Fuente) 2. Campos'!$1:$994,""SELECT E WHERE A = '""&amp;D969&amp;""' LIMIT 1"",FALSE)"),"")</f>
        <v/>
      </c>
      <c r="F969" s="125"/>
    </row>
    <row r="970" hidden="1">
      <c r="A970" s="130"/>
      <c r="B970" s="130"/>
      <c r="C970" s="130"/>
      <c r="D970" s="127"/>
      <c r="E970" s="123" t="str">
        <f>IFERROR(__xludf.DUMMYFUNCTION("Query('(Fuente) 2. Campos'!$1:$994,""SELECT E WHERE A = '""&amp;D970&amp;""' LIMIT 1"",FALSE)"),"")</f>
        <v/>
      </c>
      <c r="F970" s="125"/>
    </row>
    <row r="971" hidden="1">
      <c r="A971" s="130"/>
      <c r="B971" s="130"/>
      <c r="C971" s="130"/>
      <c r="D971" s="127"/>
      <c r="E971" s="123" t="str">
        <f>IFERROR(__xludf.DUMMYFUNCTION("Query('(Fuente) 2. Campos'!$1:$994,""SELECT E WHERE A = '""&amp;D971&amp;""' LIMIT 1"",FALSE)"),"")</f>
        <v/>
      </c>
      <c r="F971" s="125"/>
    </row>
    <row r="972" hidden="1">
      <c r="A972" s="130"/>
      <c r="B972" s="130"/>
      <c r="C972" s="130"/>
      <c r="D972" s="127"/>
      <c r="E972" s="123" t="str">
        <f>IFERROR(__xludf.DUMMYFUNCTION("Query('(Fuente) 2. Campos'!$1:$994,""SELECT E WHERE A = '""&amp;D972&amp;""' LIMIT 1"",FALSE)"),"")</f>
        <v/>
      </c>
      <c r="F972" s="125"/>
    </row>
    <row r="973" hidden="1">
      <c r="A973" s="130"/>
      <c r="B973" s="130"/>
      <c r="C973" s="130"/>
      <c r="D973" s="127"/>
      <c r="E973" s="123" t="str">
        <f>IFERROR(__xludf.DUMMYFUNCTION("Query('(Fuente) 2. Campos'!$1:$994,""SELECT E WHERE A = '""&amp;D973&amp;""' LIMIT 1"",FALSE)"),"")</f>
        <v/>
      </c>
      <c r="F973" s="125"/>
    </row>
    <row r="974" hidden="1">
      <c r="A974" s="130"/>
      <c r="B974" s="130"/>
      <c r="C974" s="130"/>
      <c r="D974" s="127"/>
      <c r="E974" s="123" t="str">
        <f>IFERROR(__xludf.DUMMYFUNCTION("Query('(Fuente) 2. Campos'!$1:$994,""SELECT E WHERE A = '""&amp;D974&amp;""' LIMIT 1"",FALSE)"),"")</f>
        <v/>
      </c>
      <c r="F974" s="125"/>
    </row>
    <row r="975" hidden="1">
      <c r="A975" s="130"/>
      <c r="B975" s="130"/>
      <c r="C975" s="130"/>
      <c r="D975" s="127"/>
      <c r="E975" s="123" t="str">
        <f>IFERROR(__xludf.DUMMYFUNCTION("Query('(Fuente) 2. Campos'!$1:$994,""SELECT E WHERE A = '""&amp;D975&amp;""' LIMIT 1"",FALSE)"),"")</f>
        <v/>
      </c>
      <c r="F975" s="125"/>
    </row>
    <row r="976" hidden="1">
      <c r="A976" s="130"/>
      <c r="B976" s="130"/>
      <c r="C976" s="130"/>
      <c r="D976" s="127"/>
      <c r="E976" s="123" t="str">
        <f>IFERROR(__xludf.DUMMYFUNCTION("Query('(Fuente) 2. Campos'!$1:$994,""SELECT E WHERE A = '""&amp;D976&amp;""' LIMIT 1"",FALSE)"),"")</f>
        <v/>
      </c>
      <c r="F976" s="125"/>
    </row>
    <row r="977" hidden="1">
      <c r="A977" s="130"/>
      <c r="B977" s="130"/>
      <c r="C977" s="130"/>
      <c r="D977" s="127"/>
      <c r="E977" s="123" t="str">
        <f>IFERROR(__xludf.DUMMYFUNCTION("Query('(Fuente) 2. Campos'!$1:$994,""SELECT E WHERE A = '""&amp;D977&amp;""' LIMIT 1"",FALSE)"),"")</f>
        <v/>
      </c>
      <c r="F977" s="125"/>
    </row>
    <row r="978" hidden="1">
      <c r="A978" s="130"/>
      <c r="B978" s="130"/>
      <c r="C978" s="130"/>
      <c r="D978" s="127"/>
      <c r="E978" s="123" t="str">
        <f>IFERROR(__xludf.DUMMYFUNCTION("Query('(Fuente) 2. Campos'!$1:$994,""SELECT E WHERE A = '""&amp;D978&amp;""' LIMIT 1"",FALSE)"),"")</f>
        <v/>
      </c>
      <c r="F978" s="125"/>
    </row>
    <row r="979" hidden="1">
      <c r="A979" s="130"/>
      <c r="B979" s="130"/>
      <c r="C979" s="130"/>
      <c r="D979" s="127"/>
      <c r="E979" s="123" t="str">
        <f>IFERROR(__xludf.DUMMYFUNCTION("Query('(Fuente) 2. Campos'!$1:$994,""SELECT E WHERE A = '""&amp;D979&amp;""' LIMIT 1"",FALSE)"),"")</f>
        <v/>
      </c>
      <c r="F979" s="125"/>
    </row>
    <row r="980" hidden="1">
      <c r="A980" s="130"/>
      <c r="B980" s="130"/>
      <c r="C980" s="130"/>
      <c r="D980" s="127"/>
      <c r="E980" s="123" t="str">
        <f>IFERROR(__xludf.DUMMYFUNCTION("Query('(Fuente) 2. Campos'!$1:$994,""SELECT E WHERE A = '""&amp;D980&amp;""' LIMIT 1"",FALSE)"),"")</f>
        <v/>
      </c>
      <c r="F980" s="125"/>
    </row>
    <row r="981" hidden="1">
      <c r="A981" s="130"/>
      <c r="B981" s="130"/>
      <c r="C981" s="130"/>
      <c r="D981" s="127"/>
      <c r="E981" s="123" t="str">
        <f>IFERROR(__xludf.DUMMYFUNCTION("Query('(Fuente) 2. Campos'!$1:$994,""SELECT E WHERE A = '""&amp;D981&amp;""' LIMIT 1"",FALSE)"),"")</f>
        <v/>
      </c>
      <c r="F981" s="125"/>
    </row>
    <row r="982" hidden="1">
      <c r="A982" s="130"/>
      <c r="B982" s="130"/>
      <c r="C982" s="130"/>
      <c r="D982" s="127"/>
      <c r="E982" s="123" t="str">
        <f>IFERROR(__xludf.DUMMYFUNCTION("Query('(Fuente) 2. Campos'!$1:$994,""SELECT E WHERE A = '""&amp;D982&amp;""' LIMIT 1"",FALSE)"),"")</f>
        <v/>
      </c>
      <c r="F982" s="125"/>
    </row>
    <row r="983" hidden="1">
      <c r="A983" s="130"/>
      <c r="B983" s="130"/>
      <c r="C983" s="130"/>
      <c r="D983" s="127"/>
      <c r="E983" s="123" t="str">
        <f>IFERROR(__xludf.DUMMYFUNCTION("Query('(Fuente) 2. Campos'!$1:$994,""SELECT E WHERE A = '""&amp;D983&amp;""' LIMIT 1"",FALSE)"),"")</f>
        <v/>
      </c>
      <c r="F983" s="125"/>
    </row>
    <row r="984" hidden="1">
      <c r="A984" s="130"/>
      <c r="B984" s="130"/>
      <c r="C984" s="130"/>
      <c r="D984" s="127"/>
      <c r="E984" s="123" t="str">
        <f>IFERROR(__xludf.DUMMYFUNCTION("Query('(Fuente) 2. Campos'!$1:$994,""SELECT E WHERE A = '""&amp;D984&amp;""' LIMIT 1"",FALSE)"),"")</f>
        <v/>
      </c>
      <c r="F984" s="125"/>
    </row>
    <row r="985" hidden="1">
      <c r="A985" s="130"/>
      <c r="B985" s="130"/>
      <c r="C985" s="130"/>
      <c r="D985" s="127"/>
      <c r="E985" s="123" t="str">
        <f>IFERROR(__xludf.DUMMYFUNCTION("Query('(Fuente) 2. Campos'!$1:$994,""SELECT E WHERE A = '""&amp;D985&amp;""' LIMIT 1"",FALSE)"),"")</f>
        <v/>
      </c>
      <c r="F985" s="125"/>
    </row>
    <row r="986" hidden="1">
      <c r="A986" s="130"/>
      <c r="B986" s="130"/>
      <c r="C986" s="130"/>
      <c r="D986" s="127"/>
      <c r="E986" s="123" t="str">
        <f>IFERROR(__xludf.DUMMYFUNCTION("Query('(Fuente) 2. Campos'!$1:$994,""SELECT E WHERE A = '""&amp;D986&amp;""' LIMIT 1"",FALSE)"),"")</f>
        <v/>
      </c>
      <c r="F986" s="125"/>
    </row>
    <row r="987" hidden="1">
      <c r="A987" s="130"/>
      <c r="B987" s="130"/>
      <c r="C987" s="130"/>
      <c r="D987" s="127"/>
      <c r="E987" s="123" t="str">
        <f>IFERROR(__xludf.DUMMYFUNCTION("Query('(Fuente) 2. Campos'!$1:$994,""SELECT E WHERE A = '""&amp;D987&amp;""' LIMIT 1"",FALSE)"),"")</f>
        <v/>
      </c>
      <c r="F987" s="125"/>
    </row>
    <row r="988" hidden="1">
      <c r="A988" s="130"/>
      <c r="B988" s="130"/>
      <c r="C988" s="130"/>
      <c r="D988" s="127"/>
      <c r="E988" s="123" t="str">
        <f>IFERROR(__xludf.DUMMYFUNCTION("Query('(Fuente) 2. Campos'!$1:$994,""SELECT E WHERE A = '""&amp;D988&amp;""' LIMIT 1"",FALSE)"),"")</f>
        <v/>
      </c>
      <c r="F988" s="125"/>
    </row>
    <row r="989" hidden="1">
      <c r="A989" s="130"/>
      <c r="B989" s="130"/>
      <c r="C989" s="130"/>
      <c r="D989" s="127"/>
      <c r="E989" s="123" t="str">
        <f>IFERROR(__xludf.DUMMYFUNCTION("Query('(Fuente) 2. Campos'!$1:$994,""SELECT E WHERE A = '""&amp;D989&amp;""' LIMIT 1"",FALSE)"),"")</f>
        <v/>
      </c>
      <c r="F989" s="125"/>
    </row>
    <row r="990" hidden="1">
      <c r="A990" s="130"/>
      <c r="B990" s="130"/>
      <c r="C990" s="130"/>
      <c r="D990" s="127"/>
      <c r="E990" s="123" t="str">
        <f>IFERROR(__xludf.DUMMYFUNCTION("Query('(Fuente) 2. Campos'!$1:$994,""SELECT E WHERE A = '""&amp;D990&amp;""' LIMIT 1"",FALSE)"),"")</f>
        <v/>
      </c>
      <c r="F990" s="125"/>
    </row>
    <row r="991" hidden="1">
      <c r="A991" s="130"/>
      <c r="B991" s="130"/>
      <c r="C991" s="130"/>
      <c r="D991" s="127"/>
      <c r="E991" s="123" t="str">
        <f>IFERROR(__xludf.DUMMYFUNCTION("Query('(Fuente) 2. Campos'!$1:$994,""SELECT E WHERE A = '""&amp;D991&amp;""' LIMIT 1"",FALSE)"),"")</f>
        <v/>
      </c>
      <c r="F991" s="125"/>
    </row>
    <row r="992" hidden="1">
      <c r="A992" s="130"/>
      <c r="B992" s="130"/>
      <c r="C992" s="130"/>
      <c r="D992" s="127"/>
      <c r="E992" s="123" t="str">
        <f>IFERROR(__xludf.DUMMYFUNCTION("Query('(Fuente) 2. Campos'!$1:$994,""SELECT E WHERE A = '""&amp;D992&amp;""' LIMIT 1"",FALSE)"),"")</f>
        <v/>
      </c>
      <c r="F992" s="125"/>
    </row>
    <row r="993" hidden="1">
      <c r="A993" s="130"/>
      <c r="B993" s="130"/>
      <c r="C993" s="130"/>
      <c r="D993" s="127"/>
      <c r="E993" s="123" t="str">
        <f>IFERROR(__xludf.DUMMYFUNCTION("Query('(Fuente) 2. Campos'!$1:$994,""SELECT E WHERE A = '""&amp;D993&amp;""' LIMIT 1"",FALSE)"),"")</f>
        <v/>
      </c>
      <c r="F993" s="125"/>
    </row>
    <row r="994" hidden="1">
      <c r="A994" s="130"/>
      <c r="B994" s="130"/>
      <c r="C994" s="130"/>
      <c r="D994" s="127"/>
      <c r="E994" s="123" t="str">
        <f>IFERROR(__xludf.DUMMYFUNCTION("Query('(Fuente) 2. Campos'!$1:$994,""SELECT E WHERE A = '""&amp;D994&amp;""' LIMIT 1"",FALSE)"),"")</f>
        <v/>
      </c>
      <c r="F994" s="125"/>
    </row>
    <row r="995" hidden="1">
      <c r="A995" s="130"/>
      <c r="B995" s="130"/>
      <c r="C995" s="130"/>
      <c r="D995" s="127"/>
      <c r="E995" s="123" t="str">
        <f>IFERROR(__xludf.DUMMYFUNCTION("Query('(Fuente) 2. Campos'!$1:$994,""SELECT E WHERE A = '""&amp;D995&amp;""' LIMIT 1"",FALSE)"),"")</f>
        <v/>
      </c>
      <c r="F995" s="125"/>
    </row>
    <row r="996" hidden="1">
      <c r="A996" s="130"/>
      <c r="B996" s="130"/>
      <c r="C996" s="130"/>
      <c r="D996" s="127"/>
      <c r="E996" s="123" t="str">
        <f>IFERROR(__xludf.DUMMYFUNCTION("Query('(Fuente) 2. Campos'!$1:$994,""SELECT E WHERE A = '""&amp;D996&amp;""' LIMIT 1"",FALSE)"),"")</f>
        <v/>
      </c>
      <c r="F996" s="125"/>
    </row>
    <row r="997" hidden="1">
      <c r="A997" s="130"/>
      <c r="B997" s="130"/>
      <c r="C997" s="130"/>
      <c r="D997" s="127"/>
      <c r="E997" s="123" t="str">
        <f>IFERROR(__xludf.DUMMYFUNCTION("Query('(Fuente) 2. Campos'!$1:$994,""SELECT E WHERE A = '""&amp;D997&amp;""' LIMIT 1"",FALSE)"),"")</f>
        <v/>
      </c>
      <c r="F997" s="125"/>
    </row>
    <row r="998" hidden="1">
      <c r="A998" s="130"/>
      <c r="B998" s="130"/>
      <c r="C998" s="130"/>
      <c r="D998" s="127"/>
      <c r="E998" s="123" t="str">
        <f>IFERROR(__xludf.DUMMYFUNCTION("Query('(Fuente) 2. Campos'!$1:$994,""SELECT E WHERE A = '""&amp;D998&amp;""' LIMIT 1"",FALSE)"),"")</f>
        <v/>
      </c>
      <c r="F998" s="125"/>
    </row>
    <row r="999" hidden="1">
      <c r="A999" s="130"/>
      <c r="B999" s="130"/>
      <c r="C999" s="130"/>
      <c r="D999" s="127"/>
      <c r="E999" s="123" t="str">
        <f>IFERROR(__xludf.DUMMYFUNCTION("Query('(Fuente) 2. Campos'!$1:$994,""SELECT E WHERE A = '""&amp;D999&amp;""' LIMIT 1"",FALSE)"),"")</f>
        <v/>
      </c>
      <c r="F999" s="125"/>
    </row>
    <row r="1000" hidden="1">
      <c r="A1000" s="130"/>
      <c r="B1000" s="130"/>
      <c r="C1000" s="130"/>
      <c r="D1000" s="127"/>
      <c r="E1000" s="123" t="str">
        <f>IFERROR(__xludf.DUMMYFUNCTION("Query('(Fuente) 2. Campos'!$1:$994,""SELECT E WHERE A = '""&amp;D1000&amp;""' LIMIT 1"",FALSE)"),"")</f>
        <v/>
      </c>
      <c r="F1000" s="125"/>
    </row>
    <row r="1001" hidden="1">
      <c r="A1001" s="130"/>
      <c r="B1001" s="130"/>
      <c r="C1001" s="130"/>
      <c r="D1001" s="127"/>
      <c r="E1001" s="123" t="str">
        <f>IFERROR(__xludf.DUMMYFUNCTION("Query('(Fuente) 2. Campos'!$1:$994,""SELECT E WHERE A = '""&amp;D1001&amp;""' LIMIT 1"",FALSE)"),"")</f>
        <v/>
      </c>
      <c r="F1001" s="125"/>
    </row>
    <row r="1002">
      <c r="A1002" s="130"/>
      <c r="B1002" s="130"/>
      <c r="C1002" s="130"/>
      <c r="D1002" s="127"/>
      <c r="E1002" s="123" t="str">
        <f>IFERROR(__xludf.DUMMYFUNCTION("Query('(Fuente) 2. Campos'!$1:$994,""SELECT E WHERE A = '""&amp;D1002&amp;""' LIMIT 1"",FALSE)"),"")</f>
        <v/>
      </c>
      <c r="F1002" s="125"/>
    </row>
  </sheetData>
  <mergeCells count="21">
    <mergeCell ref="C2:F2"/>
    <mergeCell ref="C4:F4"/>
    <mergeCell ref="C9:F9"/>
    <mergeCell ref="C13:F13"/>
    <mergeCell ref="B16:F16"/>
    <mergeCell ref="C20:F20"/>
    <mergeCell ref="C29:F29"/>
    <mergeCell ref="C84:F84"/>
    <mergeCell ref="C90:F90"/>
    <mergeCell ref="C96:F96"/>
    <mergeCell ref="C107:F107"/>
    <mergeCell ref="C120:F120"/>
    <mergeCell ref="C124:F124"/>
    <mergeCell ref="C134:F134"/>
    <mergeCell ref="C35:F35"/>
    <mergeCell ref="C41:F41"/>
    <mergeCell ref="C52:F52"/>
    <mergeCell ref="C65:F65"/>
    <mergeCell ref="C68:F68"/>
    <mergeCell ref="B71:F71"/>
    <mergeCell ref="C75:F75"/>
  </mergeCells>
  <dataValidations>
    <dataValidation type="list" allowBlank="1" sqref="D3 D5:D8 D10:D12 D14:D15 D17:D19 D21:D28 D30:D34 D36:D40 D42:D51 D53:D64 D66:D67 D69:D70 D72:D74 D76:D83 D85:D89 D91:D95 D97:D106 D108:D119 D121:D123 D125:D133 D135:D1002">
      <formula1>'(Fuente) 2. Campos'!$A$5:$A$994</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2" max="11" width="0.38"/>
    <col customWidth="1" min="13" max="13" width="37.63"/>
    <col customWidth="1" min="14" max="16" width="25.13"/>
  </cols>
  <sheetData>
    <row r="1">
      <c r="A1" s="119" t="s">
        <v>312</v>
      </c>
      <c r="B1" s="143"/>
      <c r="C1" s="143"/>
      <c r="D1" s="143"/>
      <c r="E1" s="143"/>
      <c r="F1" s="143"/>
      <c r="G1" s="143"/>
      <c r="H1" s="143"/>
      <c r="I1" s="143"/>
      <c r="J1" s="143"/>
      <c r="K1" s="143"/>
      <c r="L1" s="119" t="s">
        <v>313</v>
      </c>
      <c r="M1" s="119" t="s">
        <v>58</v>
      </c>
      <c r="N1" s="119" t="s">
        <v>1407</v>
      </c>
      <c r="O1" s="119" t="s">
        <v>272</v>
      </c>
      <c r="P1" s="119" t="s">
        <v>1408</v>
      </c>
    </row>
    <row r="2">
      <c r="A2" s="120"/>
      <c r="B2" s="130"/>
      <c r="C2" s="130"/>
      <c r="D2" s="130"/>
      <c r="E2" s="130"/>
      <c r="F2" s="130"/>
      <c r="G2" s="130"/>
      <c r="H2" s="130"/>
      <c r="I2" s="130"/>
      <c r="J2" s="130"/>
      <c r="K2" s="130"/>
      <c r="L2" s="120"/>
      <c r="M2" s="120"/>
      <c r="N2" s="122"/>
      <c r="O2" s="123"/>
      <c r="P2" s="125"/>
    </row>
    <row r="3">
      <c r="A3" s="120"/>
      <c r="B3" s="130"/>
      <c r="C3" s="130"/>
      <c r="D3" s="130"/>
      <c r="E3" s="130"/>
      <c r="F3" s="130"/>
      <c r="G3" s="130"/>
      <c r="H3" s="130"/>
      <c r="I3" s="130"/>
      <c r="J3" s="130"/>
      <c r="K3" s="130"/>
      <c r="L3" s="120"/>
      <c r="M3" s="120"/>
      <c r="N3" s="122"/>
      <c r="O3" s="123"/>
      <c r="P3" s="125"/>
    </row>
    <row r="4">
      <c r="A4" s="120"/>
      <c r="B4" s="130"/>
      <c r="C4" s="130"/>
      <c r="D4" s="130"/>
      <c r="E4" s="130"/>
      <c r="F4" s="130"/>
      <c r="G4" s="130"/>
      <c r="H4" s="130"/>
      <c r="I4" s="130"/>
      <c r="J4" s="130"/>
      <c r="K4" s="130"/>
      <c r="L4" s="120"/>
      <c r="M4" s="120"/>
      <c r="N4" s="122"/>
      <c r="O4" s="123"/>
      <c r="P4" s="125"/>
    </row>
    <row r="5">
      <c r="A5" s="120"/>
      <c r="B5" s="130"/>
      <c r="C5" s="130"/>
      <c r="D5" s="130"/>
      <c r="E5" s="130"/>
      <c r="F5" s="130"/>
      <c r="G5" s="130"/>
      <c r="H5" s="130"/>
      <c r="I5" s="130"/>
      <c r="J5" s="130"/>
      <c r="K5" s="130"/>
      <c r="L5" s="120"/>
      <c r="M5" s="120"/>
      <c r="N5" s="127"/>
      <c r="O5" s="123"/>
      <c r="P5" s="125"/>
    </row>
    <row r="6">
      <c r="A6" s="120"/>
      <c r="B6" s="130"/>
      <c r="C6" s="130"/>
      <c r="D6" s="130"/>
      <c r="E6" s="130"/>
      <c r="F6" s="130"/>
      <c r="G6" s="130"/>
      <c r="H6" s="130"/>
      <c r="I6" s="130"/>
      <c r="J6" s="130"/>
      <c r="K6" s="130"/>
      <c r="L6" s="120"/>
      <c r="M6" s="120"/>
      <c r="N6" s="127"/>
      <c r="O6" s="123"/>
      <c r="P6" s="125"/>
    </row>
    <row r="7">
      <c r="A7" s="120"/>
      <c r="B7" s="130"/>
      <c r="C7" s="130"/>
      <c r="D7" s="130"/>
      <c r="E7" s="130"/>
      <c r="F7" s="130"/>
      <c r="G7" s="130"/>
      <c r="H7" s="130"/>
      <c r="I7" s="130"/>
      <c r="J7" s="130"/>
      <c r="K7" s="130"/>
      <c r="L7" s="120"/>
      <c r="M7" s="120"/>
      <c r="N7" s="127"/>
      <c r="O7" s="123"/>
      <c r="P7" s="125"/>
    </row>
    <row r="8">
      <c r="A8" s="120"/>
      <c r="B8" s="130"/>
      <c r="C8" s="130"/>
      <c r="D8" s="130"/>
      <c r="E8" s="130"/>
      <c r="F8" s="130"/>
      <c r="G8" s="130"/>
      <c r="H8" s="130"/>
      <c r="I8" s="130"/>
      <c r="J8" s="130"/>
      <c r="K8" s="130"/>
      <c r="L8" s="120"/>
      <c r="M8" s="120"/>
      <c r="N8" s="127"/>
      <c r="O8" s="123"/>
      <c r="P8" s="125"/>
    </row>
    <row r="9">
      <c r="A9" s="120"/>
      <c r="B9" s="130"/>
      <c r="C9" s="130"/>
      <c r="D9" s="130"/>
      <c r="E9" s="130"/>
      <c r="F9" s="130"/>
      <c r="G9" s="130"/>
      <c r="H9" s="130"/>
      <c r="I9" s="130"/>
      <c r="J9" s="130"/>
      <c r="K9" s="130"/>
      <c r="L9" s="120"/>
      <c r="M9" s="120"/>
      <c r="N9" s="127"/>
      <c r="O9" s="123"/>
      <c r="P9" s="125"/>
    </row>
    <row r="10">
      <c r="A10" s="120"/>
      <c r="B10" s="130"/>
      <c r="C10" s="130"/>
      <c r="D10" s="130"/>
      <c r="E10" s="130"/>
      <c r="F10" s="130"/>
      <c r="G10" s="130"/>
      <c r="H10" s="130"/>
      <c r="I10" s="130"/>
      <c r="J10" s="130"/>
      <c r="K10" s="130"/>
      <c r="L10" s="120"/>
      <c r="M10" s="120"/>
      <c r="N10" s="127"/>
      <c r="O10" s="123"/>
      <c r="P10" s="125"/>
    </row>
    <row r="11">
      <c r="A11" s="120"/>
      <c r="B11" s="130"/>
      <c r="C11" s="130"/>
      <c r="D11" s="130"/>
      <c r="E11" s="130"/>
      <c r="F11" s="130"/>
      <c r="G11" s="130"/>
      <c r="H11" s="130"/>
      <c r="I11" s="130"/>
      <c r="J11" s="130"/>
      <c r="K11" s="130"/>
      <c r="L11" s="120"/>
      <c r="M11" s="120"/>
      <c r="N11" s="127"/>
      <c r="O11" s="123"/>
      <c r="P11" s="125"/>
    </row>
    <row r="12">
      <c r="A12" s="120"/>
      <c r="B12" s="130"/>
      <c r="C12" s="130"/>
      <c r="D12" s="130"/>
      <c r="E12" s="130"/>
      <c r="F12" s="130"/>
      <c r="G12" s="130"/>
      <c r="H12" s="130"/>
      <c r="I12" s="130"/>
      <c r="J12" s="130"/>
      <c r="K12" s="130"/>
      <c r="L12" s="120"/>
      <c r="M12" s="120"/>
      <c r="N12" s="127"/>
      <c r="O12" s="123"/>
      <c r="P12" s="125"/>
    </row>
    <row r="13">
      <c r="A13" s="120"/>
      <c r="B13" s="130"/>
      <c r="C13" s="130"/>
      <c r="D13" s="130"/>
      <c r="E13" s="130"/>
      <c r="F13" s="130"/>
      <c r="G13" s="130"/>
      <c r="H13" s="130"/>
      <c r="I13" s="130"/>
      <c r="J13" s="130"/>
      <c r="K13" s="130"/>
      <c r="L13" s="120"/>
      <c r="M13" s="120"/>
      <c r="N13" s="127"/>
      <c r="O13" s="123"/>
      <c r="P13" s="125"/>
    </row>
    <row r="14">
      <c r="A14" s="120"/>
      <c r="B14" s="130"/>
      <c r="C14" s="130"/>
      <c r="D14" s="130"/>
      <c r="E14" s="130"/>
      <c r="F14" s="130"/>
      <c r="G14" s="130"/>
      <c r="H14" s="130"/>
      <c r="I14" s="130"/>
      <c r="J14" s="130"/>
      <c r="K14" s="130"/>
      <c r="L14" s="120"/>
      <c r="M14" s="120"/>
      <c r="N14" s="127"/>
      <c r="O14" s="123"/>
      <c r="P14" s="125"/>
    </row>
    <row r="15">
      <c r="A15" s="120"/>
      <c r="B15" s="130"/>
      <c r="C15" s="130"/>
      <c r="D15" s="130"/>
      <c r="E15" s="130"/>
      <c r="F15" s="130"/>
      <c r="G15" s="130"/>
      <c r="H15" s="130"/>
      <c r="I15" s="130"/>
      <c r="J15" s="130"/>
      <c r="K15" s="130"/>
      <c r="L15" s="120"/>
      <c r="M15" s="120"/>
      <c r="N15" s="127"/>
      <c r="O15" s="123"/>
      <c r="P15" s="125"/>
    </row>
    <row r="16">
      <c r="A16" s="120"/>
      <c r="B16" s="130"/>
      <c r="C16" s="130"/>
      <c r="D16" s="130"/>
      <c r="E16" s="130"/>
      <c r="F16" s="130"/>
      <c r="G16" s="130"/>
      <c r="H16" s="130"/>
      <c r="I16" s="130"/>
      <c r="J16" s="130"/>
      <c r="K16" s="130"/>
      <c r="L16" s="120"/>
      <c r="M16" s="120"/>
      <c r="N16" s="127"/>
      <c r="O16" s="123"/>
      <c r="P16" s="125"/>
    </row>
    <row r="17">
      <c r="A17" s="120"/>
      <c r="B17" s="130"/>
      <c r="C17" s="130"/>
      <c r="D17" s="130"/>
      <c r="E17" s="130"/>
      <c r="F17" s="130"/>
      <c r="G17" s="130"/>
      <c r="H17" s="130"/>
      <c r="I17" s="130"/>
      <c r="J17" s="130"/>
      <c r="K17" s="130"/>
      <c r="L17" s="120"/>
      <c r="M17" s="120"/>
      <c r="N17" s="127"/>
      <c r="O17" s="123"/>
      <c r="P17" s="125"/>
    </row>
    <row r="18">
      <c r="A18" s="120"/>
      <c r="B18" s="130"/>
      <c r="C18" s="130"/>
      <c r="D18" s="130"/>
      <c r="E18" s="130"/>
      <c r="F18" s="130"/>
      <c r="G18" s="130"/>
      <c r="H18" s="130"/>
      <c r="I18" s="130"/>
      <c r="J18" s="130"/>
      <c r="K18" s="130"/>
      <c r="L18" s="120"/>
      <c r="M18" s="120"/>
      <c r="N18" s="127"/>
      <c r="O18" s="123"/>
      <c r="P18" s="125"/>
    </row>
    <row r="19">
      <c r="A19" s="120"/>
      <c r="B19" s="130"/>
      <c r="C19" s="130"/>
      <c r="D19" s="130"/>
      <c r="E19" s="130"/>
      <c r="F19" s="130"/>
      <c r="G19" s="130"/>
      <c r="H19" s="130"/>
      <c r="I19" s="130"/>
      <c r="J19" s="130"/>
      <c r="K19" s="130"/>
      <c r="L19" s="120"/>
      <c r="M19" s="120"/>
      <c r="N19" s="127"/>
      <c r="O19" s="123"/>
      <c r="P19" s="125"/>
    </row>
    <row r="20">
      <c r="A20" s="120"/>
      <c r="B20" s="130"/>
      <c r="C20" s="130"/>
      <c r="D20" s="130"/>
      <c r="E20" s="130"/>
      <c r="F20" s="130"/>
      <c r="G20" s="130"/>
      <c r="H20" s="130"/>
      <c r="I20" s="130"/>
      <c r="J20" s="130"/>
      <c r="K20" s="130"/>
      <c r="L20" s="120"/>
      <c r="M20" s="120"/>
      <c r="N20" s="127"/>
      <c r="O20" s="123"/>
      <c r="P20" s="125"/>
    </row>
    <row r="21">
      <c r="A21" s="120"/>
      <c r="B21" s="130"/>
      <c r="C21" s="130"/>
      <c r="D21" s="130"/>
      <c r="E21" s="130"/>
      <c r="F21" s="130"/>
      <c r="G21" s="130"/>
      <c r="H21" s="130"/>
      <c r="I21" s="130"/>
      <c r="J21" s="130"/>
      <c r="K21" s="130"/>
      <c r="L21" s="120"/>
      <c r="M21" s="120"/>
      <c r="N21" s="127"/>
      <c r="O21" s="123"/>
      <c r="P21" s="125"/>
    </row>
    <row r="22">
      <c r="A22" s="120"/>
      <c r="B22" s="130"/>
      <c r="C22" s="130"/>
      <c r="D22" s="130"/>
      <c r="E22" s="130"/>
      <c r="F22" s="130"/>
      <c r="G22" s="130"/>
      <c r="H22" s="130"/>
      <c r="I22" s="130"/>
      <c r="J22" s="130"/>
      <c r="K22" s="130"/>
      <c r="L22" s="120"/>
      <c r="M22" s="120"/>
      <c r="N22" s="127"/>
      <c r="O22" s="123"/>
      <c r="P22" s="125"/>
    </row>
    <row r="23">
      <c r="A23" s="120"/>
      <c r="B23" s="130"/>
      <c r="C23" s="130"/>
      <c r="D23" s="130"/>
      <c r="E23" s="130"/>
      <c r="F23" s="130"/>
      <c r="G23" s="130"/>
      <c r="H23" s="130"/>
      <c r="I23" s="130"/>
      <c r="J23" s="130"/>
      <c r="K23" s="130"/>
      <c r="L23" s="120"/>
      <c r="M23" s="120"/>
      <c r="N23" s="127"/>
      <c r="O23" s="123"/>
      <c r="P23" s="125"/>
    </row>
    <row r="24">
      <c r="A24" s="120"/>
      <c r="B24" s="130"/>
      <c r="C24" s="130"/>
      <c r="D24" s="130"/>
      <c r="E24" s="130"/>
      <c r="F24" s="130"/>
      <c r="G24" s="130"/>
      <c r="H24" s="130"/>
      <c r="I24" s="130"/>
      <c r="J24" s="130"/>
      <c r="K24" s="130"/>
      <c r="L24" s="120"/>
      <c r="M24" s="120"/>
      <c r="N24" s="127"/>
      <c r="O24" s="123"/>
      <c r="P24" s="125"/>
    </row>
    <row r="25">
      <c r="A25" s="120"/>
      <c r="B25" s="130"/>
      <c r="C25" s="130"/>
      <c r="D25" s="130"/>
      <c r="E25" s="130"/>
      <c r="F25" s="130"/>
      <c r="G25" s="130"/>
      <c r="H25" s="130"/>
      <c r="I25" s="130"/>
      <c r="J25" s="130"/>
      <c r="K25" s="130"/>
      <c r="L25" s="120"/>
      <c r="M25" s="120"/>
      <c r="N25" s="127"/>
      <c r="O25" s="123"/>
      <c r="P25" s="125"/>
    </row>
    <row r="26">
      <c r="A26" s="120"/>
      <c r="B26" s="130"/>
      <c r="C26" s="130"/>
      <c r="D26" s="130"/>
      <c r="E26" s="130"/>
      <c r="F26" s="130"/>
      <c r="G26" s="130"/>
      <c r="H26" s="130"/>
      <c r="I26" s="130"/>
      <c r="J26" s="130"/>
      <c r="K26" s="130"/>
      <c r="L26" s="120"/>
      <c r="M26" s="120"/>
      <c r="N26" s="127"/>
      <c r="O26" s="123"/>
      <c r="P26" s="125"/>
    </row>
    <row r="27">
      <c r="A27" s="120"/>
      <c r="B27" s="130"/>
      <c r="C27" s="130"/>
      <c r="D27" s="130"/>
      <c r="E27" s="130"/>
      <c r="F27" s="130"/>
      <c r="G27" s="130"/>
      <c r="H27" s="130"/>
      <c r="I27" s="130"/>
      <c r="J27" s="130"/>
      <c r="K27" s="130"/>
      <c r="L27" s="120"/>
      <c r="M27" s="120"/>
      <c r="N27" s="127"/>
      <c r="O27" s="123"/>
      <c r="P27" s="125"/>
    </row>
    <row r="28">
      <c r="A28" s="120"/>
      <c r="B28" s="130"/>
      <c r="C28" s="130"/>
      <c r="D28" s="130"/>
      <c r="E28" s="130"/>
      <c r="F28" s="130"/>
      <c r="G28" s="130"/>
      <c r="H28" s="130"/>
      <c r="I28" s="130"/>
      <c r="J28" s="130"/>
      <c r="K28" s="130"/>
      <c r="L28" s="120"/>
      <c r="M28" s="120"/>
      <c r="N28" s="127"/>
      <c r="O28" s="123"/>
      <c r="P28" s="125"/>
    </row>
    <row r="29">
      <c r="A29" s="120"/>
      <c r="B29" s="130"/>
      <c r="C29" s="130"/>
      <c r="D29" s="130"/>
      <c r="E29" s="130"/>
      <c r="F29" s="130"/>
      <c r="G29" s="130"/>
      <c r="H29" s="130"/>
      <c r="I29" s="130"/>
      <c r="J29" s="130"/>
      <c r="K29" s="130"/>
      <c r="L29" s="120"/>
      <c r="M29" s="120"/>
      <c r="N29" s="127"/>
      <c r="O29" s="123"/>
      <c r="P29" s="125"/>
    </row>
    <row r="30">
      <c r="A30" s="120"/>
      <c r="B30" s="130"/>
      <c r="C30" s="130"/>
      <c r="D30" s="130"/>
      <c r="E30" s="130"/>
      <c r="F30" s="130"/>
      <c r="G30" s="130"/>
      <c r="H30" s="130"/>
      <c r="I30" s="130"/>
      <c r="J30" s="130"/>
      <c r="K30" s="130"/>
      <c r="L30" s="120"/>
      <c r="M30" s="120"/>
      <c r="N30" s="127"/>
      <c r="O30" s="123"/>
      <c r="P30" s="125"/>
    </row>
    <row r="31">
      <c r="A31" s="120"/>
      <c r="B31" s="130"/>
      <c r="C31" s="130"/>
      <c r="D31" s="130"/>
      <c r="E31" s="130"/>
      <c r="F31" s="130"/>
      <c r="G31" s="130"/>
      <c r="H31" s="130"/>
      <c r="I31" s="130"/>
      <c r="J31" s="130"/>
      <c r="K31" s="130"/>
      <c r="L31" s="120"/>
      <c r="M31" s="120"/>
      <c r="N31" s="127"/>
      <c r="O31" s="123"/>
      <c r="P31" s="125"/>
    </row>
    <row r="32">
      <c r="A32" s="120"/>
      <c r="B32" s="130"/>
      <c r="C32" s="130"/>
      <c r="D32" s="130"/>
      <c r="E32" s="130"/>
      <c r="F32" s="130"/>
      <c r="G32" s="130"/>
      <c r="H32" s="130"/>
      <c r="I32" s="130"/>
      <c r="J32" s="130"/>
      <c r="K32" s="130"/>
      <c r="L32" s="120"/>
      <c r="M32" s="120"/>
      <c r="N32" s="127"/>
      <c r="O32" s="123"/>
      <c r="P32" s="125"/>
    </row>
    <row r="33">
      <c r="A33" s="120"/>
      <c r="B33" s="130"/>
      <c r="C33" s="130"/>
      <c r="D33" s="130"/>
      <c r="E33" s="130"/>
      <c r="F33" s="130"/>
      <c r="G33" s="130"/>
      <c r="H33" s="130"/>
      <c r="I33" s="130"/>
      <c r="J33" s="130"/>
      <c r="K33" s="130"/>
      <c r="L33" s="120"/>
      <c r="M33" s="120"/>
      <c r="N33" s="127"/>
      <c r="O33" s="123"/>
      <c r="P33" s="125"/>
    </row>
    <row r="34">
      <c r="A34" s="120"/>
      <c r="B34" s="130"/>
      <c r="C34" s="130"/>
      <c r="D34" s="130"/>
      <c r="E34" s="130"/>
      <c r="F34" s="130"/>
      <c r="G34" s="130"/>
      <c r="H34" s="130"/>
      <c r="I34" s="130"/>
      <c r="J34" s="130"/>
      <c r="K34" s="130"/>
      <c r="L34" s="120"/>
      <c r="M34" s="120"/>
      <c r="N34" s="127"/>
      <c r="O34" s="123"/>
      <c r="P34" s="125"/>
    </row>
    <row r="35">
      <c r="A35" s="120"/>
      <c r="B35" s="130"/>
      <c r="C35" s="130"/>
      <c r="D35" s="130"/>
      <c r="E35" s="130"/>
      <c r="F35" s="130"/>
      <c r="G35" s="130"/>
      <c r="H35" s="130"/>
      <c r="I35" s="130"/>
      <c r="J35" s="130"/>
      <c r="K35" s="130"/>
      <c r="L35" s="120"/>
      <c r="M35" s="120"/>
      <c r="N35" s="127"/>
      <c r="O35" s="123"/>
      <c r="P35" s="125"/>
    </row>
    <row r="36">
      <c r="A36" s="120"/>
      <c r="B36" s="130"/>
      <c r="C36" s="130"/>
      <c r="D36" s="130"/>
      <c r="E36" s="130"/>
      <c r="F36" s="130"/>
      <c r="G36" s="130"/>
      <c r="H36" s="130"/>
      <c r="I36" s="130"/>
      <c r="J36" s="130"/>
      <c r="K36" s="130"/>
      <c r="L36" s="120"/>
      <c r="M36" s="120"/>
      <c r="N36" s="127"/>
      <c r="O36" s="123"/>
      <c r="P36" s="125"/>
    </row>
    <row r="37">
      <c r="A37" s="120"/>
      <c r="B37" s="130"/>
      <c r="C37" s="130"/>
      <c r="D37" s="130"/>
      <c r="E37" s="130"/>
      <c r="F37" s="130"/>
      <c r="G37" s="130"/>
      <c r="H37" s="130"/>
      <c r="I37" s="130"/>
      <c r="J37" s="130"/>
      <c r="K37" s="130"/>
      <c r="L37" s="120"/>
      <c r="M37" s="120"/>
      <c r="N37" s="127"/>
      <c r="O37" s="123"/>
      <c r="P37" s="125"/>
    </row>
    <row r="38">
      <c r="A38" s="120"/>
      <c r="B38" s="130"/>
      <c r="C38" s="130"/>
      <c r="D38" s="130"/>
      <c r="E38" s="130"/>
      <c r="F38" s="130"/>
      <c r="G38" s="130"/>
      <c r="H38" s="130"/>
      <c r="I38" s="130"/>
      <c r="J38" s="130"/>
      <c r="K38" s="130"/>
      <c r="L38" s="120"/>
      <c r="M38" s="120"/>
      <c r="N38" s="127"/>
      <c r="O38" s="123"/>
      <c r="P38" s="125"/>
    </row>
    <row r="39">
      <c r="A39" s="120"/>
      <c r="B39" s="130"/>
      <c r="C39" s="130"/>
      <c r="D39" s="130"/>
      <c r="E39" s="130"/>
      <c r="F39" s="130"/>
      <c r="G39" s="130"/>
      <c r="H39" s="130"/>
      <c r="I39" s="130"/>
      <c r="J39" s="130"/>
      <c r="K39" s="130"/>
      <c r="L39" s="120"/>
      <c r="M39" s="120"/>
      <c r="N39" s="127"/>
      <c r="O39" s="123"/>
      <c r="P39" s="125"/>
    </row>
    <row r="40">
      <c r="A40" s="120"/>
      <c r="B40" s="130"/>
      <c r="C40" s="130"/>
      <c r="D40" s="130"/>
      <c r="E40" s="130"/>
      <c r="F40" s="130"/>
      <c r="G40" s="130"/>
      <c r="H40" s="130"/>
      <c r="I40" s="130"/>
      <c r="J40" s="130"/>
      <c r="K40" s="130"/>
      <c r="L40" s="120"/>
      <c r="M40" s="120"/>
      <c r="N40" s="127"/>
      <c r="O40" s="123"/>
      <c r="P40" s="125"/>
    </row>
    <row r="41">
      <c r="A41" s="120"/>
      <c r="B41" s="130"/>
      <c r="C41" s="130"/>
      <c r="D41" s="130"/>
      <c r="E41" s="130"/>
      <c r="F41" s="130"/>
      <c r="G41" s="130"/>
      <c r="H41" s="130"/>
      <c r="I41" s="130"/>
      <c r="J41" s="130"/>
      <c r="K41" s="130"/>
      <c r="L41" s="120"/>
      <c r="M41" s="120"/>
      <c r="N41" s="127"/>
      <c r="O41" s="123"/>
      <c r="P41" s="125"/>
    </row>
    <row r="42">
      <c r="A42" s="120"/>
      <c r="B42" s="130"/>
      <c r="C42" s="130"/>
      <c r="D42" s="130"/>
      <c r="E42" s="130"/>
      <c r="F42" s="130"/>
      <c r="G42" s="130"/>
      <c r="H42" s="130"/>
      <c r="I42" s="130"/>
      <c r="J42" s="130"/>
      <c r="K42" s="130"/>
      <c r="L42" s="120"/>
      <c r="M42" s="120"/>
      <c r="N42" s="127"/>
      <c r="O42" s="123"/>
      <c r="P42" s="125"/>
    </row>
    <row r="43">
      <c r="A43" s="120"/>
      <c r="B43" s="130"/>
      <c r="C43" s="130"/>
      <c r="D43" s="130"/>
      <c r="E43" s="130"/>
      <c r="F43" s="130"/>
      <c r="G43" s="130"/>
      <c r="H43" s="130"/>
      <c r="I43" s="130"/>
      <c r="J43" s="130"/>
      <c r="K43" s="130"/>
      <c r="L43" s="120"/>
      <c r="M43" s="120"/>
      <c r="N43" s="127"/>
      <c r="O43" s="123"/>
      <c r="P43" s="125"/>
    </row>
    <row r="44">
      <c r="A44" s="120"/>
      <c r="B44" s="130"/>
      <c r="C44" s="130"/>
      <c r="D44" s="130"/>
      <c r="E44" s="130"/>
      <c r="F44" s="130"/>
      <c r="G44" s="130"/>
      <c r="H44" s="130"/>
      <c r="I44" s="130"/>
      <c r="J44" s="130"/>
      <c r="K44" s="130"/>
      <c r="L44" s="120"/>
      <c r="M44" s="120"/>
      <c r="N44" s="127"/>
      <c r="O44" s="123"/>
      <c r="P44" s="125"/>
    </row>
    <row r="45">
      <c r="A45" s="120"/>
      <c r="B45" s="130"/>
      <c r="C45" s="130"/>
      <c r="D45" s="130"/>
      <c r="E45" s="130"/>
      <c r="F45" s="130"/>
      <c r="G45" s="130"/>
      <c r="H45" s="130"/>
      <c r="I45" s="130"/>
      <c r="J45" s="130"/>
      <c r="K45" s="130"/>
      <c r="L45" s="120"/>
      <c r="M45" s="120"/>
      <c r="N45" s="127"/>
      <c r="O45" s="123"/>
      <c r="P45" s="125"/>
    </row>
    <row r="46">
      <c r="A46" s="120"/>
      <c r="B46" s="130"/>
      <c r="C46" s="130"/>
      <c r="D46" s="130"/>
      <c r="E46" s="130"/>
      <c r="F46" s="130"/>
      <c r="G46" s="130"/>
      <c r="H46" s="130"/>
      <c r="I46" s="130"/>
      <c r="J46" s="130"/>
      <c r="K46" s="130"/>
      <c r="L46" s="120"/>
      <c r="M46" s="120"/>
      <c r="N46" s="127"/>
      <c r="O46" s="123"/>
      <c r="P46" s="125"/>
    </row>
    <row r="47">
      <c r="A47" s="120"/>
      <c r="B47" s="130"/>
      <c r="C47" s="130"/>
      <c r="D47" s="130"/>
      <c r="E47" s="130"/>
      <c r="F47" s="130"/>
      <c r="G47" s="130"/>
      <c r="H47" s="130"/>
      <c r="I47" s="130"/>
      <c r="J47" s="130"/>
      <c r="K47" s="130"/>
      <c r="L47" s="120"/>
      <c r="M47" s="120"/>
      <c r="N47" s="127"/>
      <c r="O47" s="123"/>
      <c r="P47" s="125"/>
    </row>
    <row r="48">
      <c r="A48" s="120"/>
      <c r="B48" s="130"/>
      <c r="C48" s="130"/>
      <c r="D48" s="130"/>
      <c r="E48" s="130"/>
      <c r="F48" s="130"/>
      <c r="G48" s="130"/>
      <c r="H48" s="130"/>
      <c r="I48" s="130"/>
      <c r="J48" s="130"/>
      <c r="K48" s="130"/>
      <c r="L48" s="120"/>
      <c r="M48" s="120"/>
      <c r="N48" s="127"/>
      <c r="O48" s="123"/>
      <c r="P48" s="125"/>
    </row>
    <row r="49">
      <c r="A49" s="120"/>
      <c r="B49" s="130"/>
      <c r="C49" s="130"/>
      <c r="D49" s="130"/>
      <c r="E49" s="130"/>
      <c r="F49" s="130"/>
      <c r="G49" s="130"/>
      <c r="H49" s="130"/>
      <c r="I49" s="130"/>
      <c r="J49" s="130"/>
      <c r="K49" s="130"/>
      <c r="L49" s="120"/>
      <c r="M49" s="120"/>
      <c r="N49" s="127"/>
      <c r="O49" s="123"/>
      <c r="P49" s="125"/>
    </row>
    <row r="50">
      <c r="A50" s="120"/>
      <c r="B50" s="130"/>
      <c r="C50" s="130"/>
      <c r="D50" s="130"/>
      <c r="E50" s="130"/>
      <c r="F50" s="130"/>
      <c r="G50" s="130"/>
      <c r="H50" s="130"/>
      <c r="I50" s="130"/>
      <c r="J50" s="130"/>
      <c r="K50" s="130"/>
      <c r="L50" s="120"/>
      <c r="M50" s="120"/>
      <c r="N50" s="127"/>
      <c r="O50" s="123"/>
      <c r="P50" s="125"/>
    </row>
    <row r="51">
      <c r="A51" s="120"/>
      <c r="B51" s="130"/>
      <c r="C51" s="130"/>
      <c r="D51" s="130"/>
      <c r="E51" s="130"/>
      <c r="F51" s="130"/>
      <c r="G51" s="130"/>
      <c r="H51" s="130"/>
      <c r="I51" s="130"/>
      <c r="J51" s="130"/>
      <c r="K51" s="130"/>
      <c r="L51" s="120"/>
      <c r="M51" s="120"/>
      <c r="N51" s="127"/>
      <c r="O51" s="123"/>
      <c r="P51" s="125"/>
    </row>
    <row r="52">
      <c r="A52" s="120"/>
      <c r="B52" s="130"/>
      <c r="C52" s="130"/>
      <c r="D52" s="130"/>
      <c r="E52" s="130"/>
      <c r="F52" s="130"/>
      <c r="G52" s="130"/>
      <c r="H52" s="130"/>
      <c r="I52" s="130"/>
      <c r="J52" s="130"/>
      <c r="K52" s="130"/>
      <c r="L52" s="120"/>
      <c r="M52" s="120"/>
      <c r="N52" s="127"/>
      <c r="O52" s="123"/>
      <c r="P52" s="125"/>
    </row>
    <row r="53">
      <c r="A53" s="120"/>
      <c r="B53" s="130"/>
      <c r="C53" s="130"/>
      <c r="D53" s="130"/>
      <c r="E53" s="130"/>
      <c r="F53" s="130"/>
      <c r="G53" s="130"/>
      <c r="H53" s="130"/>
      <c r="I53" s="130"/>
      <c r="J53" s="130"/>
      <c r="K53" s="130"/>
      <c r="L53" s="120"/>
      <c r="M53" s="120"/>
      <c r="N53" s="127"/>
      <c r="O53" s="123"/>
      <c r="P53" s="125"/>
    </row>
    <row r="54">
      <c r="A54" s="120"/>
      <c r="B54" s="130"/>
      <c r="C54" s="130"/>
      <c r="D54" s="130"/>
      <c r="E54" s="130"/>
      <c r="F54" s="130"/>
      <c r="G54" s="130"/>
      <c r="H54" s="130"/>
      <c r="I54" s="130"/>
      <c r="J54" s="130"/>
      <c r="K54" s="130"/>
      <c r="L54" s="120"/>
      <c r="M54" s="120"/>
      <c r="N54" s="127"/>
      <c r="O54" s="123"/>
      <c r="P54" s="125"/>
    </row>
    <row r="55">
      <c r="A55" s="120"/>
      <c r="B55" s="130"/>
      <c r="C55" s="130"/>
      <c r="D55" s="130"/>
      <c r="E55" s="130"/>
      <c r="F55" s="130"/>
      <c r="G55" s="130"/>
      <c r="H55" s="130"/>
      <c r="I55" s="130"/>
      <c r="J55" s="130"/>
      <c r="K55" s="130"/>
      <c r="L55" s="120"/>
      <c r="M55" s="120"/>
      <c r="N55" s="127"/>
      <c r="O55" s="123"/>
      <c r="P55" s="125"/>
    </row>
    <row r="56">
      <c r="A56" s="120"/>
      <c r="B56" s="130"/>
      <c r="C56" s="130"/>
      <c r="D56" s="130"/>
      <c r="E56" s="130"/>
      <c r="F56" s="130"/>
      <c r="G56" s="130"/>
      <c r="H56" s="130"/>
      <c r="I56" s="130"/>
      <c r="J56" s="130"/>
      <c r="K56" s="130"/>
      <c r="L56" s="120"/>
      <c r="M56" s="120"/>
      <c r="N56" s="127"/>
      <c r="O56" s="123"/>
      <c r="P56" s="125"/>
    </row>
    <row r="57">
      <c r="A57" s="120"/>
      <c r="B57" s="130"/>
      <c r="C57" s="130"/>
      <c r="D57" s="130"/>
      <c r="E57" s="130"/>
      <c r="F57" s="130"/>
      <c r="G57" s="130"/>
      <c r="H57" s="130"/>
      <c r="I57" s="130"/>
      <c r="J57" s="130"/>
      <c r="K57" s="130"/>
      <c r="L57" s="120"/>
      <c r="M57" s="120"/>
      <c r="N57" s="127"/>
      <c r="O57" s="123"/>
      <c r="P57" s="125"/>
    </row>
    <row r="58">
      <c r="A58" s="120"/>
      <c r="B58" s="130"/>
      <c r="C58" s="130"/>
      <c r="D58" s="130"/>
      <c r="E58" s="130"/>
      <c r="F58" s="130"/>
      <c r="G58" s="130"/>
      <c r="H58" s="130"/>
      <c r="I58" s="130"/>
      <c r="J58" s="130"/>
      <c r="K58" s="130"/>
      <c r="L58" s="120"/>
      <c r="M58" s="120"/>
      <c r="N58" s="127"/>
      <c r="O58" s="123"/>
      <c r="P58" s="125"/>
    </row>
    <row r="59">
      <c r="A59" s="120"/>
      <c r="B59" s="130"/>
      <c r="C59" s="130"/>
      <c r="D59" s="130"/>
      <c r="E59" s="130"/>
      <c r="F59" s="130"/>
      <c r="G59" s="130"/>
      <c r="H59" s="130"/>
      <c r="I59" s="130"/>
      <c r="J59" s="130"/>
      <c r="K59" s="130"/>
      <c r="L59" s="120"/>
      <c r="M59" s="120"/>
      <c r="N59" s="127"/>
      <c r="O59" s="123"/>
      <c r="P59" s="125"/>
    </row>
    <row r="60">
      <c r="A60" s="120"/>
      <c r="B60" s="130"/>
      <c r="C60" s="130"/>
      <c r="D60" s="130"/>
      <c r="E60" s="130"/>
      <c r="F60" s="130"/>
      <c r="G60" s="130"/>
      <c r="H60" s="130"/>
      <c r="I60" s="130"/>
      <c r="J60" s="130"/>
      <c r="K60" s="130"/>
      <c r="L60" s="120"/>
      <c r="M60" s="120"/>
      <c r="N60" s="127"/>
      <c r="O60" s="123"/>
      <c r="P60" s="125"/>
    </row>
    <row r="61" hidden="1">
      <c r="A61" s="130"/>
      <c r="B61" s="130"/>
      <c r="C61" s="130"/>
      <c r="D61" s="130"/>
      <c r="E61" s="130"/>
      <c r="F61" s="130"/>
      <c r="G61" s="130"/>
      <c r="H61" s="130"/>
      <c r="I61" s="130"/>
      <c r="J61" s="130"/>
      <c r="K61" s="130"/>
      <c r="L61" s="130"/>
      <c r="M61" s="130"/>
      <c r="N61" s="127"/>
      <c r="O61" s="123"/>
      <c r="P61" s="125"/>
    </row>
    <row r="62" hidden="1">
      <c r="A62" s="130"/>
      <c r="B62" s="130"/>
      <c r="C62" s="130"/>
      <c r="D62" s="130"/>
      <c r="E62" s="130"/>
      <c r="F62" s="130"/>
      <c r="G62" s="130"/>
      <c r="H62" s="130"/>
      <c r="I62" s="130"/>
      <c r="J62" s="130"/>
      <c r="K62" s="130"/>
      <c r="L62" s="130"/>
      <c r="M62" s="130"/>
      <c r="N62" s="127"/>
      <c r="O62" s="123"/>
      <c r="P62" s="125"/>
    </row>
    <row r="63" hidden="1">
      <c r="A63" s="130"/>
      <c r="B63" s="130"/>
      <c r="C63" s="130"/>
      <c r="D63" s="130"/>
      <c r="E63" s="130"/>
      <c r="F63" s="130"/>
      <c r="G63" s="130"/>
      <c r="H63" s="130"/>
      <c r="I63" s="130"/>
      <c r="J63" s="130"/>
      <c r="K63" s="130"/>
      <c r="L63" s="130"/>
      <c r="M63" s="130"/>
      <c r="N63" s="127"/>
      <c r="O63" s="123"/>
      <c r="P63" s="125"/>
    </row>
    <row r="64" hidden="1">
      <c r="A64" s="130"/>
      <c r="B64" s="130"/>
      <c r="C64" s="130"/>
      <c r="D64" s="130"/>
      <c r="E64" s="130"/>
      <c r="F64" s="130"/>
      <c r="G64" s="130"/>
      <c r="H64" s="130"/>
      <c r="I64" s="130"/>
      <c r="J64" s="130"/>
      <c r="K64" s="130"/>
      <c r="L64" s="130"/>
      <c r="M64" s="130"/>
      <c r="N64" s="127"/>
      <c r="O64" s="123"/>
      <c r="P64" s="125"/>
    </row>
    <row r="65" hidden="1">
      <c r="A65" s="130"/>
      <c r="B65" s="130"/>
      <c r="C65" s="130"/>
      <c r="D65" s="130"/>
      <c r="E65" s="130"/>
      <c r="F65" s="130"/>
      <c r="G65" s="130"/>
      <c r="H65" s="130"/>
      <c r="I65" s="130"/>
      <c r="J65" s="130"/>
      <c r="K65" s="130"/>
      <c r="L65" s="130"/>
      <c r="M65" s="130"/>
      <c r="N65" s="127"/>
      <c r="O65" s="123"/>
      <c r="P65" s="125"/>
    </row>
    <row r="66" hidden="1">
      <c r="A66" s="130"/>
      <c r="B66" s="130"/>
      <c r="C66" s="130"/>
      <c r="D66" s="130"/>
      <c r="E66" s="130"/>
      <c r="F66" s="130"/>
      <c r="G66" s="130"/>
      <c r="H66" s="130"/>
      <c r="I66" s="130"/>
      <c r="J66" s="130"/>
      <c r="K66" s="130"/>
      <c r="L66" s="130"/>
      <c r="M66" s="130"/>
      <c r="N66" s="127"/>
      <c r="O66" s="123"/>
      <c r="P66" s="125"/>
    </row>
    <row r="67" hidden="1">
      <c r="A67" s="130"/>
      <c r="B67" s="130"/>
      <c r="C67" s="130"/>
      <c r="D67" s="130"/>
      <c r="E67" s="130"/>
      <c r="F67" s="130"/>
      <c r="G67" s="130"/>
      <c r="H67" s="130"/>
      <c r="I67" s="130"/>
      <c r="J67" s="130"/>
      <c r="K67" s="130"/>
      <c r="L67" s="130"/>
      <c r="M67" s="130"/>
      <c r="N67" s="127"/>
      <c r="O67" s="123"/>
      <c r="P67" s="125"/>
    </row>
    <row r="68" hidden="1">
      <c r="A68" s="130"/>
      <c r="B68" s="130"/>
      <c r="C68" s="130"/>
      <c r="D68" s="130"/>
      <c r="E68" s="130"/>
      <c r="F68" s="130"/>
      <c r="G68" s="130"/>
      <c r="H68" s="130"/>
      <c r="I68" s="130"/>
      <c r="J68" s="130"/>
      <c r="K68" s="130"/>
      <c r="L68" s="130"/>
      <c r="M68" s="130"/>
      <c r="N68" s="127"/>
      <c r="O68" s="123"/>
      <c r="P68" s="125"/>
    </row>
    <row r="69" hidden="1">
      <c r="A69" s="130"/>
      <c r="B69" s="130"/>
      <c r="C69" s="130"/>
      <c r="D69" s="130"/>
      <c r="E69" s="130"/>
      <c r="F69" s="130"/>
      <c r="G69" s="130"/>
      <c r="H69" s="130"/>
      <c r="I69" s="130"/>
      <c r="J69" s="130"/>
      <c r="K69" s="130"/>
      <c r="L69" s="130"/>
      <c r="M69" s="130"/>
      <c r="N69" s="127"/>
      <c r="O69" s="123"/>
      <c r="P69" s="125"/>
    </row>
    <row r="70" hidden="1">
      <c r="A70" s="130"/>
      <c r="B70" s="130"/>
      <c r="C70" s="130"/>
      <c r="D70" s="130"/>
      <c r="E70" s="130"/>
      <c r="F70" s="130"/>
      <c r="G70" s="130"/>
      <c r="H70" s="130"/>
      <c r="I70" s="130"/>
      <c r="J70" s="130"/>
      <c r="K70" s="130"/>
      <c r="L70" s="130"/>
      <c r="M70" s="130"/>
      <c r="N70" s="127"/>
      <c r="O70" s="123"/>
      <c r="P70" s="125"/>
    </row>
    <row r="71" hidden="1">
      <c r="A71" s="130"/>
      <c r="B71" s="130"/>
      <c r="C71" s="130"/>
      <c r="D71" s="130"/>
      <c r="E71" s="130"/>
      <c r="F71" s="130"/>
      <c r="G71" s="130"/>
      <c r="H71" s="130"/>
      <c r="I71" s="130"/>
      <c r="J71" s="130"/>
      <c r="K71" s="130"/>
      <c r="L71" s="130"/>
      <c r="M71" s="130"/>
      <c r="N71" s="127"/>
      <c r="O71" s="123"/>
      <c r="P71" s="125"/>
    </row>
    <row r="72" hidden="1">
      <c r="A72" s="130"/>
      <c r="B72" s="130"/>
      <c r="C72" s="130"/>
      <c r="D72" s="130"/>
      <c r="E72" s="130"/>
      <c r="F72" s="130"/>
      <c r="G72" s="130"/>
      <c r="H72" s="130"/>
      <c r="I72" s="130"/>
      <c r="J72" s="130"/>
      <c r="K72" s="130"/>
      <c r="L72" s="130"/>
      <c r="M72" s="130"/>
      <c r="N72" s="127"/>
      <c r="O72" s="123"/>
      <c r="P72" s="125"/>
    </row>
    <row r="73" hidden="1">
      <c r="A73" s="130"/>
      <c r="B73" s="130"/>
      <c r="C73" s="130"/>
      <c r="D73" s="130"/>
      <c r="E73" s="130"/>
      <c r="F73" s="130"/>
      <c r="G73" s="130"/>
      <c r="H73" s="130"/>
      <c r="I73" s="130"/>
      <c r="J73" s="130"/>
      <c r="K73" s="130"/>
      <c r="L73" s="130"/>
      <c r="M73" s="130"/>
      <c r="N73" s="127"/>
      <c r="O73" s="123"/>
      <c r="P73" s="125"/>
    </row>
    <row r="74" hidden="1">
      <c r="A74" s="130"/>
      <c r="B74" s="130"/>
      <c r="C74" s="130"/>
      <c r="D74" s="130"/>
      <c r="E74" s="130"/>
      <c r="F74" s="130"/>
      <c r="G74" s="130"/>
      <c r="H74" s="130"/>
      <c r="I74" s="130"/>
      <c r="J74" s="130"/>
      <c r="K74" s="130"/>
      <c r="L74" s="130"/>
      <c r="M74" s="130"/>
      <c r="N74" s="127"/>
      <c r="O74" s="123"/>
      <c r="P74" s="125"/>
    </row>
    <row r="75" hidden="1">
      <c r="A75" s="130"/>
      <c r="B75" s="130"/>
      <c r="C75" s="130"/>
      <c r="D75" s="130"/>
      <c r="E75" s="130"/>
      <c r="F75" s="130"/>
      <c r="G75" s="130"/>
      <c r="H75" s="130"/>
      <c r="I75" s="130"/>
      <c r="J75" s="130"/>
      <c r="K75" s="130"/>
      <c r="L75" s="130"/>
      <c r="M75" s="130"/>
      <c r="N75" s="127"/>
      <c r="O75" s="123"/>
      <c r="P75" s="125"/>
    </row>
    <row r="76" hidden="1">
      <c r="A76" s="130"/>
      <c r="B76" s="130"/>
      <c r="C76" s="130"/>
      <c r="D76" s="130"/>
      <c r="E76" s="130"/>
      <c r="F76" s="130"/>
      <c r="G76" s="130"/>
      <c r="H76" s="130"/>
      <c r="I76" s="130"/>
      <c r="J76" s="130"/>
      <c r="K76" s="130"/>
      <c r="L76" s="130"/>
      <c r="M76" s="130"/>
      <c r="N76" s="127"/>
      <c r="O76" s="123"/>
      <c r="P76" s="125"/>
    </row>
    <row r="77" hidden="1">
      <c r="A77" s="130"/>
      <c r="B77" s="130"/>
      <c r="C77" s="130"/>
      <c r="D77" s="130"/>
      <c r="E77" s="130"/>
      <c r="F77" s="130"/>
      <c r="G77" s="130"/>
      <c r="H77" s="130"/>
      <c r="I77" s="130"/>
      <c r="J77" s="130"/>
      <c r="K77" s="130"/>
      <c r="L77" s="130"/>
      <c r="M77" s="130"/>
      <c r="N77" s="127"/>
      <c r="O77" s="123"/>
      <c r="P77" s="125"/>
    </row>
    <row r="78" hidden="1">
      <c r="A78" s="130"/>
      <c r="B78" s="130"/>
      <c r="C78" s="130"/>
      <c r="D78" s="130"/>
      <c r="E78" s="130"/>
      <c r="F78" s="130"/>
      <c r="G78" s="130"/>
      <c r="H78" s="130"/>
      <c r="I78" s="130"/>
      <c r="J78" s="130"/>
      <c r="K78" s="130"/>
      <c r="L78" s="130"/>
      <c r="M78" s="130"/>
      <c r="N78" s="127"/>
      <c r="O78" s="123"/>
      <c r="P78" s="125"/>
    </row>
    <row r="79" hidden="1">
      <c r="A79" s="130"/>
      <c r="B79" s="130"/>
      <c r="C79" s="130"/>
      <c r="D79" s="130"/>
      <c r="E79" s="130"/>
      <c r="F79" s="130"/>
      <c r="G79" s="130"/>
      <c r="H79" s="130"/>
      <c r="I79" s="130"/>
      <c r="J79" s="130"/>
      <c r="K79" s="130"/>
      <c r="L79" s="130"/>
      <c r="M79" s="130"/>
      <c r="N79" s="127"/>
      <c r="O79" s="123"/>
      <c r="P79" s="125"/>
    </row>
    <row r="80" hidden="1">
      <c r="A80" s="130"/>
      <c r="B80" s="130"/>
      <c r="C80" s="130"/>
      <c r="D80" s="130"/>
      <c r="E80" s="130"/>
      <c r="F80" s="130"/>
      <c r="G80" s="130"/>
      <c r="H80" s="130"/>
      <c r="I80" s="130"/>
      <c r="J80" s="130"/>
      <c r="K80" s="130"/>
      <c r="L80" s="130"/>
      <c r="M80" s="130"/>
      <c r="N80" s="127"/>
      <c r="O80" s="123"/>
      <c r="P80" s="125"/>
    </row>
    <row r="81" hidden="1">
      <c r="A81" s="130"/>
      <c r="B81" s="130"/>
      <c r="C81" s="130"/>
      <c r="D81" s="130"/>
      <c r="E81" s="130"/>
      <c r="F81" s="130"/>
      <c r="G81" s="130"/>
      <c r="H81" s="130"/>
      <c r="I81" s="130"/>
      <c r="J81" s="130"/>
      <c r="K81" s="130"/>
      <c r="L81" s="130"/>
      <c r="M81" s="130"/>
      <c r="N81" s="127"/>
      <c r="O81" s="123"/>
      <c r="P81" s="125"/>
    </row>
    <row r="82" hidden="1">
      <c r="A82" s="130"/>
      <c r="B82" s="130"/>
      <c r="C82" s="130"/>
      <c r="D82" s="130"/>
      <c r="E82" s="130"/>
      <c r="F82" s="130"/>
      <c r="G82" s="130"/>
      <c r="H82" s="130"/>
      <c r="I82" s="130"/>
      <c r="J82" s="130"/>
      <c r="K82" s="130"/>
      <c r="L82" s="130"/>
      <c r="M82" s="130"/>
      <c r="N82" s="127"/>
      <c r="O82" s="123"/>
      <c r="P82" s="125"/>
    </row>
    <row r="83" hidden="1">
      <c r="A83" s="130"/>
      <c r="B83" s="130"/>
      <c r="C83" s="130"/>
      <c r="D83" s="130"/>
      <c r="E83" s="130"/>
      <c r="F83" s="130"/>
      <c r="G83" s="130"/>
      <c r="H83" s="130"/>
      <c r="I83" s="130"/>
      <c r="J83" s="130"/>
      <c r="K83" s="130"/>
      <c r="L83" s="130"/>
      <c r="M83" s="130"/>
      <c r="N83" s="127"/>
      <c r="O83" s="123"/>
      <c r="P83" s="125"/>
    </row>
    <row r="84" hidden="1">
      <c r="A84" s="130"/>
      <c r="B84" s="130"/>
      <c r="C84" s="130"/>
      <c r="D84" s="130"/>
      <c r="E84" s="130"/>
      <c r="F84" s="130"/>
      <c r="G84" s="130"/>
      <c r="H84" s="130"/>
      <c r="I84" s="130"/>
      <c r="J84" s="130"/>
      <c r="K84" s="130"/>
      <c r="L84" s="130"/>
      <c r="M84" s="130"/>
      <c r="N84" s="127"/>
      <c r="O84" s="123"/>
      <c r="P84" s="125"/>
    </row>
    <row r="85" hidden="1">
      <c r="A85" s="130"/>
      <c r="B85" s="130"/>
      <c r="C85" s="130"/>
      <c r="D85" s="130"/>
      <c r="E85" s="130"/>
      <c r="F85" s="130"/>
      <c r="G85" s="130"/>
      <c r="H85" s="130"/>
      <c r="I85" s="130"/>
      <c r="J85" s="130"/>
      <c r="K85" s="130"/>
      <c r="L85" s="130"/>
      <c r="M85" s="130"/>
      <c r="N85" s="127"/>
      <c r="O85" s="123"/>
      <c r="P85" s="125"/>
    </row>
    <row r="86" hidden="1">
      <c r="A86" s="130"/>
      <c r="B86" s="130"/>
      <c r="C86" s="130"/>
      <c r="D86" s="130"/>
      <c r="E86" s="130"/>
      <c r="F86" s="130"/>
      <c r="G86" s="130"/>
      <c r="H86" s="130"/>
      <c r="I86" s="130"/>
      <c r="J86" s="130"/>
      <c r="K86" s="130"/>
      <c r="L86" s="130"/>
      <c r="M86" s="130"/>
      <c r="N86" s="127"/>
      <c r="O86" s="123"/>
      <c r="P86" s="125"/>
    </row>
    <row r="87" hidden="1">
      <c r="A87" s="130"/>
      <c r="B87" s="130"/>
      <c r="C87" s="130"/>
      <c r="D87" s="130"/>
      <c r="E87" s="130"/>
      <c r="F87" s="130"/>
      <c r="G87" s="130"/>
      <c r="H87" s="130"/>
      <c r="I87" s="130"/>
      <c r="J87" s="130"/>
      <c r="K87" s="130"/>
      <c r="L87" s="130"/>
      <c r="M87" s="130"/>
      <c r="N87" s="127"/>
      <c r="O87" s="123"/>
      <c r="P87" s="125"/>
    </row>
    <row r="88" hidden="1">
      <c r="A88" s="130"/>
      <c r="B88" s="130"/>
      <c r="C88" s="130"/>
      <c r="D88" s="130"/>
      <c r="E88" s="130"/>
      <c r="F88" s="130"/>
      <c r="G88" s="130"/>
      <c r="H88" s="130"/>
      <c r="I88" s="130"/>
      <c r="J88" s="130"/>
      <c r="K88" s="130"/>
      <c r="L88" s="130"/>
      <c r="M88" s="130"/>
      <c r="N88" s="127"/>
      <c r="O88" s="123"/>
      <c r="P88" s="125"/>
    </row>
    <row r="89" hidden="1">
      <c r="A89" s="130"/>
      <c r="B89" s="130"/>
      <c r="C89" s="130"/>
      <c r="D89" s="130"/>
      <c r="E89" s="130"/>
      <c r="F89" s="130"/>
      <c r="G89" s="130"/>
      <c r="H89" s="130"/>
      <c r="I89" s="130"/>
      <c r="J89" s="130"/>
      <c r="K89" s="130"/>
      <c r="L89" s="130"/>
      <c r="M89" s="130"/>
      <c r="N89" s="127"/>
      <c r="O89" s="123"/>
      <c r="P89" s="125"/>
    </row>
    <row r="90" hidden="1">
      <c r="A90" s="130"/>
      <c r="B90" s="130"/>
      <c r="C90" s="130"/>
      <c r="D90" s="130"/>
      <c r="E90" s="130"/>
      <c r="F90" s="130"/>
      <c r="G90" s="130"/>
      <c r="H90" s="130"/>
      <c r="I90" s="130"/>
      <c r="J90" s="130"/>
      <c r="K90" s="130"/>
      <c r="L90" s="130"/>
      <c r="M90" s="130"/>
      <c r="N90" s="127"/>
      <c r="O90" s="123"/>
      <c r="P90" s="125"/>
    </row>
    <row r="91" hidden="1">
      <c r="A91" s="130"/>
      <c r="B91" s="130"/>
      <c r="C91" s="130"/>
      <c r="D91" s="130"/>
      <c r="E91" s="130"/>
      <c r="F91" s="130"/>
      <c r="G91" s="130"/>
      <c r="H91" s="130"/>
      <c r="I91" s="130"/>
      <c r="J91" s="130"/>
      <c r="K91" s="130"/>
      <c r="L91" s="130"/>
      <c r="M91" s="130"/>
      <c r="N91" s="127"/>
      <c r="O91" s="123"/>
      <c r="P91" s="125"/>
    </row>
    <row r="92" hidden="1">
      <c r="A92" s="130"/>
      <c r="B92" s="130"/>
      <c r="C92" s="130"/>
      <c r="D92" s="130"/>
      <c r="E92" s="130"/>
      <c r="F92" s="130"/>
      <c r="G92" s="130"/>
      <c r="H92" s="130"/>
      <c r="I92" s="130"/>
      <c r="J92" s="130"/>
      <c r="K92" s="130"/>
      <c r="L92" s="130"/>
      <c r="M92" s="130"/>
      <c r="N92" s="127"/>
      <c r="O92" s="123"/>
      <c r="P92" s="125"/>
    </row>
    <row r="93" hidden="1">
      <c r="A93" s="130"/>
      <c r="B93" s="130"/>
      <c r="C93" s="130"/>
      <c r="D93" s="130"/>
      <c r="E93" s="130"/>
      <c r="F93" s="130"/>
      <c r="G93" s="130"/>
      <c r="H93" s="130"/>
      <c r="I93" s="130"/>
      <c r="J93" s="130"/>
      <c r="K93" s="130"/>
      <c r="L93" s="130"/>
      <c r="M93" s="130"/>
      <c r="N93" s="127"/>
      <c r="O93" s="123"/>
      <c r="P93" s="125"/>
    </row>
    <row r="94" hidden="1">
      <c r="A94" s="130"/>
      <c r="B94" s="130"/>
      <c r="C94" s="130"/>
      <c r="D94" s="130"/>
      <c r="E94" s="130"/>
      <c r="F94" s="130"/>
      <c r="G94" s="130"/>
      <c r="H94" s="130"/>
      <c r="I94" s="130"/>
      <c r="J94" s="130"/>
      <c r="K94" s="130"/>
      <c r="L94" s="130"/>
      <c r="M94" s="130"/>
      <c r="N94" s="127"/>
      <c r="O94" s="123"/>
      <c r="P94" s="125"/>
    </row>
    <row r="95" hidden="1">
      <c r="A95" s="130"/>
      <c r="B95" s="130"/>
      <c r="C95" s="130"/>
      <c r="D95" s="130"/>
      <c r="E95" s="130"/>
      <c r="F95" s="130"/>
      <c r="G95" s="130"/>
      <c r="H95" s="130"/>
      <c r="I95" s="130"/>
      <c r="J95" s="130"/>
      <c r="K95" s="130"/>
      <c r="L95" s="130"/>
      <c r="M95" s="130"/>
      <c r="N95" s="127"/>
      <c r="O95" s="123"/>
      <c r="P95" s="125"/>
    </row>
    <row r="96" hidden="1">
      <c r="A96" s="130"/>
      <c r="B96" s="130"/>
      <c r="C96" s="130"/>
      <c r="D96" s="130"/>
      <c r="E96" s="130"/>
      <c r="F96" s="130"/>
      <c r="G96" s="130"/>
      <c r="H96" s="130"/>
      <c r="I96" s="130"/>
      <c r="J96" s="130"/>
      <c r="K96" s="130"/>
      <c r="L96" s="130"/>
      <c r="M96" s="130"/>
      <c r="N96" s="127"/>
      <c r="O96" s="123"/>
      <c r="P96" s="125"/>
    </row>
    <row r="97" hidden="1">
      <c r="A97" s="130"/>
      <c r="B97" s="130"/>
      <c r="C97" s="130"/>
      <c r="D97" s="130"/>
      <c r="E97" s="130"/>
      <c r="F97" s="130"/>
      <c r="G97" s="130"/>
      <c r="H97" s="130"/>
      <c r="I97" s="130"/>
      <c r="J97" s="130"/>
      <c r="K97" s="130"/>
      <c r="L97" s="130"/>
      <c r="M97" s="130"/>
      <c r="N97" s="127"/>
      <c r="O97" s="123"/>
      <c r="P97" s="125"/>
    </row>
    <row r="98" hidden="1">
      <c r="A98" s="130"/>
      <c r="B98" s="130"/>
      <c r="C98" s="130"/>
      <c r="D98" s="130"/>
      <c r="E98" s="130"/>
      <c r="F98" s="130"/>
      <c r="G98" s="130"/>
      <c r="H98" s="130"/>
      <c r="I98" s="130"/>
      <c r="J98" s="130"/>
      <c r="K98" s="130"/>
      <c r="L98" s="130"/>
      <c r="M98" s="130"/>
      <c r="N98" s="127"/>
      <c r="O98" s="123"/>
      <c r="P98" s="125"/>
    </row>
    <row r="99" hidden="1">
      <c r="A99" s="130"/>
      <c r="B99" s="130"/>
      <c r="C99" s="130"/>
      <c r="D99" s="130"/>
      <c r="E99" s="130"/>
      <c r="F99" s="130"/>
      <c r="G99" s="130"/>
      <c r="H99" s="130"/>
      <c r="I99" s="130"/>
      <c r="J99" s="130"/>
      <c r="K99" s="130"/>
      <c r="L99" s="130"/>
      <c r="M99" s="130"/>
      <c r="N99" s="127"/>
      <c r="O99" s="123"/>
      <c r="P99" s="125"/>
    </row>
    <row r="100" hidden="1">
      <c r="A100" s="130"/>
      <c r="B100" s="130"/>
      <c r="C100" s="130"/>
      <c r="D100" s="130"/>
      <c r="E100" s="130"/>
      <c r="F100" s="130"/>
      <c r="G100" s="130"/>
      <c r="H100" s="130"/>
      <c r="I100" s="130"/>
      <c r="J100" s="130"/>
      <c r="K100" s="130"/>
      <c r="L100" s="130"/>
      <c r="M100" s="130"/>
      <c r="N100" s="127"/>
      <c r="O100" s="123"/>
      <c r="P100" s="125"/>
    </row>
    <row r="101" hidden="1">
      <c r="A101" s="130"/>
      <c r="B101" s="130"/>
      <c r="C101" s="130"/>
      <c r="D101" s="130"/>
      <c r="E101" s="130"/>
      <c r="F101" s="130"/>
      <c r="G101" s="130"/>
      <c r="H101" s="130"/>
      <c r="I101" s="130"/>
      <c r="J101" s="130"/>
      <c r="K101" s="130"/>
      <c r="L101" s="130"/>
      <c r="M101" s="130"/>
      <c r="N101" s="127"/>
      <c r="O101" s="123"/>
      <c r="P101" s="125"/>
    </row>
    <row r="102" hidden="1">
      <c r="A102" s="130"/>
      <c r="B102" s="130"/>
      <c r="C102" s="130"/>
      <c r="D102" s="130"/>
      <c r="E102" s="130"/>
      <c r="F102" s="130"/>
      <c r="G102" s="130"/>
      <c r="H102" s="130"/>
      <c r="I102" s="130"/>
      <c r="J102" s="130"/>
      <c r="K102" s="130"/>
      <c r="L102" s="130"/>
      <c r="M102" s="130"/>
      <c r="N102" s="127"/>
      <c r="O102" s="123"/>
      <c r="P102" s="125"/>
    </row>
    <row r="103" hidden="1">
      <c r="A103" s="130"/>
      <c r="B103" s="130"/>
      <c r="C103" s="130"/>
      <c r="D103" s="130"/>
      <c r="E103" s="130"/>
      <c r="F103" s="130"/>
      <c r="G103" s="130"/>
      <c r="H103" s="130"/>
      <c r="I103" s="130"/>
      <c r="J103" s="130"/>
      <c r="K103" s="130"/>
      <c r="L103" s="130"/>
      <c r="M103" s="130"/>
      <c r="N103" s="127"/>
      <c r="O103" s="123"/>
      <c r="P103" s="125"/>
    </row>
    <row r="104" hidden="1">
      <c r="A104" s="130"/>
      <c r="B104" s="130"/>
      <c r="C104" s="130"/>
      <c r="D104" s="130"/>
      <c r="E104" s="130"/>
      <c r="F104" s="130"/>
      <c r="G104" s="130"/>
      <c r="H104" s="130"/>
      <c r="I104" s="130"/>
      <c r="J104" s="130"/>
      <c r="K104" s="130"/>
      <c r="L104" s="130"/>
      <c r="M104" s="130"/>
      <c r="N104" s="127"/>
      <c r="O104" s="123"/>
      <c r="P104" s="125"/>
    </row>
    <row r="105" hidden="1">
      <c r="A105" s="130"/>
      <c r="B105" s="130"/>
      <c r="C105" s="130"/>
      <c r="D105" s="130"/>
      <c r="E105" s="130"/>
      <c r="F105" s="130"/>
      <c r="G105" s="130"/>
      <c r="H105" s="130"/>
      <c r="I105" s="130"/>
      <c r="J105" s="130"/>
      <c r="K105" s="130"/>
      <c r="L105" s="130"/>
      <c r="M105" s="130"/>
      <c r="N105" s="127"/>
      <c r="O105" s="123"/>
      <c r="P105" s="125"/>
    </row>
    <row r="106" hidden="1">
      <c r="A106" s="130"/>
      <c r="B106" s="130"/>
      <c r="C106" s="130"/>
      <c r="D106" s="130"/>
      <c r="E106" s="130"/>
      <c r="F106" s="130"/>
      <c r="G106" s="130"/>
      <c r="H106" s="130"/>
      <c r="I106" s="130"/>
      <c r="J106" s="130"/>
      <c r="K106" s="130"/>
      <c r="L106" s="130"/>
      <c r="M106" s="130"/>
      <c r="N106" s="127"/>
      <c r="O106" s="123"/>
      <c r="P106" s="125"/>
    </row>
    <row r="107" hidden="1">
      <c r="A107" s="130"/>
      <c r="B107" s="130"/>
      <c r="C107" s="130"/>
      <c r="D107" s="130"/>
      <c r="E107" s="130"/>
      <c r="F107" s="130"/>
      <c r="G107" s="130"/>
      <c r="H107" s="130"/>
      <c r="I107" s="130"/>
      <c r="J107" s="130"/>
      <c r="K107" s="130"/>
      <c r="L107" s="130"/>
      <c r="M107" s="130"/>
      <c r="N107" s="127"/>
      <c r="O107" s="123"/>
      <c r="P107" s="125"/>
    </row>
    <row r="108" hidden="1">
      <c r="A108" s="130"/>
      <c r="B108" s="130"/>
      <c r="C108" s="130"/>
      <c r="D108" s="130"/>
      <c r="E108" s="130"/>
      <c r="F108" s="130"/>
      <c r="G108" s="130"/>
      <c r="H108" s="130"/>
      <c r="I108" s="130"/>
      <c r="J108" s="130"/>
      <c r="K108" s="130"/>
      <c r="L108" s="130"/>
      <c r="M108" s="130"/>
      <c r="N108" s="127"/>
      <c r="O108" s="123"/>
      <c r="P108" s="125"/>
    </row>
    <row r="109" hidden="1">
      <c r="A109" s="130"/>
      <c r="B109" s="130"/>
      <c r="C109" s="130"/>
      <c r="D109" s="130"/>
      <c r="E109" s="130"/>
      <c r="F109" s="130"/>
      <c r="G109" s="130"/>
      <c r="H109" s="130"/>
      <c r="I109" s="130"/>
      <c r="J109" s="130"/>
      <c r="K109" s="130"/>
      <c r="L109" s="130"/>
      <c r="M109" s="130"/>
      <c r="N109" s="127"/>
      <c r="O109" s="123"/>
      <c r="P109" s="125"/>
    </row>
    <row r="110" hidden="1">
      <c r="A110" s="130"/>
      <c r="B110" s="130"/>
      <c r="C110" s="130"/>
      <c r="D110" s="130"/>
      <c r="E110" s="130"/>
      <c r="F110" s="130"/>
      <c r="G110" s="130"/>
      <c r="H110" s="130"/>
      <c r="I110" s="130"/>
      <c r="J110" s="130"/>
      <c r="K110" s="130"/>
      <c r="L110" s="130"/>
      <c r="M110" s="130"/>
      <c r="N110" s="127"/>
      <c r="O110" s="123"/>
      <c r="P110" s="125"/>
    </row>
    <row r="111" hidden="1">
      <c r="A111" s="130"/>
      <c r="B111" s="130"/>
      <c r="C111" s="130"/>
      <c r="D111" s="130"/>
      <c r="E111" s="130"/>
      <c r="F111" s="130"/>
      <c r="G111" s="130"/>
      <c r="H111" s="130"/>
      <c r="I111" s="130"/>
      <c r="J111" s="130"/>
      <c r="K111" s="130"/>
      <c r="L111" s="130"/>
      <c r="M111" s="130"/>
      <c r="N111" s="127"/>
      <c r="O111" s="123"/>
      <c r="P111" s="125"/>
    </row>
    <row r="112" hidden="1">
      <c r="A112" s="130"/>
      <c r="B112" s="130"/>
      <c r="C112" s="130"/>
      <c r="D112" s="130"/>
      <c r="E112" s="130"/>
      <c r="F112" s="130"/>
      <c r="G112" s="130"/>
      <c r="H112" s="130"/>
      <c r="I112" s="130"/>
      <c r="J112" s="130"/>
      <c r="K112" s="130"/>
      <c r="L112" s="130"/>
      <c r="M112" s="130"/>
      <c r="N112" s="127"/>
      <c r="O112" s="123"/>
      <c r="P112" s="125"/>
    </row>
    <row r="113" hidden="1">
      <c r="A113" s="130"/>
      <c r="B113" s="130"/>
      <c r="C113" s="130"/>
      <c r="D113" s="130"/>
      <c r="E113" s="130"/>
      <c r="F113" s="130"/>
      <c r="G113" s="130"/>
      <c r="H113" s="130"/>
      <c r="I113" s="130"/>
      <c r="J113" s="130"/>
      <c r="K113" s="130"/>
      <c r="L113" s="130"/>
      <c r="M113" s="130"/>
      <c r="N113" s="127"/>
      <c r="O113" s="123"/>
      <c r="P113" s="125"/>
    </row>
    <row r="114" hidden="1">
      <c r="A114" s="130"/>
      <c r="B114" s="130"/>
      <c r="C114" s="130"/>
      <c r="D114" s="130"/>
      <c r="E114" s="130"/>
      <c r="F114" s="130"/>
      <c r="G114" s="130"/>
      <c r="H114" s="130"/>
      <c r="I114" s="130"/>
      <c r="J114" s="130"/>
      <c r="K114" s="130"/>
      <c r="L114" s="130"/>
      <c r="M114" s="130"/>
      <c r="N114" s="127"/>
      <c r="O114" s="123"/>
      <c r="P114" s="125"/>
    </row>
    <row r="115" hidden="1">
      <c r="A115" s="130"/>
      <c r="B115" s="130"/>
      <c r="C115" s="130"/>
      <c r="D115" s="130"/>
      <c r="E115" s="130"/>
      <c r="F115" s="130"/>
      <c r="G115" s="130"/>
      <c r="H115" s="130"/>
      <c r="I115" s="130"/>
      <c r="J115" s="130"/>
      <c r="K115" s="130"/>
      <c r="L115" s="130"/>
      <c r="M115" s="130"/>
      <c r="N115" s="127"/>
      <c r="O115" s="123"/>
      <c r="P115" s="125"/>
    </row>
    <row r="116" hidden="1">
      <c r="A116" s="130"/>
      <c r="B116" s="130"/>
      <c r="C116" s="130"/>
      <c r="D116" s="130"/>
      <c r="E116" s="130"/>
      <c r="F116" s="130"/>
      <c r="G116" s="130"/>
      <c r="H116" s="130"/>
      <c r="I116" s="130"/>
      <c r="J116" s="130"/>
      <c r="K116" s="130"/>
      <c r="L116" s="130"/>
      <c r="M116" s="130"/>
      <c r="N116" s="127"/>
      <c r="O116" s="123"/>
      <c r="P116" s="125"/>
    </row>
    <row r="117" hidden="1">
      <c r="A117" s="130"/>
      <c r="B117" s="130"/>
      <c r="C117" s="130"/>
      <c r="D117" s="130"/>
      <c r="E117" s="130"/>
      <c r="F117" s="130"/>
      <c r="G117" s="130"/>
      <c r="H117" s="130"/>
      <c r="I117" s="130"/>
      <c r="J117" s="130"/>
      <c r="K117" s="130"/>
      <c r="L117" s="130"/>
      <c r="M117" s="130"/>
      <c r="N117" s="127"/>
      <c r="O117" s="123"/>
      <c r="P117" s="125"/>
    </row>
    <row r="118" hidden="1">
      <c r="A118" s="130"/>
      <c r="B118" s="130"/>
      <c r="C118" s="130"/>
      <c r="D118" s="130"/>
      <c r="E118" s="130"/>
      <c r="F118" s="130"/>
      <c r="G118" s="130"/>
      <c r="H118" s="130"/>
      <c r="I118" s="130"/>
      <c r="J118" s="130"/>
      <c r="K118" s="130"/>
      <c r="L118" s="130"/>
      <c r="M118" s="130"/>
      <c r="N118" s="127"/>
      <c r="O118" s="123"/>
      <c r="P118" s="125"/>
    </row>
    <row r="119" hidden="1">
      <c r="A119" s="130"/>
      <c r="B119" s="130"/>
      <c r="C119" s="130"/>
      <c r="D119" s="130"/>
      <c r="E119" s="130"/>
      <c r="F119" s="130"/>
      <c r="G119" s="130"/>
      <c r="H119" s="130"/>
      <c r="I119" s="130"/>
      <c r="J119" s="130"/>
      <c r="K119" s="130"/>
      <c r="L119" s="130"/>
      <c r="M119" s="130"/>
      <c r="N119" s="127"/>
      <c r="O119" s="123"/>
      <c r="P119" s="125"/>
    </row>
    <row r="120" hidden="1">
      <c r="A120" s="130"/>
      <c r="B120" s="130"/>
      <c r="C120" s="130"/>
      <c r="D120" s="130"/>
      <c r="E120" s="130"/>
      <c r="F120" s="130"/>
      <c r="G120" s="130"/>
      <c r="H120" s="130"/>
      <c r="I120" s="130"/>
      <c r="J120" s="130"/>
      <c r="K120" s="130"/>
      <c r="L120" s="130"/>
      <c r="M120" s="130"/>
      <c r="N120" s="127"/>
      <c r="O120" s="123"/>
      <c r="P120" s="125"/>
    </row>
    <row r="121" hidden="1">
      <c r="A121" s="130"/>
      <c r="B121" s="130"/>
      <c r="C121" s="130"/>
      <c r="D121" s="130"/>
      <c r="E121" s="130"/>
      <c r="F121" s="130"/>
      <c r="G121" s="130"/>
      <c r="H121" s="130"/>
      <c r="I121" s="130"/>
      <c r="J121" s="130"/>
      <c r="K121" s="130"/>
      <c r="L121" s="130"/>
      <c r="M121" s="130"/>
      <c r="N121" s="127"/>
      <c r="O121" s="123"/>
      <c r="P121" s="125"/>
    </row>
    <row r="122" hidden="1">
      <c r="A122" s="130"/>
      <c r="B122" s="130"/>
      <c r="C122" s="130"/>
      <c r="D122" s="130"/>
      <c r="E122" s="130"/>
      <c r="F122" s="130"/>
      <c r="G122" s="130"/>
      <c r="H122" s="130"/>
      <c r="I122" s="130"/>
      <c r="J122" s="130"/>
      <c r="K122" s="130"/>
      <c r="L122" s="130"/>
      <c r="M122" s="130"/>
      <c r="N122" s="127"/>
      <c r="O122" s="123"/>
      <c r="P122" s="125"/>
    </row>
    <row r="123" hidden="1">
      <c r="A123" s="130"/>
      <c r="B123" s="130"/>
      <c r="C123" s="130"/>
      <c r="D123" s="130"/>
      <c r="E123" s="130"/>
      <c r="F123" s="130"/>
      <c r="G123" s="130"/>
      <c r="H123" s="130"/>
      <c r="I123" s="130"/>
      <c r="J123" s="130"/>
      <c r="K123" s="130"/>
      <c r="L123" s="130"/>
      <c r="M123" s="130"/>
      <c r="N123" s="127"/>
      <c r="O123" s="123"/>
      <c r="P123" s="125"/>
    </row>
    <row r="124" hidden="1">
      <c r="A124" s="130"/>
      <c r="B124" s="130"/>
      <c r="C124" s="130"/>
      <c r="D124" s="130"/>
      <c r="E124" s="130"/>
      <c r="F124" s="130"/>
      <c r="G124" s="130"/>
      <c r="H124" s="130"/>
      <c r="I124" s="130"/>
      <c r="J124" s="130"/>
      <c r="K124" s="130"/>
      <c r="L124" s="130"/>
      <c r="M124" s="130"/>
      <c r="N124" s="127"/>
      <c r="O124" s="123"/>
      <c r="P124" s="125"/>
    </row>
    <row r="125" hidden="1">
      <c r="A125" s="130"/>
      <c r="B125" s="130"/>
      <c r="C125" s="130"/>
      <c r="D125" s="130"/>
      <c r="E125" s="130"/>
      <c r="F125" s="130"/>
      <c r="G125" s="130"/>
      <c r="H125" s="130"/>
      <c r="I125" s="130"/>
      <c r="J125" s="130"/>
      <c r="K125" s="130"/>
      <c r="L125" s="130"/>
      <c r="M125" s="130"/>
      <c r="N125" s="127"/>
      <c r="O125" s="123"/>
      <c r="P125" s="125"/>
    </row>
    <row r="126" hidden="1">
      <c r="A126" s="130"/>
      <c r="B126" s="130"/>
      <c r="C126" s="130"/>
      <c r="D126" s="130"/>
      <c r="E126" s="130"/>
      <c r="F126" s="130"/>
      <c r="G126" s="130"/>
      <c r="H126" s="130"/>
      <c r="I126" s="130"/>
      <c r="J126" s="130"/>
      <c r="K126" s="130"/>
      <c r="L126" s="130"/>
      <c r="M126" s="130"/>
      <c r="N126" s="127"/>
      <c r="O126" s="123"/>
      <c r="P126" s="125"/>
    </row>
    <row r="127" hidden="1">
      <c r="A127" s="130"/>
      <c r="B127" s="130"/>
      <c r="C127" s="130"/>
      <c r="D127" s="130"/>
      <c r="E127" s="130"/>
      <c r="F127" s="130"/>
      <c r="G127" s="130"/>
      <c r="H127" s="130"/>
      <c r="I127" s="130"/>
      <c r="J127" s="130"/>
      <c r="K127" s="130"/>
      <c r="L127" s="130"/>
      <c r="M127" s="130"/>
      <c r="N127" s="127"/>
      <c r="O127" s="123"/>
      <c r="P127" s="125"/>
    </row>
    <row r="128" hidden="1">
      <c r="A128" s="130"/>
      <c r="B128" s="130"/>
      <c r="C128" s="130"/>
      <c r="D128" s="130"/>
      <c r="E128" s="130"/>
      <c r="F128" s="130"/>
      <c r="G128" s="130"/>
      <c r="H128" s="130"/>
      <c r="I128" s="130"/>
      <c r="J128" s="130"/>
      <c r="K128" s="130"/>
      <c r="L128" s="130"/>
      <c r="M128" s="130"/>
      <c r="N128" s="127"/>
      <c r="O128" s="123"/>
      <c r="P128" s="125"/>
    </row>
    <row r="129" hidden="1">
      <c r="A129" s="130"/>
      <c r="B129" s="130"/>
      <c r="C129" s="130"/>
      <c r="D129" s="130"/>
      <c r="E129" s="130"/>
      <c r="F129" s="130"/>
      <c r="G129" s="130"/>
      <c r="H129" s="130"/>
      <c r="I129" s="130"/>
      <c r="J129" s="130"/>
      <c r="K129" s="130"/>
      <c r="L129" s="130"/>
      <c r="M129" s="130"/>
      <c r="N129" s="127"/>
      <c r="O129" s="123"/>
      <c r="P129" s="125"/>
    </row>
    <row r="130" hidden="1">
      <c r="A130" s="130"/>
      <c r="B130" s="130"/>
      <c r="C130" s="130"/>
      <c r="D130" s="130"/>
      <c r="E130" s="130"/>
      <c r="F130" s="130"/>
      <c r="G130" s="130"/>
      <c r="H130" s="130"/>
      <c r="I130" s="130"/>
      <c r="J130" s="130"/>
      <c r="K130" s="130"/>
      <c r="L130" s="130"/>
      <c r="M130" s="130"/>
      <c r="N130" s="127"/>
      <c r="O130" s="123"/>
      <c r="P130" s="125"/>
    </row>
    <row r="131" hidden="1">
      <c r="A131" s="130"/>
      <c r="B131" s="130"/>
      <c r="C131" s="130"/>
      <c r="D131" s="130"/>
      <c r="E131" s="130"/>
      <c r="F131" s="130"/>
      <c r="G131" s="130"/>
      <c r="H131" s="130"/>
      <c r="I131" s="130"/>
      <c r="J131" s="130"/>
      <c r="K131" s="130"/>
      <c r="L131" s="130"/>
      <c r="M131" s="130"/>
      <c r="N131" s="127"/>
      <c r="O131" s="123"/>
      <c r="P131" s="125"/>
    </row>
    <row r="132" hidden="1">
      <c r="A132" s="130"/>
      <c r="B132" s="130"/>
      <c r="C132" s="130"/>
      <c r="D132" s="130"/>
      <c r="E132" s="130"/>
      <c r="F132" s="130"/>
      <c r="G132" s="130"/>
      <c r="H132" s="130"/>
      <c r="I132" s="130"/>
      <c r="J132" s="130"/>
      <c r="K132" s="130"/>
      <c r="L132" s="130"/>
      <c r="M132" s="130"/>
      <c r="N132" s="127"/>
      <c r="O132" s="123"/>
      <c r="P132" s="125"/>
    </row>
    <row r="133" hidden="1">
      <c r="A133" s="130"/>
      <c r="B133" s="130"/>
      <c r="C133" s="130"/>
      <c r="D133" s="130"/>
      <c r="E133" s="130"/>
      <c r="F133" s="130"/>
      <c r="G133" s="130"/>
      <c r="H133" s="130"/>
      <c r="I133" s="130"/>
      <c r="J133" s="130"/>
      <c r="K133" s="130"/>
      <c r="L133" s="130"/>
      <c r="M133" s="130"/>
      <c r="N133" s="127"/>
      <c r="O133" s="123"/>
      <c r="P133" s="125"/>
    </row>
    <row r="134" hidden="1">
      <c r="A134" s="130"/>
      <c r="B134" s="130"/>
      <c r="C134" s="130"/>
      <c r="D134" s="130"/>
      <c r="E134" s="130"/>
      <c r="F134" s="130"/>
      <c r="G134" s="130"/>
      <c r="H134" s="130"/>
      <c r="I134" s="130"/>
      <c r="J134" s="130"/>
      <c r="K134" s="130"/>
      <c r="L134" s="130"/>
      <c r="M134" s="130"/>
      <c r="N134" s="127"/>
      <c r="O134" s="123"/>
      <c r="P134" s="125"/>
    </row>
    <row r="135" hidden="1">
      <c r="A135" s="130"/>
      <c r="B135" s="130"/>
      <c r="C135" s="130"/>
      <c r="D135" s="130"/>
      <c r="E135" s="130"/>
      <c r="F135" s="130"/>
      <c r="G135" s="130"/>
      <c r="H135" s="130"/>
      <c r="I135" s="130"/>
      <c r="J135" s="130"/>
      <c r="K135" s="130"/>
      <c r="L135" s="130"/>
      <c r="M135" s="130"/>
      <c r="N135" s="127"/>
      <c r="O135" s="123"/>
      <c r="P135" s="125"/>
    </row>
    <row r="136" hidden="1">
      <c r="A136" s="130"/>
      <c r="B136" s="130"/>
      <c r="C136" s="130"/>
      <c r="D136" s="130"/>
      <c r="E136" s="130"/>
      <c r="F136" s="130"/>
      <c r="G136" s="130"/>
      <c r="H136" s="130"/>
      <c r="I136" s="130"/>
      <c r="J136" s="130"/>
      <c r="K136" s="130"/>
      <c r="L136" s="130"/>
      <c r="M136" s="130"/>
      <c r="N136" s="127"/>
      <c r="O136" s="123"/>
      <c r="P136" s="125"/>
    </row>
    <row r="137" hidden="1">
      <c r="A137" s="130"/>
      <c r="B137" s="130"/>
      <c r="C137" s="130"/>
      <c r="D137" s="130"/>
      <c r="E137" s="130"/>
      <c r="F137" s="130"/>
      <c r="G137" s="130"/>
      <c r="H137" s="130"/>
      <c r="I137" s="130"/>
      <c r="J137" s="130"/>
      <c r="K137" s="130"/>
      <c r="L137" s="130"/>
      <c r="M137" s="130"/>
      <c r="N137" s="127"/>
      <c r="O137" s="123"/>
      <c r="P137" s="125"/>
    </row>
    <row r="138" hidden="1">
      <c r="A138" s="130"/>
      <c r="B138" s="130"/>
      <c r="C138" s="130"/>
      <c r="D138" s="130"/>
      <c r="E138" s="130"/>
      <c r="F138" s="130"/>
      <c r="G138" s="130"/>
      <c r="H138" s="130"/>
      <c r="I138" s="130"/>
      <c r="J138" s="130"/>
      <c r="K138" s="130"/>
      <c r="L138" s="130"/>
      <c r="M138" s="130"/>
      <c r="N138" s="127"/>
      <c r="O138" s="123"/>
      <c r="P138" s="125"/>
    </row>
    <row r="139" hidden="1">
      <c r="A139" s="130"/>
      <c r="B139" s="130"/>
      <c r="C139" s="130"/>
      <c r="D139" s="130"/>
      <c r="E139" s="130"/>
      <c r="F139" s="130"/>
      <c r="G139" s="130"/>
      <c r="H139" s="130"/>
      <c r="I139" s="130"/>
      <c r="J139" s="130"/>
      <c r="K139" s="130"/>
      <c r="L139" s="130"/>
      <c r="M139" s="130"/>
      <c r="N139" s="127"/>
      <c r="O139" s="123"/>
      <c r="P139" s="125"/>
    </row>
    <row r="140" hidden="1">
      <c r="A140" s="130"/>
      <c r="B140" s="130"/>
      <c r="C140" s="130"/>
      <c r="D140" s="130"/>
      <c r="E140" s="130"/>
      <c r="F140" s="130"/>
      <c r="G140" s="130"/>
      <c r="H140" s="130"/>
      <c r="I140" s="130"/>
      <c r="J140" s="130"/>
      <c r="K140" s="130"/>
      <c r="L140" s="130"/>
      <c r="M140" s="130"/>
      <c r="N140" s="127"/>
      <c r="O140" s="123"/>
      <c r="P140" s="125"/>
    </row>
    <row r="141" hidden="1">
      <c r="A141" s="130"/>
      <c r="B141" s="130"/>
      <c r="C141" s="130"/>
      <c r="D141" s="130"/>
      <c r="E141" s="130"/>
      <c r="F141" s="130"/>
      <c r="G141" s="130"/>
      <c r="H141" s="130"/>
      <c r="I141" s="130"/>
      <c r="J141" s="130"/>
      <c r="K141" s="130"/>
      <c r="L141" s="130"/>
      <c r="M141" s="130"/>
      <c r="N141" s="127"/>
      <c r="O141" s="123"/>
      <c r="P141" s="125"/>
    </row>
    <row r="142" hidden="1">
      <c r="A142" s="130"/>
      <c r="B142" s="130"/>
      <c r="C142" s="130"/>
      <c r="D142" s="130"/>
      <c r="E142" s="130"/>
      <c r="F142" s="130"/>
      <c r="G142" s="130"/>
      <c r="H142" s="130"/>
      <c r="I142" s="130"/>
      <c r="J142" s="130"/>
      <c r="K142" s="130"/>
      <c r="L142" s="130"/>
      <c r="M142" s="130"/>
      <c r="N142" s="127"/>
      <c r="O142" s="123"/>
      <c r="P142" s="125"/>
    </row>
    <row r="143" hidden="1">
      <c r="A143" s="130"/>
      <c r="B143" s="130"/>
      <c r="C143" s="130"/>
      <c r="D143" s="130"/>
      <c r="E143" s="130"/>
      <c r="F143" s="130"/>
      <c r="G143" s="130"/>
      <c r="H143" s="130"/>
      <c r="I143" s="130"/>
      <c r="J143" s="130"/>
      <c r="K143" s="130"/>
      <c r="L143" s="130"/>
      <c r="M143" s="130"/>
      <c r="N143" s="127"/>
      <c r="O143" s="123"/>
      <c r="P143" s="125"/>
    </row>
    <row r="144" hidden="1">
      <c r="A144" s="130"/>
      <c r="B144" s="130"/>
      <c r="C144" s="130"/>
      <c r="D144" s="130"/>
      <c r="E144" s="130"/>
      <c r="F144" s="130"/>
      <c r="G144" s="130"/>
      <c r="H144" s="130"/>
      <c r="I144" s="130"/>
      <c r="J144" s="130"/>
      <c r="K144" s="130"/>
      <c r="L144" s="130"/>
      <c r="M144" s="130"/>
      <c r="N144" s="127"/>
      <c r="O144" s="123"/>
      <c r="P144" s="125"/>
    </row>
    <row r="145" hidden="1">
      <c r="A145" s="130"/>
      <c r="B145" s="130"/>
      <c r="C145" s="130"/>
      <c r="D145" s="130"/>
      <c r="E145" s="130"/>
      <c r="F145" s="130"/>
      <c r="G145" s="130"/>
      <c r="H145" s="130"/>
      <c r="I145" s="130"/>
      <c r="J145" s="130"/>
      <c r="K145" s="130"/>
      <c r="L145" s="130"/>
      <c r="M145" s="130"/>
      <c r="N145" s="127"/>
      <c r="O145" s="123"/>
      <c r="P145" s="125"/>
    </row>
    <row r="146" hidden="1">
      <c r="A146" s="130"/>
      <c r="B146" s="130"/>
      <c r="C146" s="130"/>
      <c r="D146" s="130"/>
      <c r="E146" s="130"/>
      <c r="F146" s="130"/>
      <c r="G146" s="130"/>
      <c r="H146" s="130"/>
      <c r="I146" s="130"/>
      <c r="J146" s="130"/>
      <c r="K146" s="130"/>
      <c r="L146" s="130"/>
      <c r="M146" s="130"/>
      <c r="N146" s="127"/>
      <c r="O146" s="123"/>
      <c r="P146" s="125"/>
    </row>
    <row r="147" hidden="1">
      <c r="A147" s="130"/>
      <c r="B147" s="130"/>
      <c r="C147" s="130"/>
      <c r="D147" s="130"/>
      <c r="E147" s="130"/>
      <c r="F147" s="130"/>
      <c r="G147" s="130"/>
      <c r="H147" s="130"/>
      <c r="I147" s="130"/>
      <c r="J147" s="130"/>
      <c r="K147" s="130"/>
      <c r="L147" s="130"/>
      <c r="M147" s="130"/>
      <c r="N147" s="127"/>
      <c r="O147" s="123"/>
      <c r="P147" s="125"/>
    </row>
    <row r="148" hidden="1">
      <c r="A148" s="130"/>
      <c r="B148" s="130"/>
      <c r="C148" s="130"/>
      <c r="D148" s="130"/>
      <c r="E148" s="130"/>
      <c r="F148" s="130"/>
      <c r="G148" s="130"/>
      <c r="H148" s="130"/>
      <c r="I148" s="130"/>
      <c r="J148" s="130"/>
      <c r="K148" s="130"/>
      <c r="L148" s="130"/>
      <c r="M148" s="130"/>
      <c r="N148" s="127"/>
      <c r="O148" s="123"/>
      <c r="P148" s="125"/>
    </row>
    <row r="149" hidden="1">
      <c r="A149" s="130"/>
      <c r="B149" s="130"/>
      <c r="C149" s="130"/>
      <c r="D149" s="130"/>
      <c r="E149" s="130"/>
      <c r="F149" s="130"/>
      <c r="G149" s="130"/>
      <c r="H149" s="130"/>
      <c r="I149" s="130"/>
      <c r="J149" s="130"/>
      <c r="K149" s="130"/>
      <c r="L149" s="130"/>
      <c r="M149" s="130"/>
      <c r="N149" s="127"/>
      <c r="O149" s="123"/>
      <c r="P149" s="125"/>
    </row>
    <row r="150" hidden="1">
      <c r="A150" s="130"/>
      <c r="B150" s="130"/>
      <c r="C150" s="130"/>
      <c r="D150" s="130"/>
      <c r="E150" s="130"/>
      <c r="F150" s="130"/>
      <c r="G150" s="130"/>
      <c r="H150" s="130"/>
      <c r="I150" s="130"/>
      <c r="J150" s="130"/>
      <c r="K150" s="130"/>
      <c r="L150" s="130"/>
      <c r="M150" s="130"/>
      <c r="N150" s="127"/>
      <c r="O150" s="123"/>
      <c r="P150" s="125"/>
    </row>
    <row r="151" hidden="1">
      <c r="A151" s="130"/>
      <c r="B151" s="130"/>
      <c r="C151" s="130"/>
      <c r="D151" s="130"/>
      <c r="E151" s="130"/>
      <c r="F151" s="130"/>
      <c r="G151" s="130"/>
      <c r="H151" s="130"/>
      <c r="I151" s="130"/>
      <c r="J151" s="130"/>
      <c r="K151" s="130"/>
      <c r="L151" s="130"/>
      <c r="M151" s="130"/>
      <c r="N151" s="127"/>
      <c r="O151" s="123"/>
      <c r="P151" s="125"/>
    </row>
    <row r="152" hidden="1">
      <c r="A152" s="130"/>
      <c r="B152" s="130"/>
      <c r="C152" s="130"/>
      <c r="D152" s="130"/>
      <c r="E152" s="130"/>
      <c r="F152" s="130"/>
      <c r="G152" s="130"/>
      <c r="H152" s="130"/>
      <c r="I152" s="130"/>
      <c r="J152" s="130"/>
      <c r="K152" s="130"/>
      <c r="L152" s="130"/>
      <c r="M152" s="130"/>
      <c r="N152" s="127"/>
      <c r="O152" s="123"/>
      <c r="P152" s="125"/>
    </row>
    <row r="153" hidden="1">
      <c r="A153" s="130"/>
      <c r="B153" s="130"/>
      <c r="C153" s="130"/>
      <c r="D153" s="130"/>
      <c r="E153" s="130"/>
      <c r="F153" s="130"/>
      <c r="G153" s="130"/>
      <c r="H153" s="130"/>
      <c r="I153" s="130"/>
      <c r="J153" s="130"/>
      <c r="K153" s="130"/>
      <c r="L153" s="130"/>
      <c r="M153" s="130"/>
      <c r="N153" s="127"/>
      <c r="O153" s="123"/>
      <c r="P153" s="125"/>
    </row>
    <row r="154" hidden="1">
      <c r="A154" s="130"/>
      <c r="B154" s="130"/>
      <c r="C154" s="130"/>
      <c r="D154" s="130"/>
      <c r="E154" s="130"/>
      <c r="F154" s="130"/>
      <c r="G154" s="130"/>
      <c r="H154" s="130"/>
      <c r="I154" s="130"/>
      <c r="J154" s="130"/>
      <c r="K154" s="130"/>
      <c r="L154" s="130"/>
      <c r="M154" s="130"/>
      <c r="N154" s="127"/>
      <c r="O154" s="123"/>
      <c r="P154" s="125"/>
    </row>
    <row r="155" hidden="1">
      <c r="A155" s="130"/>
      <c r="B155" s="130"/>
      <c r="C155" s="130"/>
      <c r="D155" s="130"/>
      <c r="E155" s="130"/>
      <c r="F155" s="130"/>
      <c r="G155" s="130"/>
      <c r="H155" s="130"/>
      <c r="I155" s="130"/>
      <c r="J155" s="130"/>
      <c r="K155" s="130"/>
      <c r="L155" s="130"/>
      <c r="M155" s="130"/>
      <c r="N155" s="127"/>
      <c r="O155" s="123"/>
      <c r="P155" s="125"/>
    </row>
    <row r="156" hidden="1">
      <c r="A156" s="130"/>
      <c r="B156" s="130"/>
      <c r="C156" s="130"/>
      <c r="D156" s="130"/>
      <c r="E156" s="130"/>
      <c r="F156" s="130"/>
      <c r="G156" s="130"/>
      <c r="H156" s="130"/>
      <c r="I156" s="130"/>
      <c r="J156" s="130"/>
      <c r="K156" s="130"/>
      <c r="L156" s="130"/>
      <c r="M156" s="130"/>
      <c r="N156" s="127"/>
      <c r="O156" s="123"/>
      <c r="P156" s="125"/>
    </row>
    <row r="157" hidden="1">
      <c r="A157" s="130"/>
      <c r="B157" s="130"/>
      <c r="C157" s="130"/>
      <c r="D157" s="130"/>
      <c r="E157" s="130"/>
      <c r="F157" s="130"/>
      <c r="G157" s="130"/>
      <c r="H157" s="130"/>
      <c r="I157" s="130"/>
      <c r="J157" s="130"/>
      <c r="K157" s="130"/>
      <c r="L157" s="130"/>
      <c r="M157" s="130"/>
      <c r="N157" s="127"/>
      <c r="O157" s="123"/>
      <c r="P157" s="125"/>
    </row>
    <row r="158" hidden="1">
      <c r="A158" s="130"/>
      <c r="B158" s="130"/>
      <c r="C158" s="130"/>
      <c r="D158" s="130"/>
      <c r="E158" s="130"/>
      <c r="F158" s="130"/>
      <c r="G158" s="130"/>
      <c r="H158" s="130"/>
      <c r="I158" s="130"/>
      <c r="J158" s="130"/>
      <c r="K158" s="130"/>
      <c r="L158" s="130"/>
      <c r="M158" s="130"/>
      <c r="N158" s="127"/>
      <c r="O158" s="123"/>
      <c r="P158" s="125"/>
    </row>
    <row r="159" hidden="1">
      <c r="A159" s="130"/>
      <c r="B159" s="130"/>
      <c r="C159" s="130"/>
      <c r="D159" s="130"/>
      <c r="E159" s="130"/>
      <c r="F159" s="130"/>
      <c r="G159" s="130"/>
      <c r="H159" s="130"/>
      <c r="I159" s="130"/>
      <c r="J159" s="130"/>
      <c r="K159" s="130"/>
      <c r="L159" s="130"/>
      <c r="M159" s="130"/>
      <c r="N159" s="127"/>
      <c r="O159" s="123"/>
      <c r="P159" s="125"/>
    </row>
    <row r="160" hidden="1">
      <c r="A160" s="130"/>
      <c r="B160" s="130"/>
      <c r="C160" s="130"/>
      <c r="D160" s="130"/>
      <c r="E160" s="130"/>
      <c r="F160" s="130"/>
      <c r="G160" s="130"/>
      <c r="H160" s="130"/>
      <c r="I160" s="130"/>
      <c r="J160" s="130"/>
      <c r="K160" s="130"/>
      <c r="L160" s="130"/>
      <c r="M160" s="130"/>
      <c r="N160" s="127"/>
      <c r="O160" s="123"/>
      <c r="P160" s="125"/>
    </row>
    <row r="161" hidden="1">
      <c r="A161" s="130"/>
      <c r="B161" s="130"/>
      <c r="C161" s="130"/>
      <c r="D161" s="130"/>
      <c r="E161" s="130"/>
      <c r="F161" s="130"/>
      <c r="G161" s="130"/>
      <c r="H161" s="130"/>
      <c r="I161" s="130"/>
      <c r="J161" s="130"/>
      <c r="K161" s="130"/>
      <c r="L161" s="130"/>
      <c r="M161" s="130"/>
      <c r="N161" s="127"/>
      <c r="O161" s="123"/>
      <c r="P161" s="125"/>
    </row>
    <row r="162" hidden="1">
      <c r="A162" s="130"/>
      <c r="B162" s="130"/>
      <c r="C162" s="130"/>
      <c r="D162" s="130"/>
      <c r="E162" s="130"/>
      <c r="F162" s="130"/>
      <c r="G162" s="130"/>
      <c r="H162" s="130"/>
      <c r="I162" s="130"/>
      <c r="J162" s="130"/>
      <c r="K162" s="130"/>
      <c r="L162" s="130"/>
      <c r="M162" s="130"/>
      <c r="N162" s="127"/>
      <c r="O162" s="123"/>
      <c r="P162" s="125"/>
    </row>
    <row r="163" hidden="1">
      <c r="A163" s="130"/>
      <c r="B163" s="130"/>
      <c r="C163" s="130"/>
      <c r="D163" s="130"/>
      <c r="E163" s="130"/>
      <c r="F163" s="130"/>
      <c r="G163" s="130"/>
      <c r="H163" s="130"/>
      <c r="I163" s="130"/>
      <c r="J163" s="130"/>
      <c r="K163" s="130"/>
      <c r="L163" s="130"/>
      <c r="M163" s="130"/>
      <c r="N163" s="127"/>
      <c r="O163" s="123"/>
      <c r="P163" s="125"/>
    </row>
    <row r="164" hidden="1">
      <c r="A164" s="130"/>
      <c r="B164" s="130"/>
      <c r="C164" s="130"/>
      <c r="D164" s="130"/>
      <c r="E164" s="130"/>
      <c r="F164" s="130"/>
      <c r="G164" s="130"/>
      <c r="H164" s="130"/>
      <c r="I164" s="130"/>
      <c r="J164" s="130"/>
      <c r="K164" s="130"/>
      <c r="L164" s="130"/>
      <c r="M164" s="130"/>
      <c r="N164" s="127"/>
      <c r="O164" s="123"/>
      <c r="P164" s="125"/>
    </row>
    <row r="165" hidden="1">
      <c r="A165" s="130"/>
      <c r="B165" s="130"/>
      <c r="C165" s="130"/>
      <c r="D165" s="130"/>
      <c r="E165" s="130"/>
      <c r="F165" s="130"/>
      <c r="G165" s="130"/>
      <c r="H165" s="130"/>
      <c r="I165" s="130"/>
      <c r="J165" s="130"/>
      <c r="K165" s="130"/>
      <c r="L165" s="130"/>
      <c r="M165" s="130"/>
      <c r="N165" s="127"/>
      <c r="O165" s="123"/>
      <c r="P165" s="125"/>
    </row>
    <row r="166" hidden="1">
      <c r="A166" s="130"/>
      <c r="B166" s="130"/>
      <c r="C166" s="130"/>
      <c r="D166" s="130"/>
      <c r="E166" s="130"/>
      <c r="F166" s="130"/>
      <c r="G166" s="130"/>
      <c r="H166" s="130"/>
      <c r="I166" s="130"/>
      <c r="J166" s="130"/>
      <c r="K166" s="130"/>
      <c r="L166" s="130"/>
      <c r="M166" s="130"/>
      <c r="N166" s="127"/>
      <c r="O166" s="123"/>
      <c r="P166" s="125"/>
    </row>
    <row r="167" hidden="1">
      <c r="A167" s="130"/>
      <c r="B167" s="130"/>
      <c r="C167" s="130"/>
      <c r="D167" s="130"/>
      <c r="E167" s="130"/>
      <c r="F167" s="130"/>
      <c r="G167" s="130"/>
      <c r="H167" s="130"/>
      <c r="I167" s="130"/>
      <c r="J167" s="130"/>
      <c r="K167" s="130"/>
      <c r="L167" s="130"/>
      <c r="M167" s="130"/>
      <c r="N167" s="127"/>
      <c r="O167" s="123"/>
      <c r="P167" s="125"/>
    </row>
    <row r="168" hidden="1">
      <c r="A168" s="130"/>
      <c r="B168" s="130"/>
      <c r="C168" s="130"/>
      <c r="D168" s="130"/>
      <c r="E168" s="130"/>
      <c r="F168" s="130"/>
      <c r="G168" s="130"/>
      <c r="H168" s="130"/>
      <c r="I168" s="130"/>
      <c r="J168" s="130"/>
      <c r="K168" s="130"/>
      <c r="L168" s="130"/>
      <c r="M168" s="130"/>
      <c r="N168" s="127"/>
      <c r="O168" s="123"/>
      <c r="P168" s="125"/>
    </row>
    <row r="169" hidden="1">
      <c r="A169" s="130"/>
      <c r="B169" s="130"/>
      <c r="C169" s="130"/>
      <c r="D169" s="130"/>
      <c r="E169" s="130"/>
      <c r="F169" s="130"/>
      <c r="G169" s="130"/>
      <c r="H169" s="130"/>
      <c r="I169" s="130"/>
      <c r="J169" s="130"/>
      <c r="K169" s="130"/>
      <c r="L169" s="130"/>
      <c r="M169" s="130"/>
      <c r="N169" s="127"/>
      <c r="O169" s="123"/>
      <c r="P169" s="125"/>
    </row>
    <row r="170" hidden="1">
      <c r="A170" s="130"/>
      <c r="B170" s="130"/>
      <c r="C170" s="130"/>
      <c r="D170" s="130"/>
      <c r="E170" s="130"/>
      <c r="F170" s="130"/>
      <c r="G170" s="130"/>
      <c r="H170" s="130"/>
      <c r="I170" s="130"/>
      <c r="J170" s="130"/>
      <c r="K170" s="130"/>
      <c r="L170" s="130"/>
      <c r="M170" s="130"/>
      <c r="N170" s="127"/>
      <c r="O170" s="123"/>
      <c r="P170" s="125"/>
    </row>
    <row r="171" hidden="1">
      <c r="A171" s="130"/>
      <c r="B171" s="130"/>
      <c r="C171" s="130"/>
      <c r="D171" s="130"/>
      <c r="E171" s="130"/>
      <c r="F171" s="130"/>
      <c r="G171" s="130"/>
      <c r="H171" s="130"/>
      <c r="I171" s="130"/>
      <c r="J171" s="130"/>
      <c r="K171" s="130"/>
      <c r="L171" s="130"/>
      <c r="M171" s="130"/>
      <c r="N171" s="127"/>
      <c r="O171" s="123"/>
      <c r="P171" s="125"/>
    </row>
    <row r="172" hidden="1">
      <c r="A172" s="130"/>
      <c r="B172" s="130"/>
      <c r="C172" s="130"/>
      <c r="D172" s="130"/>
      <c r="E172" s="130"/>
      <c r="F172" s="130"/>
      <c r="G172" s="130"/>
      <c r="H172" s="130"/>
      <c r="I172" s="130"/>
      <c r="J172" s="130"/>
      <c r="K172" s="130"/>
      <c r="L172" s="130"/>
      <c r="M172" s="130"/>
      <c r="N172" s="127"/>
      <c r="O172" s="123"/>
      <c r="P172" s="125"/>
    </row>
    <row r="173" hidden="1">
      <c r="A173" s="130"/>
      <c r="B173" s="130"/>
      <c r="C173" s="130"/>
      <c r="D173" s="130"/>
      <c r="E173" s="130"/>
      <c r="F173" s="130"/>
      <c r="G173" s="130"/>
      <c r="H173" s="130"/>
      <c r="I173" s="130"/>
      <c r="J173" s="130"/>
      <c r="K173" s="130"/>
      <c r="L173" s="130"/>
      <c r="M173" s="130"/>
      <c r="N173" s="127"/>
      <c r="O173" s="123"/>
      <c r="P173" s="125"/>
    </row>
    <row r="174" hidden="1">
      <c r="A174" s="130"/>
      <c r="B174" s="130"/>
      <c r="C174" s="130"/>
      <c r="D174" s="130"/>
      <c r="E174" s="130"/>
      <c r="F174" s="130"/>
      <c r="G174" s="130"/>
      <c r="H174" s="130"/>
      <c r="I174" s="130"/>
      <c r="J174" s="130"/>
      <c r="K174" s="130"/>
      <c r="L174" s="130"/>
      <c r="M174" s="130"/>
      <c r="N174" s="127"/>
      <c r="O174" s="123"/>
      <c r="P174" s="125"/>
    </row>
    <row r="175" hidden="1">
      <c r="A175" s="130"/>
      <c r="B175" s="130"/>
      <c r="C175" s="130"/>
      <c r="D175" s="130"/>
      <c r="E175" s="130"/>
      <c r="F175" s="130"/>
      <c r="G175" s="130"/>
      <c r="H175" s="130"/>
      <c r="I175" s="130"/>
      <c r="J175" s="130"/>
      <c r="K175" s="130"/>
      <c r="L175" s="130"/>
      <c r="M175" s="130"/>
      <c r="N175" s="127"/>
      <c r="O175" s="123"/>
      <c r="P175" s="125"/>
    </row>
    <row r="176" hidden="1">
      <c r="A176" s="130"/>
      <c r="B176" s="130"/>
      <c r="C176" s="130"/>
      <c r="D176" s="130"/>
      <c r="E176" s="130"/>
      <c r="F176" s="130"/>
      <c r="G176" s="130"/>
      <c r="H176" s="130"/>
      <c r="I176" s="130"/>
      <c r="J176" s="130"/>
      <c r="K176" s="130"/>
      <c r="L176" s="130"/>
      <c r="M176" s="130"/>
      <c r="N176" s="127"/>
      <c r="O176" s="123"/>
      <c r="P176" s="125"/>
    </row>
    <row r="177" hidden="1">
      <c r="A177" s="130"/>
      <c r="B177" s="130"/>
      <c r="C177" s="130"/>
      <c r="D177" s="130"/>
      <c r="E177" s="130"/>
      <c r="F177" s="130"/>
      <c r="G177" s="130"/>
      <c r="H177" s="130"/>
      <c r="I177" s="130"/>
      <c r="J177" s="130"/>
      <c r="K177" s="130"/>
      <c r="L177" s="130"/>
      <c r="M177" s="130"/>
      <c r="N177" s="127"/>
      <c r="O177" s="123"/>
      <c r="P177" s="125"/>
    </row>
    <row r="178" hidden="1">
      <c r="A178" s="130"/>
      <c r="B178" s="130"/>
      <c r="C178" s="130"/>
      <c r="D178" s="130"/>
      <c r="E178" s="130"/>
      <c r="F178" s="130"/>
      <c r="G178" s="130"/>
      <c r="H178" s="130"/>
      <c r="I178" s="130"/>
      <c r="J178" s="130"/>
      <c r="K178" s="130"/>
      <c r="L178" s="130"/>
      <c r="M178" s="130"/>
      <c r="N178" s="127"/>
      <c r="O178" s="123"/>
      <c r="P178" s="125"/>
    </row>
    <row r="179" hidden="1">
      <c r="A179" s="130"/>
      <c r="B179" s="130"/>
      <c r="C179" s="130"/>
      <c r="D179" s="130"/>
      <c r="E179" s="130"/>
      <c r="F179" s="130"/>
      <c r="G179" s="130"/>
      <c r="H179" s="130"/>
      <c r="I179" s="130"/>
      <c r="J179" s="130"/>
      <c r="K179" s="130"/>
      <c r="L179" s="130"/>
      <c r="M179" s="130"/>
      <c r="N179" s="127"/>
      <c r="O179" s="123"/>
      <c r="P179" s="125"/>
    </row>
    <row r="180" hidden="1">
      <c r="A180" s="130"/>
      <c r="B180" s="130"/>
      <c r="C180" s="130"/>
      <c r="D180" s="130"/>
      <c r="E180" s="130"/>
      <c r="F180" s="130"/>
      <c r="G180" s="130"/>
      <c r="H180" s="130"/>
      <c r="I180" s="130"/>
      <c r="J180" s="130"/>
      <c r="K180" s="130"/>
      <c r="L180" s="130"/>
      <c r="M180" s="130"/>
      <c r="N180" s="127"/>
      <c r="O180" s="123"/>
      <c r="P180" s="125"/>
    </row>
    <row r="181" hidden="1">
      <c r="A181" s="130"/>
      <c r="B181" s="130"/>
      <c r="C181" s="130"/>
      <c r="D181" s="130"/>
      <c r="E181" s="130"/>
      <c r="F181" s="130"/>
      <c r="G181" s="130"/>
      <c r="H181" s="130"/>
      <c r="I181" s="130"/>
      <c r="J181" s="130"/>
      <c r="K181" s="130"/>
      <c r="L181" s="130"/>
      <c r="M181" s="130"/>
      <c r="N181" s="127"/>
      <c r="O181" s="123"/>
      <c r="P181" s="125"/>
    </row>
    <row r="182" hidden="1">
      <c r="A182" s="130"/>
      <c r="B182" s="130"/>
      <c r="C182" s="130"/>
      <c r="D182" s="130"/>
      <c r="E182" s="130"/>
      <c r="F182" s="130"/>
      <c r="G182" s="130"/>
      <c r="H182" s="130"/>
      <c r="I182" s="130"/>
      <c r="J182" s="130"/>
      <c r="K182" s="130"/>
      <c r="L182" s="130"/>
      <c r="M182" s="130"/>
      <c r="N182" s="127"/>
      <c r="O182" s="123"/>
      <c r="P182" s="125"/>
    </row>
    <row r="183" hidden="1">
      <c r="A183" s="130"/>
      <c r="B183" s="130"/>
      <c r="C183" s="130"/>
      <c r="D183" s="130"/>
      <c r="E183" s="130"/>
      <c r="F183" s="130"/>
      <c r="G183" s="130"/>
      <c r="H183" s="130"/>
      <c r="I183" s="130"/>
      <c r="J183" s="130"/>
      <c r="K183" s="130"/>
      <c r="L183" s="130"/>
      <c r="M183" s="130"/>
      <c r="N183" s="127"/>
      <c r="O183" s="123"/>
      <c r="P183" s="125"/>
    </row>
    <row r="184" hidden="1">
      <c r="A184" s="130"/>
      <c r="B184" s="130"/>
      <c r="C184" s="130"/>
      <c r="D184" s="130"/>
      <c r="E184" s="130"/>
      <c r="F184" s="130"/>
      <c r="G184" s="130"/>
      <c r="H184" s="130"/>
      <c r="I184" s="130"/>
      <c r="J184" s="130"/>
      <c r="K184" s="130"/>
      <c r="L184" s="130"/>
      <c r="M184" s="130"/>
      <c r="N184" s="127"/>
      <c r="O184" s="123"/>
      <c r="P184" s="125"/>
    </row>
    <row r="185" hidden="1">
      <c r="A185" s="130"/>
      <c r="B185" s="130"/>
      <c r="C185" s="130"/>
      <c r="D185" s="130"/>
      <c r="E185" s="130"/>
      <c r="F185" s="130"/>
      <c r="G185" s="130"/>
      <c r="H185" s="130"/>
      <c r="I185" s="130"/>
      <c r="J185" s="130"/>
      <c r="K185" s="130"/>
      <c r="L185" s="130"/>
      <c r="M185" s="130"/>
      <c r="N185" s="127"/>
      <c r="O185" s="123"/>
      <c r="P185" s="125"/>
    </row>
    <row r="186" hidden="1">
      <c r="A186" s="130"/>
      <c r="B186" s="130"/>
      <c r="C186" s="130"/>
      <c r="D186" s="130"/>
      <c r="E186" s="130"/>
      <c r="F186" s="130"/>
      <c r="G186" s="130"/>
      <c r="H186" s="130"/>
      <c r="I186" s="130"/>
      <c r="J186" s="130"/>
      <c r="K186" s="130"/>
      <c r="L186" s="130"/>
      <c r="M186" s="130"/>
      <c r="N186" s="127"/>
      <c r="O186" s="123"/>
      <c r="P186" s="125"/>
    </row>
    <row r="187" hidden="1">
      <c r="A187" s="130"/>
      <c r="B187" s="130"/>
      <c r="C187" s="130"/>
      <c r="D187" s="130"/>
      <c r="E187" s="130"/>
      <c r="F187" s="130"/>
      <c r="G187" s="130"/>
      <c r="H187" s="130"/>
      <c r="I187" s="130"/>
      <c r="J187" s="130"/>
      <c r="K187" s="130"/>
      <c r="L187" s="130"/>
      <c r="M187" s="130"/>
      <c r="N187" s="127"/>
      <c r="O187" s="123"/>
      <c r="P187" s="125"/>
    </row>
    <row r="188" hidden="1">
      <c r="A188" s="130"/>
      <c r="B188" s="130"/>
      <c r="C188" s="130"/>
      <c r="D188" s="130"/>
      <c r="E188" s="130"/>
      <c r="F188" s="130"/>
      <c r="G188" s="130"/>
      <c r="H188" s="130"/>
      <c r="I188" s="130"/>
      <c r="J188" s="130"/>
      <c r="K188" s="130"/>
      <c r="L188" s="130"/>
      <c r="M188" s="130"/>
      <c r="N188" s="127"/>
      <c r="O188" s="123"/>
      <c r="P188" s="125"/>
    </row>
    <row r="189" hidden="1">
      <c r="A189" s="130"/>
      <c r="B189" s="130"/>
      <c r="C189" s="130"/>
      <c r="D189" s="130"/>
      <c r="E189" s="130"/>
      <c r="F189" s="130"/>
      <c r="G189" s="130"/>
      <c r="H189" s="130"/>
      <c r="I189" s="130"/>
      <c r="J189" s="130"/>
      <c r="K189" s="130"/>
      <c r="L189" s="130"/>
      <c r="M189" s="130"/>
      <c r="N189" s="127"/>
      <c r="O189" s="123"/>
      <c r="P189" s="125"/>
    </row>
    <row r="190" hidden="1">
      <c r="A190" s="130"/>
      <c r="B190" s="130"/>
      <c r="C190" s="130"/>
      <c r="D190" s="130"/>
      <c r="E190" s="130"/>
      <c r="F190" s="130"/>
      <c r="G190" s="130"/>
      <c r="H190" s="130"/>
      <c r="I190" s="130"/>
      <c r="J190" s="130"/>
      <c r="K190" s="130"/>
      <c r="L190" s="130"/>
      <c r="M190" s="130"/>
      <c r="N190" s="127"/>
      <c r="O190" s="123"/>
      <c r="P190" s="125"/>
    </row>
    <row r="191" hidden="1">
      <c r="A191" s="130"/>
      <c r="B191" s="130"/>
      <c r="C191" s="130"/>
      <c r="D191" s="130"/>
      <c r="E191" s="130"/>
      <c r="F191" s="130"/>
      <c r="G191" s="130"/>
      <c r="H191" s="130"/>
      <c r="I191" s="130"/>
      <c r="J191" s="130"/>
      <c r="K191" s="130"/>
      <c r="L191" s="130"/>
      <c r="M191" s="130"/>
      <c r="N191" s="127"/>
      <c r="O191" s="123"/>
      <c r="P191" s="125"/>
    </row>
    <row r="192" hidden="1">
      <c r="A192" s="130"/>
      <c r="B192" s="130"/>
      <c r="C192" s="130"/>
      <c r="D192" s="130"/>
      <c r="E192" s="130"/>
      <c r="F192" s="130"/>
      <c r="G192" s="130"/>
      <c r="H192" s="130"/>
      <c r="I192" s="130"/>
      <c r="J192" s="130"/>
      <c r="K192" s="130"/>
      <c r="L192" s="130"/>
      <c r="M192" s="130"/>
      <c r="N192" s="127"/>
      <c r="O192" s="123"/>
      <c r="P192" s="125"/>
    </row>
    <row r="193" hidden="1">
      <c r="A193" s="130"/>
      <c r="B193" s="130"/>
      <c r="C193" s="130"/>
      <c r="D193" s="130"/>
      <c r="E193" s="130"/>
      <c r="F193" s="130"/>
      <c r="G193" s="130"/>
      <c r="H193" s="130"/>
      <c r="I193" s="130"/>
      <c r="J193" s="130"/>
      <c r="K193" s="130"/>
      <c r="L193" s="130"/>
      <c r="M193" s="130"/>
      <c r="N193" s="127"/>
      <c r="O193" s="123"/>
      <c r="P193" s="125"/>
    </row>
    <row r="194" hidden="1">
      <c r="A194" s="130"/>
      <c r="B194" s="130"/>
      <c r="C194" s="130"/>
      <c r="D194" s="130"/>
      <c r="E194" s="130"/>
      <c r="F194" s="130"/>
      <c r="G194" s="130"/>
      <c r="H194" s="130"/>
      <c r="I194" s="130"/>
      <c r="J194" s="130"/>
      <c r="K194" s="130"/>
      <c r="L194" s="130"/>
      <c r="M194" s="130"/>
      <c r="N194" s="127"/>
      <c r="O194" s="123"/>
      <c r="P194" s="125"/>
    </row>
    <row r="195" hidden="1">
      <c r="A195" s="130"/>
      <c r="B195" s="130"/>
      <c r="C195" s="130"/>
      <c r="D195" s="130"/>
      <c r="E195" s="130"/>
      <c r="F195" s="130"/>
      <c r="G195" s="130"/>
      <c r="H195" s="130"/>
      <c r="I195" s="130"/>
      <c r="J195" s="130"/>
      <c r="K195" s="130"/>
      <c r="L195" s="130"/>
      <c r="M195" s="130"/>
      <c r="N195" s="127"/>
      <c r="O195" s="123"/>
      <c r="P195" s="125"/>
    </row>
    <row r="196" hidden="1">
      <c r="A196" s="130"/>
      <c r="B196" s="130"/>
      <c r="C196" s="130"/>
      <c r="D196" s="130"/>
      <c r="E196" s="130"/>
      <c r="F196" s="130"/>
      <c r="G196" s="130"/>
      <c r="H196" s="130"/>
      <c r="I196" s="130"/>
      <c r="J196" s="130"/>
      <c r="K196" s="130"/>
      <c r="L196" s="130"/>
      <c r="M196" s="130"/>
      <c r="N196" s="127"/>
      <c r="O196" s="123"/>
      <c r="P196" s="125"/>
    </row>
    <row r="197" hidden="1">
      <c r="A197" s="130"/>
      <c r="B197" s="130"/>
      <c r="C197" s="130"/>
      <c r="D197" s="130"/>
      <c r="E197" s="130"/>
      <c r="F197" s="130"/>
      <c r="G197" s="130"/>
      <c r="H197" s="130"/>
      <c r="I197" s="130"/>
      <c r="J197" s="130"/>
      <c r="K197" s="130"/>
      <c r="L197" s="130"/>
      <c r="M197" s="130"/>
      <c r="N197" s="127"/>
      <c r="O197" s="123"/>
      <c r="P197" s="125"/>
    </row>
    <row r="198" hidden="1">
      <c r="A198" s="130"/>
      <c r="B198" s="130"/>
      <c r="C198" s="130"/>
      <c r="D198" s="130"/>
      <c r="E198" s="130"/>
      <c r="F198" s="130"/>
      <c r="G198" s="130"/>
      <c r="H198" s="130"/>
      <c r="I198" s="130"/>
      <c r="J198" s="130"/>
      <c r="K198" s="130"/>
      <c r="L198" s="130"/>
      <c r="M198" s="130"/>
      <c r="N198" s="127"/>
      <c r="O198" s="123"/>
      <c r="P198" s="125"/>
    </row>
    <row r="199" hidden="1">
      <c r="A199" s="130"/>
      <c r="B199" s="130"/>
      <c r="C199" s="130"/>
      <c r="D199" s="130"/>
      <c r="E199" s="130"/>
      <c r="F199" s="130"/>
      <c r="G199" s="130"/>
      <c r="H199" s="130"/>
      <c r="I199" s="130"/>
      <c r="J199" s="130"/>
      <c r="K199" s="130"/>
      <c r="L199" s="130"/>
      <c r="M199" s="130"/>
      <c r="N199" s="127"/>
      <c r="O199" s="123"/>
      <c r="P199" s="125"/>
    </row>
    <row r="200" hidden="1">
      <c r="A200" s="130"/>
      <c r="B200" s="130"/>
      <c r="C200" s="130"/>
      <c r="D200" s="130"/>
      <c r="E200" s="130"/>
      <c r="F200" s="130"/>
      <c r="G200" s="130"/>
      <c r="H200" s="130"/>
      <c r="I200" s="130"/>
      <c r="J200" s="130"/>
      <c r="K200" s="130"/>
      <c r="L200" s="130"/>
      <c r="M200" s="130"/>
      <c r="N200" s="127"/>
      <c r="O200" s="123"/>
      <c r="P200" s="125"/>
    </row>
    <row r="201" hidden="1">
      <c r="A201" s="130"/>
      <c r="B201" s="130"/>
      <c r="C201" s="130"/>
      <c r="D201" s="130"/>
      <c r="E201" s="130"/>
      <c r="F201" s="130"/>
      <c r="G201" s="130"/>
      <c r="H201" s="130"/>
      <c r="I201" s="130"/>
      <c r="J201" s="130"/>
      <c r="K201" s="130"/>
      <c r="L201" s="130"/>
      <c r="M201" s="130"/>
      <c r="N201" s="127"/>
      <c r="O201" s="123"/>
      <c r="P201" s="125"/>
    </row>
    <row r="202" hidden="1">
      <c r="A202" s="130"/>
      <c r="B202" s="130"/>
      <c r="C202" s="130"/>
      <c r="D202" s="130"/>
      <c r="E202" s="130"/>
      <c r="F202" s="130"/>
      <c r="G202" s="130"/>
      <c r="H202" s="130"/>
      <c r="I202" s="130"/>
      <c r="J202" s="130"/>
      <c r="K202" s="130"/>
      <c r="L202" s="130"/>
      <c r="M202" s="130"/>
      <c r="N202" s="127"/>
      <c r="O202" s="123"/>
      <c r="P202" s="125"/>
    </row>
    <row r="203" hidden="1">
      <c r="A203" s="130"/>
      <c r="B203" s="130"/>
      <c r="C203" s="130"/>
      <c r="D203" s="130"/>
      <c r="E203" s="130"/>
      <c r="F203" s="130"/>
      <c r="G203" s="130"/>
      <c r="H203" s="130"/>
      <c r="I203" s="130"/>
      <c r="J203" s="130"/>
      <c r="K203" s="130"/>
      <c r="L203" s="130"/>
      <c r="M203" s="130"/>
      <c r="N203" s="127"/>
      <c r="O203" s="123"/>
      <c r="P203" s="125"/>
    </row>
    <row r="204" hidden="1">
      <c r="A204" s="130"/>
      <c r="B204" s="130"/>
      <c r="C204" s="130"/>
      <c r="D204" s="130"/>
      <c r="E204" s="130"/>
      <c r="F204" s="130"/>
      <c r="G204" s="130"/>
      <c r="H204" s="130"/>
      <c r="I204" s="130"/>
      <c r="J204" s="130"/>
      <c r="K204" s="130"/>
      <c r="L204" s="130"/>
      <c r="M204" s="130"/>
      <c r="N204" s="127"/>
      <c r="O204" s="123"/>
      <c r="P204" s="125"/>
    </row>
    <row r="205" hidden="1">
      <c r="A205" s="130"/>
      <c r="B205" s="130"/>
      <c r="C205" s="130"/>
      <c r="D205" s="130"/>
      <c r="E205" s="130"/>
      <c r="F205" s="130"/>
      <c r="G205" s="130"/>
      <c r="H205" s="130"/>
      <c r="I205" s="130"/>
      <c r="J205" s="130"/>
      <c r="K205" s="130"/>
      <c r="L205" s="130"/>
      <c r="M205" s="130"/>
      <c r="N205" s="127"/>
      <c r="O205" s="123"/>
      <c r="P205" s="125"/>
    </row>
    <row r="206" hidden="1">
      <c r="A206" s="130"/>
      <c r="B206" s="130"/>
      <c r="C206" s="130"/>
      <c r="D206" s="130"/>
      <c r="E206" s="130"/>
      <c r="F206" s="130"/>
      <c r="G206" s="130"/>
      <c r="H206" s="130"/>
      <c r="I206" s="130"/>
      <c r="J206" s="130"/>
      <c r="K206" s="130"/>
      <c r="L206" s="130"/>
      <c r="M206" s="130"/>
      <c r="N206" s="127"/>
      <c r="O206" s="123"/>
      <c r="P206" s="125"/>
    </row>
    <row r="207" hidden="1">
      <c r="A207" s="130"/>
      <c r="B207" s="130"/>
      <c r="C207" s="130"/>
      <c r="D207" s="130"/>
      <c r="E207" s="130"/>
      <c r="F207" s="130"/>
      <c r="G207" s="130"/>
      <c r="H207" s="130"/>
      <c r="I207" s="130"/>
      <c r="J207" s="130"/>
      <c r="K207" s="130"/>
      <c r="L207" s="130"/>
      <c r="M207" s="130"/>
      <c r="N207" s="127"/>
      <c r="O207" s="123"/>
      <c r="P207" s="125"/>
    </row>
    <row r="208" hidden="1">
      <c r="A208" s="130"/>
      <c r="B208" s="130"/>
      <c r="C208" s="130"/>
      <c r="D208" s="130"/>
      <c r="E208" s="130"/>
      <c r="F208" s="130"/>
      <c r="G208" s="130"/>
      <c r="H208" s="130"/>
      <c r="I208" s="130"/>
      <c r="J208" s="130"/>
      <c r="K208" s="130"/>
      <c r="L208" s="130"/>
      <c r="M208" s="130"/>
      <c r="N208" s="127"/>
      <c r="O208" s="123"/>
      <c r="P208" s="125"/>
    </row>
    <row r="209" hidden="1">
      <c r="A209" s="130"/>
      <c r="B209" s="130"/>
      <c r="C209" s="130"/>
      <c r="D209" s="130"/>
      <c r="E209" s="130"/>
      <c r="F209" s="130"/>
      <c r="G209" s="130"/>
      <c r="H209" s="130"/>
      <c r="I209" s="130"/>
      <c r="J209" s="130"/>
      <c r="K209" s="130"/>
      <c r="L209" s="130"/>
      <c r="M209" s="130"/>
      <c r="N209" s="127"/>
      <c r="O209" s="123"/>
      <c r="P209" s="125"/>
    </row>
    <row r="210" hidden="1">
      <c r="A210" s="130"/>
      <c r="B210" s="130"/>
      <c r="C210" s="130"/>
      <c r="D210" s="130"/>
      <c r="E210" s="130"/>
      <c r="F210" s="130"/>
      <c r="G210" s="130"/>
      <c r="H210" s="130"/>
      <c r="I210" s="130"/>
      <c r="J210" s="130"/>
      <c r="K210" s="130"/>
      <c r="L210" s="130"/>
      <c r="M210" s="130"/>
      <c r="N210" s="127"/>
      <c r="O210" s="123"/>
      <c r="P210" s="125"/>
    </row>
    <row r="211" hidden="1">
      <c r="A211" s="130"/>
      <c r="B211" s="130"/>
      <c r="C211" s="130"/>
      <c r="D211" s="130"/>
      <c r="E211" s="130"/>
      <c r="F211" s="130"/>
      <c r="G211" s="130"/>
      <c r="H211" s="130"/>
      <c r="I211" s="130"/>
      <c r="J211" s="130"/>
      <c r="K211" s="130"/>
      <c r="L211" s="130"/>
      <c r="M211" s="130"/>
      <c r="N211" s="127"/>
      <c r="O211" s="123"/>
      <c r="P211" s="125"/>
    </row>
    <row r="212" hidden="1">
      <c r="A212" s="130"/>
      <c r="B212" s="130"/>
      <c r="C212" s="130"/>
      <c r="D212" s="130"/>
      <c r="E212" s="130"/>
      <c r="F212" s="130"/>
      <c r="G212" s="130"/>
      <c r="H212" s="130"/>
      <c r="I212" s="130"/>
      <c r="J212" s="130"/>
      <c r="K212" s="130"/>
      <c r="L212" s="130"/>
      <c r="M212" s="130"/>
      <c r="N212" s="127"/>
      <c r="O212" s="123"/>
      <c r="P212" s="125"/>
    </row>
    <row r="213" hidden="1">
      <c r="A213" s="130"/>
      <c r="B213" s="130"/>
      <c r="C213" s="130"/>
      <c r="D213" s="130"/>
      <c r="E213" s="130"/>
      <c r="F213" s="130"/>
      <c r="G213" s="130"/>
      <c r="H213" s="130"/>
      <c r="I213" s="130"/>
      <c r="J213" s="130"/>
      <c r="K213" s="130"/>
      <c r="L213" s="130"/>
      <c r="M213" s="130"/>
      <c r="N213" s="127"/>
      <c r="O213" s="123"/>
      <c r="P213" s="125"/>
    </row>
    <row r="214" hidden="1">
      <c r="A214" s="130"/>
      <c r="B214" s="130"/>
      <c r="C214" s="130"/>
      <c r="D214" s="130"/>
      <c r="E214" s="130"/>
      <c r="F214" s="130"/>
      <c r="G214" s="130"/>
      <c r="H214" s="130"/>
      <c r="I214" s="130"/>
      <c r="J214" s="130"/>
      <c r="K214" s="130"/>
      <c r="L214" s="130"/>
      <c r="M214" s="130"/>
      <c r="N214" s="127"/>
      <c r="O214" s="123"/>
      <c r="P214" s="125"/>
    </row>
    <row r="215" hidden="1">
      <c r="A215" s="130"/>
      <c r="B215" s="130"/>
      <c r="C215" s="130"/>
      <c r="D215" s="130"/>
      <c r="E215" s="130"/>
      <c r="F215" s="130"/>
      <c r="G215" s="130"/>
      <c r="H215" s="130"/>
      <c r="I215" s="130"/>
      <c r="J215" s="130"/>
      <c r="K215" s="130"/>
      <c r="L215" s="130"/>
      <c r="M215" s="130"/>
      <c r="N215" s="127"/>
      <c r="O215" s="123"/>
      <c r="P215" s="125"/>
    </row>
    <row r="216" hidden="1">
      <c r="A216" s="130"/>
      <c r="B216" s="130"/>
      <c r="C216" s="130"/>
      <c r="D216" s="130"/>
      <c r="E216" s="130"/>
      <c r="F216" s="130"/>
      <c r="G216" s="130"/>
      <c r="H216" s="130"/>
      <c r="I216" s="130"/>
      <c r="J216" s="130"/>
      <c r="K216" s="130"/>
      <c r="L216" s="130"/>
      <c r="M216" s="130"/>
      <c r="N216" s="127"/>
      <c r="O216" s="123"/>
      <c r="P216" s="125"/>
    </row>
    <row r="217" hidden="1">
      <c r="A217" s="130"/>
      <c r="B217" s="130"/>
      <c r="C217" s="130"/>
      <c r="D217" s="130"/>
      <c r="E217" s="130"/>
      <c r="F217" s="130"/>
      <c r="G217" s="130"/>
      <c r="H217" s="130"/>
      <c r="I217" s="130"/>
      <c r="J217" s="130"/>
      <c r="K217" s="130"/>
      <c r="L217" s="130"/>
      <c r="M217" s="130"/>
      <c r="N217" s="127"/>
      <c r="O217" s="123"/>
      <c r="P217" s="125"/>
    </row>
    <row r="218" hidden="1">
      <c r="A218" s="130"/>
      <c r="B218" s="130"/>
      <c r="C218" s="130"/>
      <c r="D218" s="130"/>
      <c r="E218" s="130"/>
      <c r="F218" s="130"/>
      <c r="G218" s="130"/>
      <c r="H218" s="130"/>
      <c r="I218" s="130"/>
      <c r="J218" s="130"/>
      <c r="K218" s="130"/>
      <c r="L218" s="130"/>
      <c r="M218" s="130"/>
      <c r="N218" s="127"/>
      <c r="O218" s="123"/>
      <c r="P218" s="125"/>
    </row>
    <row r="219" hidden="1">
      <c r="A219" s="130"/>
      <c r="B219" s="130"/>
      <c r="C219" s="130"/>
      <c r="D219" s="130"/>
      <c r="E219" s="130"/>
      <c r="F219" s="130"/>
      <c r="G219" s="130"/>
      <c r="H219" s="130"/>
      <c r="I219" s="130"/>
      <c r="J219" s="130"/>
      <c r="K219" s="130"/>
      <c r="L219" s="130"/>
      <c r="M219" s="130"/>
      <c r="N219" s="127"/>
      <c r="O219" s="123"/>
      <c r="P219" s="125"/>
    </row>
    <row r="220" hidden="1">
      <c r="A220" s="130"/>
      <c r="B220" s="130"/>
      <c r="C220" s="130"/>
      <c r="D220" s="130"/>
      <c r="E220" s="130"/>
      <c r="F220" s="130"/>
      <c r="G220" s="130"/>
      <c r="H220" s="130"/>
      <c r="I220" s="130"/>
      <c r="J220" s="130"/>
      <c r="K220" s="130"/>
      <c r="L220" s="130"/>
      <c r="M220" s="130"/>
      <c r="N220" s="127"/>
      <c r="O220" s="123"/>
      <c r="P220" s="125"/>
    </row>
    <row r="221" hidden="1">
      <c r="A221" s="130"/>
      <c r="B221" s="130"/>
      <c r="C221" s="130"/>
      <c r="D221" s="130"/>
      <c r="E221" s="130"/>
      <c r="F221" s="130"/>
      <c r="G221" s="130"/>
      <c r="H221" s="130"/>
      <c r="I221" s="130"/>
      <c r="J221" s="130"/>
      <c r="K221" s="130"/>
      <c r="L221" s="130"/>
      <c r="M221" s="130"/>
      <c r="N221" s="127"/>
      <c r="O221" s="123"/>
      <c r="P221" s="125"/>
    </row>
    <row r="222" hidden="1">
      <c r="A222" s="130"/>
      <c r="B222" s="130"/>
      <c r="C222" s="130"/>
      <c r="D222" s="130"/>
      <c r="E222" s="130"/>
      <c r="F222" s="130"/>
      <c r="G222" s="130"/>
      <c r="H222" s="130"/>
      <c r="I222" s="130"/>
      <c r="J222" s="130"/>
      <c r="K222" s="130"/>
      <c r="L222" s="130"/>
      <c r="M222" s="130"/>
      <c r="N222" s="127"/>
      <c r="O222" s="123"/>
      <c r="P222" s="125"/>
    </row>
    <row r="223" hidden="1">
      <c r="A223" s="130"/>
      <c r="B223" s="130"/>
      <c r="C223" s="130"/>
      <c r="D223" s="130"/>
      <c r="E223" s="130"/>
      <c r="F223" s="130"/>
      <c r="G223" s="130"/>
      <c r="H223" s="130"/>
      <c r="I223" s="130"/>
      <c r="J223" s="130"/>
      <c r="K223" s="130"/>
      <c r="L223" s="130"/>
      <c r="M223" s="130"/>
      <c r="N223" s="127"/>
      <c r="O223" s="123"/>
      <c r="P223" s="125"/>
    </row>
    <row r="224" hidden="1">
      <c r="A224" s="130"/>
      <c r="B224" s="130"/>
      <c r="C224" s="130"/>
      <c r="D224" s="130"/>
      <c r="E224" s="130"/>
      <c r="F224" s="130"/>
      <c r="G224" s="130"/>
      <c r="H224" s="130"/>
      <c r="I224" s="130"/>
      <c r="J224" s="130"/>
      <c r="K224" s="130"/>
      <c r="L224" s="130"/>
      <c r="M224" s="130"/>
      <c r="N224" s="127"/>
      <c r="O224" s="123"/>
      <c r="P224" s="125"/>
    </row>
    <row r="225" hidden="1">
      <c r="A225" s="130"/>
      <c r="B225" s="130"/>
      <c r="C225" s="130"/>
      <c r="D225" s="130"/>
      <c r="E225" s="130"/>
      <c r="F225" s="130"/>
      <c r="G225" s="130"/>
      <c r="H225" s="130"/>
      <c r="I225" s="130"/>
      <c r="J225" s="130"/>
      <c r="K225" s="130"/>
      <c r="L225" s="130"/>
      <c r="M225" s="130"/>
      <c r="N225" s="127"/>
      <c r="O225" s="123"/>
      <c r="P225" s="125"/>
    </row>
    <row r="226" hidden="1">
      <c r="A226" s="130"/>
      <c r="B226" s="130"/>
      <c r="C226" s="130"/>
      <c r="D226" s="130"/>
      <c r="E226" s="130"/>
      <c r="F226" s="130"/>
      <c r="G226" s="130"/>
      <c r="H226" s="130"/>
      <c r="I226" s="130"/>
      <c r="J226" s="130"/>
      <c r="K226" s="130"/>
      <c r="L226" s="130"/>
      <c r="M226" s="130"/>
      <c r="N226" s="127"/>
      <c r="O226" s="123"/>
      <c r="P226" s="125"/>
    </row>
    <row r="227" hidden="1">
      <c r="A227" s="130"/>
      <c r="B227" s="130"/>
      <c r="C227" s="130"/>
      <c r="D227" s="130"/>
      <c r="E227" s="130"/>
      <c r="F227" s="130"/>
      <c r="G227" s="130"/>
      <c r="H227" s="130"/>
      <c r="I227" s="130"/>
      <c r="J227" s="130"/>
      <c r="K227" s="130"/>
      <c r="L227" s="130"/>
      <c r="M227" s="130"/>
      <c r="N227" s="127"/>
      <c r="O227" s="123"/>
      <c r="P227" s="125"/>
    </row>
    <row r="228" hidden="1">
      <c r="A228" s="130"/>
      <c r="B228" s="130"/>
      <c r="C228" s="130"/>
      <c r="D228" s="130"/>
      <c r="E228" s="130"/>
      <c r="F228" s="130"/>
      <c r="G228" s="130"/>
      <c r="H228" s="130"/>
      <c r="I228" s="130"/>
      <c r="J228" s="130"/>
      <c r="K228" s="130"/>
      <c r="L228" s="130"/>
      <c r="M228" s="130"/>
      <c r="N228" s="127"/>
      <c r="O228" s="123"/>
      <c r="P228" s="125"/>
    </row>
    <row r="229" hidden="1">
      <c r="A229" s="130"/>
      <c r="B229" s="130"/>
      <c r="C229" s="130"/>
      <c r="D229" s="130"/>
      <c r="E229" s="130"/>
      <c r="F229" s="130"/>
      <c r="G229" s="130"/>
      <c r="H229" s="130"/>
      <c r="I229" s="130"/>
      <c r="J229" s="130"/>
      <c r="K229" s="130"/>
      <c r="L229" s="130"/>
      <c r="M229" s="130"/>
      <c r="N229" s="127"/>
      <c r="O229" s="123"/>
      <c r="P229" s="125"/>
    </row>
    <row r="230" hidden="1">
      <c r="A230" s="130"/>
      <c r="B230" s="130"/>
      <c r="C230" s="130"/>
      <c r="D230" s="130"/>
      <c r="E230" s="130"/>
      <c r="F230" s="130"/>
      <c r="G230" s="130"/>
      <c r="H230" s="130"/>
      <c r="I230" s="130"/>
      <c r="J230" s="130"/>
      <c r="K230" s="130"/>
      <c r="L230" s="130"/>
      <c r="M230" s="130"/>
      <c r="N230" s="127"/>
      <c r="O230" s="123"/>
      <c r="P230" s="125"/>
    </row>
    <row r="231" hidden="1">
      <c r="A231" s="130"/>
      <c r="B231" s="130"/>
      <c r="C231" s="130"/>
      <c r="D231" s="130"/>
      <c r="E231" s="130"/>
      <c r="F231" s="130"/>
      <c r="G231" s="130"/>
      <c r="H231" s="130"/>
      <c r="I231" s="130"/>
      <c r="J231" s="130"/>
      <c r="K231" s="130"/>
      <c r="L231" s="130"/>
      <c r="M231" s="130"/>
      <c r="N231" s="127"/>
      <c r="O231" s="123"/>
      <c r="P231" s="125"/>
    </row>
    <row r="232" hidden="1">
      <c r="A232" s="130"/>
      <c r="B232" s="130"/>
      <c r="C232" s="130"/>
      <c r="D232" s="130"/>
      <c r="E232" s="130"/>
      <c r="F232" s="130"/>
      <c r="G232" s="130"/>
      <c r="H232" s="130"/>
      <c r="I232" s="130"/>
      <c r="J232" s="130"/>
      <c r="K232" s="130"/>
      <c r="L232" s="130"/>
      <c r="M232" s="130"/>
      <c r="N232" s="127"/>
      <c r="O232" s="123"/>
      <c r="P232" s="125"/>
    </row>
    <row r="233" hidden="1">
      <c r="A233" s="130"/>
      <c r="B233" s="130"/>
      <c r="C233" s="130"/>
      <c r="D233" s="130"/>
      <c r="E233" s="130"/>
      <c r="F233" s="130"/>
      <c r="G233" s="130"/>
      <c r="H233" s="130"/>
      <c r="I233" s="130"/>
      <c r="J233" s="130"/>
      <c r="K233" s="130"/>
      <c r="L233" s="130"/>
      <c r="M233" s="130"/>
      <c r="N233" s="127"/>
      <c r="O233" s="123"/>
      <c r="P233" s="125"/>
    </row>
    <row r="234" hidden="1">
      <c r="A234" s="130"/>
      <c r="B234" s="130"/>
      <c r="C234" s="130"/>
      <c r="D234" s="130"/>
      <c r="E234" s="130"/>
      <c r="F234" s="130"/>
      <c r="G234" s="130"/>
      <c r="H234" s="130"/>
      <c r="I234" s="130"/>
      <c r="J234" s="130"/>
      <c r="K234" s="130"/>
      <c r="L234" s="130"/>
      <c r="M234" s="130"/>
      <c r="N234" s="127"/>
      <c r="O234" s="123"/>
      <c r="P234" s="125"/>
    </row>
    <row r="235" hidden="1">
      <c r="A235" s="130"/>
      <c r="B235" s="130"/>
      <c r="C235" s="130"/>
      <c r="D235" s="130"/>
      <c r="E235" s="130"/>
      <c r="F235" s="130"/>
      <c r="G235" s="130"/>
      <c r="H235" s="130"/>
      <c r="I235" s="130"/>
      <c r="J235" s="130"/>
      <c r="K235" s="130"/>
      <c r="L235" s="130"/>
      <c r="M235" s="130"/>
      <c r="N235" s="127"/>
      <c r="O235" s="123"/>
      <c r="P235" s="125"/>
    </row>
    <row r="236" hidden="1">
      <c r="A236" s="130"/>
      <c r="B236" s="130"/>
      <c r="C236" s="130"/>
      <c r="D236" s="130"/>
      <c r="E236" s="130"/>
      <c r="F236" s="130"/>
      <c r="G236" s="130"/>
      <c r="H236" s="130"/>
      <c r="I236" s="130"/>
      <c r="J236" s="130"/>
      <c r="K236" s="130"/>
      <c r="L236" s="130"/>
      <c r="M236" s="130"/>
      <c r="N236" s="127"/>
      <c r="O236" s="123"/>
      <c r="P236" s="125"/>
    </row>
    <row r="237" hidden="1">
      <c r="A237" s="130"/>
      <c r="B237" s="130"/>
      <c r="C237" s="130"/>
      <c r="D237" s="130"/>
      <c r="E237" s="130"/>
      <c r="F237" s="130"/>
      <c r="G237" s="130"/>
      <c r="H237" s="130"/>
      <c r="I237" s="130"/>
      <c r="J237" s="130"/>
      <c r="K237" s="130"/>
      <c r="L237" s="130"/>
      <c r="M237" s="130"/>
      <c r="N237" s="127"/>
      <c r="O237" s="123"/>
      <c r="P237" s="125"/>
    </row>
    <row r="238" hidden="1">
      <c r="A238" s="130"/>
      <c r="B238" s="130"/>
      <c r="C238" s="130"/>
      <c r="D238" s="130"/>
      <c r="E238" s="130"/>
      <c r="F238" s="130"/>
      <c r="G238" s="130"/>
      <c r="H238" s="130"/>
      <c r="I238" s="130"/>
      <c r="J238" s="130"/>
      <c r="K238" s="130"/>
      <c r="L238" s="130"/>
      <c r="M238" s="130"/>
      <c r="N238" s="127"/>
      <c r="O238" s="123"/>
      <c r="P238" s="125"/>
    </row>
    <row r="239" hidden="1">
      <c r="A239" s="130"/>
      <c r="B239" s="130"/>
      <c r="C239" s="130"/>
      <c r="D239" s="130"/>
      <c r="E239" s="130"/>
      <c r="F239" s="130"/>
      <c r="G239" s="130"/>
      <c r="H239" s="130"/>
      <c r="I239" s="130"/>
      <c r="J239" s="130"/>
      <c r="K239" s="130"/>
      <c r="L239" s="130"/>
      <c r="M239" s="130"/>
      <c r="N239" s="127"/>
      <c r="O239" s="123"/>
      <c r="P239" s="125"/>
    </row>
    <row r="240" hidden="1">
      <c r="A240" s="130"/>
      <c r="B240" s="130"/>
      <c r="C240" s="130"/>
      <c r="D240" s="130"/>
      <c r="E240" s="130"/>
      <c r="F240" s="130"/>
      <c r="G240" s="130"/>
      <c r="H240" s="130"/>
      <c r="I240" s="130"/>
      <c r="J240" s="130"/>
      <c r="K240" s="130"/>
      <c r="L240" s="130"/>
      <c r="M240" s="130"/>
      <c r="N240" s="127"/>
      <c r="O240" s="123"/>
      <c r="P240" s="125"/>
    </row>
    <row r="241" hidden="1">
      <c r="A241" s="130"/>
      <c r="B241" s="130"/>
      <c r="C241" s="130"/>
      <c r="D241" s="130"/>
      <c r="E241" s="130"/>
      <c r="F241" s="130"/>
      <c r="G241" s="130"/>
      <c r="H241" s="130"/>
      <c r="I241" s="130"/>
      <c r="J241" s="130"/>
      <c r="K241" s="130"/>
      <c r="L241" s="130"/>
      <c r="M241" s="130"/>
      <c r="N241" s="127"/>
      <c r="O241" s="123"/>
      <c r="P241" s="125"/>
    </row>
    <row r="242" hidden="1">
      <c r="A242" s="130"/>
      <c r="B242" s="130"/>
      <c r="C242" s="130"/>
      <c r="D242" s="130"/>
      <c r="E242" s="130"/>
      <c r="F242" s="130"/>
      <c r="G242" s="130"/>
      <c r="H242" s="130"/>
      <c r="I242" s="130"/>
      <c r="J242" s="130"/>
      <c r="K242" s="130"/>
      <c r="L242" s="130"/>
      <c r="M242" s="130"/>
      <c r="N242" s="127"/>
      <c r="O242" s="123"/>
      <c r="P242" s="125"/>
    </row>
    <row r="243" hidden="1">
      <c r="A243" s="130"/>
      <c r="B243" s="130"/>
      <c r="C243" s="130"/>
      <c r="D243" s="130"/>
      <c r="E243" s="130"/>
      <c r="F243" s="130"/>
      <c r="G243" s="130"/>
      <c r="H243" s="130"/>
      <c r="I243" s="130"/>
      <c r="J243" s="130"/>
      <c r="K243" s="130"/>
      <c r="L243" s="130"/>
      <c r="M243" s="130"/>
      <c r="N243" s="127"/>
      <c r="O243" s="123"/>
      <c r="P243" s="125"/>
    </row>
    <row r="244" hidden="1">
      <c r="A244" s="130"/>
      <c r="B244" s="130"/>
      <c r="C244" s="130"/>
      <c r="D244" s="130"/>
      <c r="E244" s="130"/>
      <c r="F244" s="130"/>
      <c r="G244" s="130"/>
      <c r="H244" s="130"/>
      <c r="I244" s="130"/>
      <c r="J244" s="130"/>
      <c r="K244" s="130"/>
      <c r="L244" s="130"/>
      <c r="M244" s="130"/>
      <c r="N244" s="127"/>
      <c r="O244" s="123"/>
      <c r="P244" s="125"/>
    </row>
    <row r="245" hidden="1">
      <c r="A245" s="130"/>
      <c r="B245" s="130"/>
      <c r="C245" s="130"/>
      <c r="D245" s="130"/>
      <c r="E245" s="130"/>
      <c r="F245" s="130"/>
      <c r="G245" s="130"/>
      <c r="H245" s="130"/>
      <c r="I245" s="130"/>
      <c r="J245" s="130"/>
      <c r="K245" s="130"/>
      <c r="L245" s="130"/>
      <c r="M245" s="130"/>
      <c r="N245" s="127"/>
      <c r="O245" s="123"/>
      <c r="P245" s="125"/>
    </row>
    <row r="246" hidden="1">
      <c r="A246" s="130"/>
      <c r="B246" s="130"/>
      <c r="C246" s="130"/>
      <c r="D246" s="130"/>
      <c r="E246" s="130"/>
      <c r="F246" s="130"/>
      <c r="G246" s="130"/>
      <c r="H246" s="130"/>
      <c r="I246" s="130"/>
      <c r="J246" s="130"/>
      <c r="K246" s="130"/>
      <c r="L246" s="130"/>
      <c r="M246" s="130"/>
      <c r="N246" s="127"/>
      <c r="O246" s="123"/>
      <c r="P246" s="125"/>
    </row>
    <row r="247" hidden="1">
      <c r="A247" s="130"/>
      <c r="B247" s="130"/>
      <c r="C247" s="130"/>
      <c r="D247" s="130"/>
      <c r="E247" s="130"/>
      <c r="F247" s="130"/>
      <c r="G247" s="130"/>
      <c r="H247" s="130"/>
      <c r="I247" s="130"/>
      <c r="J247" s="130"/>
      <c r="K247" s="130"/>
      <c r="L247" s="130"/>
      <c r="M247" s="130"/>
      <c r="N247" s="127"/>
      <c r="O247" s="123"/>
      <c r="P247" s="125"/>
    </row>
    <row r="248" hidden="1">
      <c r="A248" s="130"/>
      <c r="B248" s="130"/>
      <c r="C248" s="130"/>
      <c r="D248" s="130"/>
      <c r="E248" s="130"/>
      <c r="F248" s="130"/>
      <c r="G248" s="130"/>
      <c r="H248" s="130"/>
      <c r="I248" s="130"/>
      <c r="J248" s="130"/>
      <c r="K248" s="130"/>
      <c r="L248" s="130"/>
      <c r="M248" s="130"/>
      <c r="N248" s="127"/>
      <c r="O248" s="123"/>
      <c r="P248" s="125"/>
    </row>
    <row r="249" hidden="1">
      <c r="A249" s="130"/>
      <c r="B249" s="130"/>
      <c r="C249" s="130"/>
      <c r="D249" s="130"/>
      <c r="E249" s="130"/>
      <c r="F249" s="130"/>
      <c r="G249" s="130"/>
      <c r="H249" s="130"/>
      <c r="I249" s="130"/>
      <c r="J249" s="130"/>
      <c r="K249" s="130"/>
      <c r="L249" s="130"/>
      <c r="M249" s="130"/>
      <c r="N249" s="127"/>
      <c r="O249" s="123"/>
      <c r="P249" s="125"/>
    </row>
    <row r="250" hidden="1">
      <c r="A250" s="130"/>
      <c r="B250" s="130"/>
      <c r="C250" s="130"/>
      <c r="D250" s="130"/>
      <c r="E250" s="130"/>
      <c r="F250" s="130"/>
      <c r="G250" s="130"/>
      <c r="H250" s="130"/>
      <c r="I250" s="130"/>
      <c r="J250" s="130"/>
      <c r="K250" s="130"/>
      <c r="L250" s="130"/>
      <c r="M250" s="130"/>
      <c r="N250" s="127"/>
      <c r="O250" s="123"/>
      <c r="P250" s="125"/>
    </row>
    <row r="251" hidden="1">
      <c r="A251" s="130"/>
      <c r="B251" s="130"/>
      <c r="C251" s="130"/>
      <c r="D251" s="130"/>
      <c r="E251" s="130"/>
      <c r="F251" s="130"/>
      <c r="G251" s="130"/>
      <c r="H251" s="130"/>
      <c r="I251" s="130"/>
      <c r="J251" s="130"/>
      <c r="K251" s="130"/>
      <c r="L251" s="130"/>
      <c r="M251" s="130"/>
      <c r="N251" s="127"/>
      <c r="O251" s="123"/>
      <c r="P251" s="125"/>
    </row>
    <row r="252" hidden="1">
      <c r="A252" s="130"/>
      <c r="B252" s="130"/>
      <c r="C252" s="130"/>
      <c r="D252" s="130"/>
      <c r="E252" s="130"/>
      <c r="F252" s="130"/>
      <c r="G252" s="130"/>
      <c r="H252" s="130"/>
      <c r="I252" s="130"/>
      <c r="J252" s="130"/>
      <c r="K252" s="130"/>
      <c r="L252" s="130"/>
      <c r="M252" s="130"/>
      <c r="N252" s="127"/>
      <c r="O252" s="123"/>
      <c r="P252" s="125"/>
    </row>
    <row r="253" hidden="1">
      <c r="A253" s="130"/>
      <c r="B253" s="130"/>
      <c r="C253" s="130"/>
      <c r="D253" s="130"/>
      <c r="E253" s="130"/>
      <c r="F253" s="130"/>
      <c r="G253" s="130"/>
      <c r="H253" s="130"/>
      <c r="I253" s="130"/>
      <c r="J253" s="130"/>
      <c r="K253" s="130"/>
      <c r="L253" s="130"/>
      <c r="M253" s="130"/>
      <c r="N253" s="127"/>
      <c r="O253" s="123"/>
      <c r="P253" s="125"/>
    </row>
    <row r="254" hidden="1">
      <c r="A254" s="130"/>
      <c r="B254" s="130"/>
      <c r="C254" s="130"/>
      <c r="D254" s="130"/>
      <c r="E254" s="130"/>
      <c r="F254" s="130"/>
      <c r="G254" s="130"/>
      <c r="H254" s="130"/>
      <c r="I254" s="130"/>
      <c r="J254" s="130"/>
      <c r="K254" s="130"/>
      <c r="L254" s="130"/>
      <c r="M254" s="130"/>
      <c r="N254" s="127"/>
      <c r="O254" s="123"/>
      <c r="P254" s="125"/>
    </row>
    <row r="255" hidden="1">
      <c r="A255" s="130"/>
      <c r="B255" s="130"/>
      <c r="C255" s="130"/>
      <c r="D255" s="130"/>
      <c r="E255" s="130"/>
      <c r="F255" s="130"/>
      <c r="G255" s="130"/>
      <c r="H255" s="130"/>
      <c r="I255" s="130"/>
      <c r="J255" s="130"/>
      <c r="K255" s="130"/>
      <c r="L255" s="130"/>
      <c r="M255" s="130"/>
      <c r="N255" s="127"/>
      <c r="O255" s="123"/>
      <c r="P255" s="125"/>
    </row>
    <row r="256" hidden="1">
      <c r="A256" s="130"/>
      <c r="B256" s="130"/>
      <c r="C256" s="130"/>
      <c r="D256" s="130"/>
      <c r="E256" s="130"/>
      <c r="F256" s="130"/>
      <c r="G256" s="130"/>
      <c r="H256" s="130"/>
      <c r="I256" s="130"/>
      <c r="J256" s="130"/>
      <c r="K256" s="130"/>
      <c r="L256" s="130"/>
      <c r="M256" s="130"/>
      <c r="N256" s="127"/>
      <c r="O256" s="123"/>
      <c r="P256" s="125"/>
    </row>
    <row r="257" hidden="1">
      <c r="A257" s="130"/>
      <c r="B257" s="130"/>
      <c r="C257" s="130"/>
      <c r="D257" s="130"/>
      <c r="E257" s="130"/>
      <c r="F257" s="130"/>
      <c r="G257" s="130"/>
      <c r="H257" s="130"/>
      <c r="I257" s="130"/>
      <c r="J257" s="130"/>
      <c r="K257" s="130"/>
      <c r="L257" s="130"/>
      <c r="M257" s="130"/>
      <c r="N257" s="127"/>
      <c r="O257" s="123"/>
      <c r="P257" s="125"/>
    </row>
    <row r="258" hidden="1">
      <c r="A258" s="130"/>
      <c r="B258" s="130"/>
      <c r="C258" s="130"/>
      <c r="D258" s="130"/>
      <c r="E258" s="130"/>
      <c r="F258" s="130"/>
      <c r="G258" s="130"/>
      <c r="H258" s="130"/>
      <c r="I258" s="130"/>
      <c r="J258" s="130"/>
      <c r="K258" s="130"/>
      <c r="L258" s="130"/>
      <c r="M258" s="130"/>
      <c r="N258" s="127"/>
      <c r="O258" s="123"/>
      <c r="P258" s="125"/>
    </row>
    <row r="259" hidden="1">
      <c r="A259" s="130"/>
      <c r="B259" s="130"/>
      <c r="C259" s="130"/>
      <c r="D259" s="130"/>
      <c r="E259" s="130"/>
      <c r="F259" s="130"/>
      <c r="G259" s="130"/>
      <c r="H259" s="130"/>
      <c r="I259" s="130"/>
      <c r="J259" s="130"/>
      <c r="K259" s="130"/>
      <c r="L259" s="130"/>
      <c r="M259" s="130"/>
      <c r="N259" s="127"/>
      <c r="O259" s="123"/>
      <c r="P259" s="125"/>
    </row>
    <row r="260" hidden="1">
      <c r="A260" s="130"/>
      <c r="B260" s="130"/>
      <c r="C260" s="130"/>
      <c r="D260" s="130"/>
      <c r="E260" s="130"/>
      <c r="F260" s="130"/>
      <c r="G260" s="130"/>
      <c r="H260" s="130"/>
      <c r="I260" s="130"/>
      <c r="J260" s="130"/>
      <c r="K260" s="130"/>
      <c r="L260" s="130"/>
      <c r="M260" s="130"/>
      <c r="N260" s="127"/>
      <c r="O260" s="123"/>
      <c r="P260" s="125"/>
    </row>
    <row r="261" hidden="1">
      <c r="A261" s="130"/>
      <c r="B261" s="130"/>
      <c r="C261" s="130"/>
      <c r="D261" s="130"/>
      <c r="E261" s="130"/>
      <c r="F261" s="130"/>
      <c r="G261" s="130"/>
      <c r="H261" s="130"/>
      <c r="I261" s="130"/>
      <c r="J261" s="130"/>
      <c r="K261" s="130"/>
      <c r="L261" s="130"/>
      <c r="M261" s="130"/>
      <c r="N261" s="127"/>
      <c r="O261" s="123"/>
      <c r="P261" s="125"/>
    </row>
    <row r="262" hidden="1">
      <c r="A262" s="130"/>
      <c r="B262" s="130"/>
      <c r="C262" s="130"/>
      <c r="D262" s="130"/>
      <c r="E262" s="130"/>
      <c r="F262" s="130"/>
      <c r="G262" s="130"/>
      <c r="H262" s="130"/>
      <c r="I262" s="130"/>
      <c r="J262" s="130"/>
      <c r="K262" s="130"/>
      <c r="L262" s="130"/>
      <c r="M262" s="130"/>
      <c r="N262" s="127"/>
      <c r="O262" s="123"/>
      <c r="P262" s="125"/>
    </row>
    <row r="263" hidden="1">
      <c r="A263" s="130"/>
      <c r="B263" s="130"/>
      <c r="C263" s="130"/>
      <c r="D263" s="130"/>
      <c r="E263" s="130"/>
      <c r="F263" s="130"/>
      <c r="G263" s="130"/>
      <c r="H263" s="130"/>
      <c r="I263" s="130"/>
      <c r="J263" s="130"/>
      <c r="K263" s="130"/>
      <c r="L263" s="130"/>
      <c r="M263" s="130"/>
      <c r="N263" s="127"/>
      <c r="O263" s="123"/>
      <c r="P263" s="125"/>
    </row>
    <row r="264" hidden="1">
      <c r="A264" s="130"/>
      <c r="B264" s="130"/>
      <c r="C264" s="130"/>
      <c r="D264" s="130"/>
      <c r="E264" s="130"/>
      <c r="F264" s="130"/>
      <c r="G264" s="130"/>
      <c r="H264" s="130"/>
      <c r="I264" s="130"/>
      <c r="J264" s="130"/>
      <c r="K264" s="130"/>
      <c r="L264" s="130"/>
      <c r="M264" s="130"/>
      <c r="N264" s="127"/>
      <c r="O264" s="123"/>
      <c r="P264" s="125"/>
    </row>
    <row r="265" hidden="1">
      <c r="A265" s="130"/>
      <c r="B265" s="130"/>
      <c r="C265" s="130"/>
      <c r="D265" s="130"/>
      <c r="E265" s="130"/>
      <c r="F265" s="130"/>
      <c r="G265" s="130"/>
      <c r="H265" s="130"/>
      <c r="I265" s="130"/>
      <c r="J265" s="130"/>
      <c r="K265" s="130"/>
      <c r="L265" s="130"/>
      <c r="M265" s="130"/>
      <c r="N265" s="127"/>
      <c r="O265" s="123"/>
      <c r="P265" s="125"/>
    </row>
    <row r="266" hidden="1">
      <c r="A266" s="130"/>
      <c r="B266" s="130"/>
      <c r="C266" s="130"/>
      <c r="D266" s="130"/>
      <c r="E266" s="130"/>
      <c r="F266" s="130"/>
      <c r="G266" s="130"/>
      <c r="H266" s="130"/>
      <c r="I266" s="130"/>
      <c r="J266" s="130"/>
      <c r="K266" s="130"/>
      <c r="L266" s="130"/>
      <c r="M266" s="130"/>
      <c r="N266" s="127"/>
      <c r="O266" s="123"/>
      <c r="P266" s="125"/>
    </row>
    <row r="267" hidden="1">
      <c r="A267" s="130"/>
      <c r="B267" s="130"/>
      <c r="C267" s="130"/>
      <c r="D267" s="130"/>
      <c r="E267" s="130"/>
      <c r="F267" s="130"/>
      <c r="G267" s="130"/>
      <c r="H267" s="130"/>
      <c r="I267" s="130"/>
      <c r="J267" s="130"/>
      <c r="K267" s="130"/>
      <c r="L267" s="130"/>
      <c r="M267" s="130"/>
      <c r="N267" s="127"/>
      <c r="O267" s="123"/>
      <c r="P267" s="125"/>
    </row>
    <row r="268" hidden="1">
      <c r="A268" s="130"/>
      <c r="B268" s="130"/>
      <c r="C268" s="130"/>
      <c r="D268" s="130"/>
      <c r="E268" s="130"/>
      <c r="F268" s="130"/>
      <c r="G268" s="130"/>
      <c r="H268" s="130"/>
      <c r="I268" s="130"/>
      <c r="J268" s="130"/>
      <c r="K268" s="130"/>
      <c r="L268" s="130"/>
      <c r="M268" s="130"/>
      <c r="N268" s="127"/>
      <c r="O268" s="123"/>
      <c r="P268" s="125"/>
    </row>
    <row r="269" hidden="1">
      <c r="A269" s="130"/>
      <c r="B269" s="130"/>
      <c r="C269" s="130"/>
      <c r="D269" s="130"/>
      <c r="E269" s="130"/>
      <c r="F269" s="130"/>
      <c r="G269" s="130"/>
      <c r="H269" s="130"/>
      <c r="I269" s="130"/>
      <c r="J269" s="130"/>
      <c r="K269" s="130"/>
      <c r="L269" s="130"/>
      <c r="M269" s="130"/>
      <c r="N269" s="127"/>
      <c r="O269" s="123"/>
      <c r="P269" s="125"/>
    </row>
    <row r="270" hidden="1">
      <c r="A270" s="130"/>
      <c r="B270" s="130"/>
      <c r="C270" s="130"/>
      <c r="D270" s="130"/>
      <c r="E270" s="130"/>
      <c r="F270" s="130"/>
      <c r="G270" s="130"/>
      <c r="H270" s="130"/>
      <c r="I270" s="130"/>
      <c r="J270" s="130"/>
      <c r="K270" s="130"/>
      <c r="L270" s="130"/>
      <c r="M270" s="130"/>
      <c r="N270" s="127"/>
      <c r="O270" s="123"/>
      <c r="P270" s="125"/>
    </row>
    <row r="271" hidden="1">
      <c r="A271" s="130"/>
      <c r="B271" s="130"/>
      <c r="C271" s="130"/>
      <c r="D271" s="130"/>
      <c r="E271" s="130"/>
      <c r="F271" s="130"/>
      <c r="G271" s="130"/>
      <c r="H271" s="130"/>
      <c r="I271" s="130"/>
      <c r="J271" s="130"/>
      <c r="K271" s="130"/>
      <c r="L271" s="130"/>
      <c r="M271" s="130"/>
      <c r="N271" s="127"/>
      <c r="O271" s="123"/>
      <c r="P271" s="125"/>
    </row>
    <row r="272" hidden="1">
      <c r="A272" s="130"/>
      <c r="B272" s="130"/>
      <c r="C272" s="130"/>
      <c r="D272" s="130"/>
      <c r="E272" s="130"/>
      <c r="F272" s="130"/>
      <c r="G272" s="130"/>
      <c r="H272" s="130"/>
      <c r="I272" s="130"/>
      <c r="J272" s="130"/>
      <c r="K272" s="130"/>
      <c r="L272" s="130"/>
      <c r="M272" s="130"/>
      <c r="N272" s="127"/>
      <c r="O272" s="123"/>
      <c r="P272" s="125"/>
    </row>
    <row r="273" hidden="1">
      <c r="A273" s="130"/>
      <c r="B273" s="130"/>
      <c r="C273" s="130"/>
      <c r="D273" s="130"/>
      <c r="E273" s="130"/>
      <c r="F273" s="130"/>
      <c r="G273" s="130"/>
      <c r="H273" s="130"/>
      <c r="I273" s="130"/>
      <c r="J273" s="130"/>
      <c r="K273" s="130"/>
      <c r="L273" s="130"/>
      <c r="M273" s="130"/>
      <c r="N273" s="127"/>
      <c r="O273" s="123"/>
      <c r="P273" s="125"/>
    </row>
    <row r="274" hidden="1">
      <c r="A274" s="130"/>
      <c r="B274" s="130"/>
      <c r="C274" s="130"/>
      <c r="D274" s="130"/>
      <c r="E274" s="130"/>
      <c r="F274" s="130"/>
      <c r="G274" s="130"/>
      <c r="H274" s="130"/>
      <c r="I274" s="130"/>
      <c r="J274" s="130"/>
      <c r="K274" s="130"/>
      <c r="L274" s="130"/>
      <c r="M274" s="130"/>
      <c r="N274" s="127"/>
      <c r="O274" s="123"/>
      <c r="P274" s="125"/>
    </row>
    <row r="275" hidden="1">
      <c r="A275" s="130"/>
      <c r="B275" s="130"/>
      <c r="C275" s="130"/>
      <c r="D275" s="130"/>
      <c r="E275" s="130"/>
      <c r="F275" s="130"/>
      <c r="G275" s="130"/>
      <c r="H275" s="130"/>
      <c r="I275" s="130"/>
      <c r="J275" s="130"/>
      <c r="K275" s="130"/>
      <c r="L275" s="130"/>
      <c r="M275" s="130"/>
      <c r="N275" s="127"/>
      <c r="O275" s="123"/>
      <c r="P275" s="125"/>
    </row>
    <row r="276" hidden="1">
      <c r="A276" s="130"/>
      <c r="B276" s="130"/>
      <c r="C276" s="130"/>
      <c r="D276" s="130"/>
      <c r="E276" s="130"/>
      <c r="F276" s="130"/>
      <c r="G276" s="130"/>
      <c r="H276" s="130"/>
      <c r="I276" s="130"/>
      <c r="J276" s="130"/>
      <c r="K276" s="130"/>
      <c r="L276" s="130"/>
      <c r="M276" s="130"/>
      <c r="N276" s="127"/>
      <c r="O276" s="123"/>
      <c r="P276" s="125"/>
    </row>
    <row r="277" hidden="1">
      <c r="A277" s="130"/>
      <c r="B277" s="130"/>
      <c r="C277" s="130"/>
      <c r="D277" s="130"/>
      <c r="E277" s="130"/>
      <c r="F277" s="130"/>
      <c r="G277" s="130"/>
      <c r="H277" s="130"/>
      <c r="I277" s="130"/>
      <c r="J277" s="130"/>
      <c r="K277" s="130"/>
      <c r="L277" s="130"/>
      <c r="M277" s="130"/>
      <c r="N277" s="127"/>
      <c r="O277" s="123"/>
      <c r="P277" s="125"/>
    </row>
    <row r="278" hidden="1">
      <c r="A278" s="130"/>
      <c r="B278" s="130"/>
      <c r="C278" s="130"/>
      <c r="D278" s="130"/>
      <c r="E278" s="130"/>
      <c r="F278" s="130"/>
      <c r="G278" s="130"/>
      <c r="H278" s="130"/>
      <c r="I278" s="130"/>
      <c r="J278" s="130"/>
      <c r="K278" s="130"/>
      <c r="L278" s="130"/>
      <c r="M278" s="130"/>
      <c r="N278" s="127"/>
      <c r="O278" s="123"/>
      <c r="P278" s="125"/>
    </row>
    <row r="279" hidden="1">
      <c r="A279" s="130"/>
      <c r="B279" s="130"/>
      <c r="C279" s="130"/>
      <c r="D279" s="130"/>
      <c r="E279" s="130"/>
      <c r="F279" s="130"/>
      <c r="G279" s="130"/>
      <c r="H279" s="130"/>
      <c r="I279" s="130"/>
      <c r="J279" s="130"/>
      <c r="K279" s="130"/>
      <c r="L279" s="130"/>
      <c r="M279" s="130"/>
      <c r="N279" s="127"/>
      <c r="O279" s="123"/>
      <c r="P279" s="125"/>
    </row>
    <row r="280" hidden="1">
      <c r="A280" s="130"/>
      <c r="B280" s="130"/>
      <c r="C280" s="130"/>
      <c r="D280" s="130"/>
      <c r="E280" s="130"/>
      <c r="F280" s="130"/>
      <c r="G280" s="130"/>
      <c r="H280" s="130"/>
      <c r="I280" s="130"/>
      <c r="J280" s="130"/>
      <c r="K280" s="130"/>
      <c r="L280" s="130"/>
      <c r="M280" s="130"/>
      <c r="N280" s="127"/>
      <c r="O280" s="123"/>
      <c r="P280" s="125"/>
    </row>
    <row r="281" hidden="1">
      <c r="A281" s="130"/>
      <c r="B281" s="130"/>
      <c r="C281" s="130"/>
      <c r="D281" s="130"/>
      <c r="E281" s="130"/>
      <c r="F281" s="130"/>
      <c r="G281" s="130"/>
      <c r="H281" s="130"/>
      <c r="I281" s="130"/>
      <c r="J281" s="130"/>
      <c r="K281" s="130"/>
      <c r="L281" s="130"/>
      <c r="M281" s="130"/>
      <c r="N281" s="127"/>
      <c r="O281" s="123"/>
      <c r="P281" s="125"/>
    </row>
    <row r="282" hidden="1">
      <c r="A282" s="130"/>
      <c r="B282" s="130"/>
      <c r="C282" s="130"/>
      <c r="D282" s="130"/>
      <c r="E282" s="130"/>
      <c r="F282" s="130"/>
      <c r="G282" s="130"/>
      <c r="H282" s="130"/>
      <c r="I282" s="130"/>
      <c r="J282" s="130"/>
      <c r="K282" s="130"/>
      <c r="L282" s="130"/>
      <c r="M282" s="130"/>
      <c r="N282" s="127"/>
      <c r="O282" s="123"/>
      <c r="P282" s="125"/>
    </row>
    <row r="283" hidden="1">
      <c r="A283" s="130"/>
      <c r="B283" s="130"/>
      <c r="C283" s="130"/>
      <c r="D283" s="130"/>
      <c r="E283" s="130"/>
      <c r="F283" s="130"/>
      <c r="G283" s="130"/>
      <c r="H283" s="130"/>
      <c r="I283" s="130"/>
      <c r="J283" s="130"/>
      <c r="K283" s="130"/>
      <c r="L283" s="130"/>
      <c r="M283" s="130"/>
      <c r="N283" s="127"/>
      <c r="O283" s="123"/>
      <c r="P283" s="125"/>
    </row>
    <row r="284" hidden="1">
      <c r="A284" s="130"/>
      <c r="B284" s="130"/>
      <c r="C284" s="130"/>
      <c r="D284" s="130"/>
      <c r="E284" s="130"/>
      <c r="F284" s="130"/>
      <c r="G284" s="130"/>
      <c r="H284" s="130"/>
      <c r="I284" s="130"/>
      <c r="J284" s="130"/>
      <c r="K284" s="130"/>
      <c r="L284" s="130"/>
      <c r="M284" s="130"/>
      <c r="N284" s="127"/>
      <c r="O284" s="123"/>
      <c r="P284" s="125"/>
    </row>
    <row r="285" hidden="1">
      <c r="A285" s="130"/>
      <c r="B285" s="130"/>
      <c r="C285" s="130"/>
      <c r="D285" s="130"/>
      <c r="E285" s="130"/>
      <c r="F285" s="130"/>
      <c r="G285" s="130"/>
      <c r="H285" s="130"/>
      <c r="I285" s="130"/>
      <c r="J285" s="130"/>
      <c r="K285" s="130"/>
      <c r="L285" s="130"/>
      <c r="M285" s="130"/>
      <c r="N285" s="127"/>
      <c r="O285" s="123"/>
      <c r="P285" s="125"/>
    </row>
    <row r="286" hidden="1">
      <c r="A286" s="130"/>
      <c r="B286" s="130"/>
      <c r="C286" s="130"/>
      <c r="D286" s="130"/>
      <c r="E286" s="130"/>
      <c r="F286" s="130"/>
      <c r="G286" s="130"/>
      <c r="H286" s="130"/>
      <c r="I286" s="130"/>
      <c r="J286" s="130"/>
      <c r="K286" s="130"/>
      <c r="L286" s="130"/>
      <c r="M286" s="130"/>
      <c r="N286" s="127"/>
      <c r="O286" s="123"/>
      <c r="P286" s="125"/>
    </row>
    <row r="287" hidden="1">
      <c r="A287" s="130"/>
      <c r="B287" s="130"/>
      <c r="C287" s="130"/>
      <c r="D287" s="130"/>
      <c r="E287" s="130"/>
      <c r="F287" s="130"/>
      <c r="G287" s="130"/>
      <c r="H287" s="130"/>
      <c r="I287" s="130"/>
      <c r="J287" s="130"/>
      <c r="K287" s="130"/>
      <c r="L287" s="130"/>
      <c r="M287" s="130"/>
      <c r="N287" s="127"/>
      <c r="O287" s="123"/>
      <c r="P287" s="125"/>
    </row>
    <row r="288" hidden="1">
      <c r="A288" s="130"/>
      <c r="B288" s="130"/>
      <c r="C288" s="130"/>
      <c r="D288" s="130"/>
      <c r="E288" s="130"/>
      <c r="F288" s="130"/>
      <c r="G288" s="130"/>
      <c r="H288" s="130"/>
      <c r="I288" s="130"/>
      <c r="J288" s="130"/>
      <c r="K288" s="130"/>
      <c r="L288" s="130"/>
      <c r="M288" s="130"/>
      <c r="N288" s="127"/>
      <c r="O288" s="123"/>
      <c r="P288" s="125"/>
    </row>
    <row r="289" hidden="1">
      <c r="A289" s="130"/>
      <c r="B289" s="130"/>
      <c r="C289" s="130"/>
      <c r="D289" s="130"/>
      <c r="E289" s="130"/>
      <c r="F289" s="130"/>
      <c r="G289" s="130"/>
      <c r="H289" s="130"/>
      <c r="I289" s="130"/>
      <c r="J289" s="130"/>
      <c r="K289" s="130"/>
      <c r="L289" s="130"/>
      <c r="M289" s="130"/>
      <c r="N289" s="127"/>
      <c r="O289" s="123"/>
      <c r="P289" s="125"/>
    </row>
    <row r="290" hidden="1">
      <c r="A290" s="130"/>
      <c r="B290" s="130"/>
      <c r="C290" s="130"/>
      <c r="D290" s="130"/>
      <c r="E290" s="130"/>
      <c r="F290" s="130"/>
      <c r="G290" s="130"/>
      <c r="H290" s="130"/>
      <c r="I290" s="130"/>
      <c r="J290" s="130"/>
      <c r="K290" s="130"/>
      <c r="L290" s="130"/>
      <c r="M290" s="130"/>
      <c r="N290" s="127"/>
      <c r="O290" s="123"/>
      <c r="P290" s="125"/>
    </row>
    <row r="291" hidden="1">
      <c r="A291" s="130"/>
      <c r="B291" s="130"/>
      <c r="C291" s="130"/>
      <c r="D291" s="130"/>
      <c r="E291" s="130"/>
      <c r="F291" s="130"/>
      <c r="G291" s="130"/>
      <c r="H291" s="130"/>
      <c r="I291" s="130"/>
      <c r="J291" s="130"/>
      <c r="K291" s="130"/>
      <c r="L291" s="130"/>
      <c r="M291" s="130"/>
      <c r="N291" s="127"/>
      <c r="O291" s="123"/>
      <c r="P291" s="125"/>
    </row>
    <row r="292" hidden="1">
      <c r="A292" s="130"/>
      <c r="B292" s="130"/>
      <c r="C292" s="130"/>
      <c r="D292" s="130"/>
      <c r="E292" s="130"/>
      <c r="F292" s="130"/>
      <c r="G292" s="130"/>
      <c r="H292" s="130"/>
      <c r="I292" s="130"/>
      <c r="J292" s="130"/>
      <c r="K292" s="130"/>
      <c r="L292" s="130"/>
      <c r="M292" s="130"/>
      <c r="N292" s="127"/>
      <c r="O292" s="123"/>
      <c r="P292" s="125"/>
    </row>
    <row r="293" hidden="1">
      <c r="A293" s="130"/>
      <c r="B293" s="130"/>
      <c r="C293" s="130"/>
      <c r="D293" s="130"/>
      <c r="E293" s="130"/>
      <c r="F293" s="130"/>
      <c r="G293" s="130"/>
      <c r="H293" s="130"/>
      <c r="I293" s="130"/>
      <c r="J293" s="130"/>
      <c r="K293" s="130"/>
      <c r="L293" s="130"/>
      <c r="M293" s="130"/>
      <c r="N293" s="127"/>
      <c r="O293" s="123"/>
      <c r="P293" s="125"/>
    </row>
    <row r="294" hidden="1">
      <c r="A294" s="130"/>
      <c r="B294" s="130"/>
      <c r="C294" s="130"/>
      <c r="D294" s="130"/>
      <c r="E294" s="130"/>
      <c r="F294" s="130"/>
      <c r="G294" s="130"/>
      <c r="H294" s="130"/>
      <c r="I294" s="130"/>
      <c r="J294" s="130"/>
      <c r="K294" s="130"/>
      <c r="L294" s="130"/>
      <c r="M294" s="130"/>
      <c r="N294" s="127"/>
      <c r="O294" s="123"/>
      <c r="P294" s="125"/>
    </row>
    <row r="295" hidden="1">
      <c r="A295" s="130"/>
      <c r="B295" s="130"/>
      <c r="C295" s="130"/>
      <c r="D295" s="130"/>
      <c r="E295" s="130"/>
      <c r="F295" s="130"/>
      <c r="G295" s="130"/>
      <c r="H295" s="130"/>
      <c r="I295" s="130"/>
      <c r="J295" s="130"/>
      <c r="K295" s="130"/>
      <c r="L295" s="130"/>
      <c r="M295" s="130"/>
      <c r="N295" s="127"/>
      <c r="O295" s="123"/>
      <c r="P295" s="125"/>
    </row>
    <row r="296" hidden="1">
      <c r="A296" s="130"/>
      <c r="B296" s="130"/>
      <c r="C296" s="130"/>
      <c r="D296" s="130"/>
      <c r="E296" s="130"/>
      <c r="F296" s="130"/>
      <c r="G296" s="130"/>
      <c r="H296" s="130"/>
      <c r="I296" s="130"/>
      <c r="J296" s="130"/>
      <c r="K296" s="130"/>
      <c r="L296" s="130"/>
      <c r="M296" s="130"/>
      <c r="N296" s="127"/>
      <c r="O296" s="123"/>
      <c r="P296" s="125"/>
    </row>
    <row r="297" hidden="1">
      <c r="A297" s="130"/>
      <c r="B297" s="130"/>
      <c r="C297" s="130"/>
      <c r="D297" s="130"/>
      <c r="E297" s="130"/>
      <c r="F297" s="130"/>
      <c r="G297" s="130"/>
      <c r="H297" s="130"/>
      <c r="I297" s="130"/>
      <c r="J297" s="130"/>
      <c r="K297" s="130"/>
      <c r="L297" s="130"/>
      <c r="M297" s="130"/>
      <c r="N297" s="127"/>
      <c r="O297" s="123"/>
      <c r="P297" s="125"/>
    </row>
    <row r="298" hidden="1">
      <c r="A298" s="130"/>
      <c r="B298" s="130"/>
      <c r="C298" s="130"/>
      <c r="D298" s="130"/>
      <c r="E298" s="130"/>
      <c r="F298" s="130"/>
      <c r="G298" s="130"/>
      <c r="H298" s="130"/>
      <c r="I298" s="130"/>
      <c r="J298" s="130"/>
      <c r="K298" s="130"/>
      <c r="L298" s="130"/>
      <c r="M298" s="130"/>
      <c r="N298" s="127"/>
      <c r="O298" s="123"/>
      <c r="P298" s="125"/>
    </row>
    <row r="299" hidden="1">
      <c r="A299" s="130"/>
      <c r="B299" s="130"/>
      <c r="C299" s="130"/>
      <c r="D299" s="130"/>
      <c r="E299" s="130"/>
      <c r="F299" s="130"/>
      <c r="G299" s="130"/>
      <c r="H299" s="130"/>
      <c r="I299" s="130"/>
      <c r="J299" s="130"/>
      <c r="K299" s="130"/>
      <c r="L299" s="130"/>
      <c r="M299" s="130"/>
      <c r="N299" s="127"/>
      <c r="O299" s="123"/>
      <c r="P299" s="125"/>
    </row>
    <row r="300" hidden="1">
      <c r="A300" s="130"/>
      <c r="B300" s="130"/>
      <c r="C300" s="130"/>
      <c r="D300" s="130"/>
      <c r="E300" s="130"/>
      <c r="F300" s="130"/>
      <c r="G300" s="130"/>
      <c r="H300" s="130"/>
      <c r="I300" s="130"/>
      <c r="J300" s="130"/>
      <c r="K300" s="130"/>
      <c r="L300" s="130"/>
      <c r="M300" s="130"/>
      <c r="N300" s="127"/>
      <c r="O300" s="123"/>
      <c r="P300" s="125"/>
    </row>
    <row r="301" hidden="1">
      <c r="A301" s="130"/>
      <c r="B301" s="130"/>
      <c r="C301" s="130"/>
      <c r="D301" s="130"/>
      <c r="E301" s="130"/>
      <c r="F301" s="130"/>
      <c r="G301" s="130"/>
      <c r="H301" s="130"/>
      <c r="I301" s="130"/>
      <c r="J301" s="130"/>
      <c r="K301" s="130"/>
      <c r="L301" s="130"/>
      <c r="M301" s="130"/>
      <c r="N301" s="127"/>
      <c r="O301" s="123"/>
      <c r="P301" s="125"/>
    </row>
    <row r="302" hidden="1">
      <c r="A302" s="130"/>
      <c r="B302" s="130"/>
      <c r="C302" s="130"/>
      <c r="D302" s="130"/>
      <c r="E302" s="130"/>
      <c r="F302" s="130"/>
      <c r="G302" s="130"/>
      <c r="H302" s="130"/>
      <c r="I302" s="130"/>
      <c r="J302" s="130"/>
      <c r="K302" s="130"/>
      <c r="L302" s="130"/>
      <c r="M302" s="130"/>
      <c r="N302" s="127"/>
      <c r="O302" s="123"/>
      <c r="P302" s="125"/>
    </row>
    <row r="303" hidden="1">
      <c r="A303" s="130"/>
      <c r="B303" s="130"/>
      <c r="C303" s="130"/>
      <c r="D303" s="130"/>
      <c r="E303" s="130"/>
      <c r="F303" s="130"/>
      <c r="G303" s="130"/>
      <c r="H303" s="130"/>
      <c r="I303" s="130"/>
      <c r="J303" s="130"/>
      <c r="K303" s="130"/>
      <c r="L303" s="130"/>
      <c r="M303" s="130"/>
      <c r="N303" s="127"/>
      <c r="O303" s="123"/>
      <c r="P303" s="125"/>
    </row>
    <row r="304" hidden="1">
      <c r="A304" s="130"/>
      <c r="B304" s="130"/>
      <c r="C304" s="130"/>
      <c r="D304" s="130"/>
      <c r="E304" s="130"/>
      <c r="F304" s="130"/>
      <c r="G304" s="130"/>
      <c r="H304" s="130"/>
      <c r="I304" s="130"/>
      <c r="J304" s="130"/>
      <c r="K304" s="130"/>
      <c r="L304" s="130"/>
      <c r="M304" s="130"/>
      <c r="N304" s="127"/>
      <c r="O304" s="123"/>
      <c r="P304" s="125"/>
    </row>
    <row r="305" hidden="1">
      <c r="A305" s="130"/>
      <c r="B305" s="130"/>
      <c r="C305" s="130"/>
      <c r="D305" s="130"/>
      <c r="E305" s="130"/>
      <c r="F305" s="130"/>
      <c r="G305" s="130"/>
      <c r="H305" s="130"/>
      <c r="I305" s="130"/>
      <c r="J305" s="130"/>
      <c r="K305" s="130"/>
      <c r="L305" s="130"/>
      <c r="M305" s="130"/>
      <c r="N305" s="127"/>
      <c r="O305" s="123"/>
      <c r="P305" s="125"/>
    </row>
    <row r="306" hidden="1">
      <c r="A306" s="130"/>
      <c r="B306" s="130"/>
      <c r="C306" s="130"/>
      <c r="D306" s="130"/>
      <c r="E306" s="130"/>
      <c r="F306" s="130"/>
      <c r="G306" s="130"/>
      <c r="H306" s="130"/>
      <c r="I306" s="130"/>
      <c r="J306" s="130"/>
      <c r="K306" s="130"/>
      <c r="L306" s="130"/>
      <c r="M306" s="130"/>
      <c r="N306" s="127"/>
      <c r="O306" s="123"/>
      <c r="P306" s="125"/>
    </row>
    <row r="307" hidden="1">
      <c r="A307" s="130"/>
      <c r="B307" s="130"/>
      <c r="C307" s="130"/>
      <c r="D307" s="130"/>
      <c r="E307" s="130"/>
      <c r="F307" s="130"/>
      <c r="G307" s="130"/>
      <c r="H307" s="130"/>
      <c r="I307" s="130"/>
      <c r="J307" s="130"/>
      <c r="K307" s="130"/>
      <c r="L307" s="130"/>
      <c r="M307" s="130"/>
      <c r="N307" s="127"/>
      <c r="O307" s="123"/>
      <c r="P307" s="125"/>
    </row>
    <row r="308" hidden="1">
      <c r="A308" s="130"/>
      <c r="B308" s="130"/>
      <c r="C308" s="130"/>
      <c r="D308" s="130"/>
      <c r="E308" s="130"/>
      <c r="F308" s="130"/>
      <c r="G308" s="130"/>
      <c r="H308" s="130"/>
      <c r="I308" s="130"/>
      <c r="J308" s="130"/>
      <c r="K308" s="130"/>
      <c r="L308" s="130"/>
      <c r="M308" s="130"/>
      <c r="N308" s="127"/>
      <c r="O308" s="123"/>
      <c r="P308" s="125"/>
    </row>
    <row r="309" hidden="1">
      <c r="A309" s="130"/>
      <c r="B309" s="130"/>
      <c r="C309" s="130"/>
      <c r="D309" s="130"/>
      <c r="E309" s="130"/>
      <c r="F309" s="130"/>
      <c r="G309" s="130"/>
      <c r="H309" s="130"/>
      <c r="I309" s="130"/>
      <c r="J309" s="130"/>
      <c r="K309" s="130"/>
      <c r="L309" s="130"/>
      <c r="M309" s="130"/>
      <c r="N309" s="127"/>
      <c r="O309" s="123"/>
      <c r="P309" s="125"/>
    </row>
    <row r="310" hidden="1">
      <c r="A310" s="130"/>
      <c r="B310" s="130"/>
      <c r="C310" s="130"/>
      <c r="D310" s="130"/>
      <c r="E310" s="130"/>
      <c r="F310" s="130"/>
      <c r="G310" s="130"/>
      <c r="H310" s="130"/>
      <c r="I310" s="130"/>
      <c r="J310" s="130"/>
      <c r="K310" s="130"/>
      <c r="L310" s="130"/>
      <c r="M310" s="130"/>
      <c r="N310" s="127"/>
      <c r="O310" s="123"/>
      <c r="P310" s="125"/>
    </row>
    <row r="311" hidden="1">
      <c r="A311" s="130"/>
      <c r="B311" s="130"/>
      <c r="C311" s="130"/>
      <c r="D311" s="130"/>
      <c r="E311" s="130"/>
      <c r="F311" s="130"/>
      <c r="G311" s="130"/>
      <c r="H311" s="130"/>
      <c r="I311" s="130"/>
      <c r="J311" s="130"/>
      <c r="K311" s="130"/>
      <c r="L311" s="130"/>
      <c r="M311" s="130"/>
      <c r="N311" s="127"/>
      <c r="O311" s="123"/>
      <c r="P311" s="125"/>
    </row>
    <row r="312" hidden="1">
      <c r="A312" s="130"/>
      <c r="B312" s="130"/>
      <c r="C312" s="130"/>
      <c r="D312" s="130"/>
      <c r="E312" s="130"/>
      <c r="F312" s="130"/>
      <c r="G312" s="130"/>
      <c r="H312" s="130"/>
      <c r="I312" s="130"/>
      <c r="J312" s="130"/>
      <c r="K312" s="130"/>
      <c r="L312" s="130"/>
      <c r="M312" s="130"/>
      <c r="N312" s="127"/>
      <c r="O312" s="123"/>
      <c r="P312" s="125"/>
    </row>
    <row r="313" hidden="1">
      <c r="A313" s="130"/>
      <c r="B313" s="130"/>
      <c r="C313" s="130"/>
      <c r="D313" s="130"/>
      <c r="E313" s="130"/>
      <c r="F313" s="130"/>
      <c r="G313" s="130"/>
      <c r="H313" s="130"/>
      <c r="I313" s="130"/>
      <c r="J313" s="130"/>
      <c r="K313" s="130"/>
      <c r="L313" s="130"/>
      <c r="M313" s="130"/>
      <c r="N313" s="127"/>
      <c r="O313" s="123"/>
      <c r="P313" s="125"/>
    </row>
    <row r="314" hidden="1">
      <c r="A314" s="130"/>
      <c r="B314" s="130"/>
      <c r="C314" s="130"/>
      <c r="D314" s="130"/>
      <c r="E314" s="130"/>
      <c r="F314" s="130"/>
      <c r="G314" s="130"/>
      <c r="H314" s="130"/>
      <c r="I314" s="130"/>
      <c r="J314" s="130"/>
      <c r="K314" s="130"/>
      <c r="L314" s="130"/>
      <c r="M314" s="130"/>
      <c r="N314" s="127"/>
      <c r="O314" s="123"/>
      <c r="P314" s="125"/>
    </row>
    <row r="315" hidden="1">
      <c r="A315" s="130"/>
      <c r="B315" s="130"/>
      <c r="C315" s="130"/>
      <c r="D315" s="130"/>
      <c r="E315" s="130"/>
      <c r="F315" s="130"/>
      <c r="G315" s="130"/>
      <c r="H315" s="130"/>
      <c r="I315" s="130"/>
      <c r="J315" s="130"/>
      <c r="K315" s="130"/>
      <c r="L315" s="130"/>
      <c r="M315" s="130"/>
      <c r="N315" s="127"/>
      <c r="O315" s="123"/>
      <c r="P315" s="125"/>
    </row>
    <row r="316" hidden="1">
      <c r="A316" s="130"/>
      <c r="B316" s="130"/>
      <c r="C316" s="130"/>
      <c r="D316" s="130"/>
      <c r="E316" s="130"/>
      <c r="F316" s="130"/>
      <c r="G316" s="130"/>
      <c r="H316" s="130"/>
      <c r="I316" s="130"/>
      <c r="J316" s="130"/>
      <c r="K316" s="130"/>
      <c r="L316" s="130"/>
      <c r="M316" s="130"/>
      <c r="N316" s="127"/>
      <c r="O316" s="123"/>
      <c r="P316" s="125"/>
    </row>
    <row r="317" hidden="1">
      <c r="A317" s="130"/>
      <c r="B317" s="130"/>
      <c r="C317" s="130"/>
      <c r="D317" s="130"/>
      <c r="E317" s="130"/>
      <c r="F317" s="130"/>
      <c r="G317" s="130"/>
      <c r="H317" s="130"/>
      <c r="I317" s="130"/>
      <c r="J317" s="130"/>
      <c r="K317" s="130"/>
      <c r="L317" s="130"/>
      <c r="M317" s="130"/>
      <c r="N317" s="127"/>
      <c r="O317" s="123"/>
      <c r="P317" s="125"/>
    </row>
    <row r="318" hidden="1">
      <c r="A318" s="130"/>
      <c r="B318" s="130"/>
      <c r="C318" s="130"/>
      <c r="D318" s="130"/>
      <c r="E318" s="130"/>
      <c r="F318" s="130"/>
      <c r="G318" s="130"/>
      <c r="H318" s="130"/>
      <c r="I318" s="130"/>
      <c r="J318" s="130"/>
      <c r="K318" s="130"/>
      <c r="L318" s="130"/>
      <c r="M318" s="130"/>
      <c r="N318" s="127"/>
      <c r="O318" s="123"/>
      <c r="P318" s="125"/>
    </row>
    <row r="319" hidden="1">
      <c r="A319" s="130"/>
      <c r="B319" s="130"/>
      <c r="C319" s="130"/>
      <c r="D319" s="130"/>
      <c r="E319" s="130"/>
      <c r="F319" s="130"/>
      <c r="G319" s="130"/>
      <c r="H319" s="130"/>
      <c r="I319" s="130"/>
      <c r="J319" s="130"/>
      <c r="K319" s="130"/>
      <c r="L319" s="130"/>
      <c r="M319" s="130"/>
      <c r="N319" s="127"/>
      <c r="O319" s="123"/>
      <c r="P319" s="125"/>
    </row>
    <row r="320" hidden="1">
      <c r="A320" s="130"/>
      <c r="B320" s="130"/>
      <c r="C320" s="130"/>
      <c r="D320" s="130"/>
      <c r="E320" s="130"/>
      <c r="F320" s="130"/>
      <c r="G320" s="130"/>
      <c r="H320" s="130"/>
      <c r="I320" s="130"/>
      <c r="J320" s="130"/>
      <c r="K320" s="130"/>
      <c r="L320" s="130"/>
      <c r="M320" s="130"/>
      <c r="N320" s="127"/>
      <c r="O320" s="123"/>
      <c r="P320" s="125"/>
    </row>
    <row r="321" hidden="1">
      <c r="A321" s="130"/>
      <c r="B321" s="130"/>
      <c r="C321" s="130"/>
      <c r="D321" s="130"/>
      <c r="E321" s="130"/>
      <c r="F321" s="130"/>
      <c r="G321" s="130"/>
      <c r="H321" s="130"/>
      <c r="I321" s="130"/>
      <c r="J321" s="130"/>
      <c r="K321" s="130"/>
      <c r="L321" s="130"/>
      <c r="M321" s="130"/>
      <c r="N321" s="127"/>
      <c r="O321" s="123"/>
      <c r="P321" s="125"/>
    </row>
    <row r="322" hidden="1">
      <c r="A322" s="130"/>
      <c r="B322" s="130"/>
      <c r="C322" s="130"/>
      <c r="D322" s="130"/>
      <c r="E322" s="130"/>
      <c r="F322" s="130"/>
      <c r="G322" s="130"/>
      <c r="H322" s="130"/>
      <c r="I322" s="130"/>
      <c r="J322" s="130"/>
      <c r="K322" s="130"/>
      <c r="L322" s="130"/>
      <c r="M322" s="130"/>
      <c r="N322" s="127"/>
      <c r="O322" s="123"/>
      <c r="P322" s="125"/>
    </row>
    <row r="323" hidden="1">
      <c r="A323" s="130"/>
      <c r="B323" s="130"/>
      <c r="C323" s="130"/>
      <c r="D323" s="130"/>
      <c r="E323" s="130"/>
      <c r="F323" s="130"/>
      <c r="G323" s="130"/>
      <c r="H323" s="130"/>
      <c r="I323" s="130"/>
      <c r="J323" s="130"/>
      <c r="K323" s="130"/>
      <c r="L323" s="130"/>
      <c r="M323" s="130"/>
      <c r="N323" s="127"/>
      <c r="O323" s="123"/>
      <c r="P323" s="125"/>
    </row>
    <row r="324" hidden="1">
      <c r="A324" s="130"/>
      <c r="B324" s="130"/>
      <c r="C324" s="130"/>
      <c r="D324" s="130"/>
      <c r="E324" s="130"/>
      <c r="F324" s="130"/>
      <c r="G324" s="130"/>
      <c r="H324" s="130"/>
      <c r="I324" s="130"/>
      <c r="J324" s="130"/>
      <c r="K324" s="130"/>
      <c r="L324" s="130"/>
      <c r="M324" s="130"/>
      <c r="N324" s="127"/>
      <c r="O324" s="123"/>
      <c r="P324" s="125"/>
    </row>
    <row r="325" hidden="1">
      <c r="A325" s="130"/>
      <c r="B325" s="130"/>
      <c r="C325" s="130"/>
      <c r="D325" s="130"/>
      <c r="E325" s="130"/>
      <c r="F325" s="130"/>
      <c r="G325" s="130"/>
      <c r="H325" s="130"/>
      <c r="I325" s="130"/>
      <c r="J325" s="130"/>
      <c r="K325" s="130"/>
      <c r="L325" s="130"/>
      <c r="M325" s="130"/>
      <c r="N325" s="127"/>
      <c r="O325" s="123"/>
      <c r="P325" s="125"/>
    </row>
    <row r="326" hidden="1">
      <c r="A326" s="130"/>
      <c r="B326" s="130"/>
      <c r="C326" s="130"/>
      <c r="D326" s="130"/>
      <c r="E326" s="130"/>
      <c r="F326" s="130"/>
      <c r="G326" s="130"/>
      <c r="H326" s="130"/>
      <c r="I326" s="130"/>
      <c r="J326" s="130"/>
      <c r="K326" s="130"/>
      <c r="L326" s="130"/>
      <c r="M326" s="130"/>
      <c r="N326" s="127"/>
      <c r="O326" s="123"/>
      <c r="P326" s="125"/>
    </row>
    <row r="327" hidden="1">
      <c r="A327" s="130"/>
      <c r="B327" s="130"/>
      <c r="C327" s="130"/>
      <c r="D327" s="130"/>
      <c r="E327" s="130"/>
      <c r="F327" s="130"/>
      <c r="G327" s="130"/>
      <c r="H327" s="130"/>
      <c r="I327" s="130"/>
      <c r="J327" s="130"/>
      <c r="K327" s="130"/>
      <c r="L327" s="130"/>
      <c r="M327" s="130"/>
      <c r="N327" s="127"/>
      <c r="O327" s="123"/>
      <c r="P327" s="125"/>
    </row>
    <row r="328" hidden="1">
      <c r="A328" s="130"/>
      <c r="B328" s="130"/>
      <c r="C328" s="130"/>
      <c r="D328" s="130"/>
      <c r="E328" s="130"/>
      <c r="F328" s="130"/>
      <c r="G328" s="130"/>
      <c r="H328" s="130"/>
      <c r="I328" s="130"/>
      <c r="J328" s="130"/>
      <c r="K328" s="130"/>
      <c r="L328" s="130"/>
      <c r="M328" s="130"/>
      <c r="N328" s="127"/>
      <c r="O328" s="123"/>
      <c r="P328" s="125"/>
    </row>
    <row r="329" hidden="1">
      <c r="A329" s="130"/>
      <c r="B329" s="130"/>
      <c r="C329" s="130"/>
      <c r="D329" s="130"/>
      <c r="E329" s="130"/>
      <c r="F329" s="130"/>
      <c r="G329" s="130"/>
      <c r="H329" s="130"/>
      <c r="I329" s="130"/>
      <c r="J329" s="130"/>
      <c r="K329" s="130"/>
      <c r="L329" s="130"/>
      <c r="M329" s="130"/>
      <c r="N329" s="127"/>
      <c r="O329" s="123"/>
      <c r="P329" s="125"/>
    </row>
    <row r="330" hidden="1">
      <c r="A330" s="130"/>
      <c r="B330" s="130"/>
      <c r="C330" s="130"/>
      <c r="D330" s="130"/>
      <c r="E330" s="130"/>
      <c r="F330" s="130"/>
      <c r="G330" s="130"/>
      <c r="H330" s="130"/>
      <c r="I330" s="130"/>
      <c r="J330" s="130"/>
      <c r="K330" s="130"/>
      <c r="L330" s="130"/>
      <c r="M330" s="130"/>
      <c r="N330" s="127"/>
      <c r="O330" s="123"/>
      <c r="P330" s="125"/>
    </row>
    <row r="331" hidden="1">
      <c r="A331" s="130"/>
      <c r="B331" s="130"/>
      <c r="C331" s="130"/>
      <c r="D331" s="130"/>
      <c r="E331" s="130"/>
      <c r="F331" s="130"/>
      <c r="G331" s="130"/>
      <c r="H331" s="130"/>
      <c r="I331" s="130"/>
      <c r="J331" s="130"/>
      <c r="K331" s="130"/>
      <c r="L331" s="130"/>
      <c r="M331" s="130"/>
      <c r="N331" s="127"/>
      <c r="O331" s="123"/>
      <c r="P331" s="125"/>
    </row>
    <row r="332" hidden="1">
      <c r="A332" s="130"/>
      <c r="B332" s="130"/>
      <c r="C332" s="130"/>
      <c r="D332" s="130"/>
      <c r="E332" s="130"/>
      <c r="F332" s="130"/>
      <c r="G332" s="130"/>
      <c r="H332" s="130"/>
      <c r="I332" s="130"/>
      <c r="J332" s="130"/>
      <c r="K332" s="130"/>
      <c r="L332" s="130"/>
      <c r="M332" s="130"/>
      <c r="N332" s="127"/>
      <c r="O332" s="123"/>
      <c r="P332" s="125"/>
    </row>
    <row r="333" hidden="1">
      <c r="A333" s="130"/>
      <c r="B333" s="130"/>
      <c r="C333" s="130"/>
      <c r="D333" s="130"/>
      <c r="E333" s="130"/>
      <c r="F333" s="130"/>
      <c r="G333" s="130"/>
      <c r="H333" s="130"/>
      <c r="I333" s="130"/>
      <c r="J333" s="130"/>
      <c r="K333" s="130"/>
      <c r="L333" s="130"/>
      <c r="M333" s="130"/>
      <c r="N333" s="127"/>
      <c r="O333" s="123"/>
      <c r="P333" s="125"/>
    </row>
    <row r="334" hidden="1">
      <c r="A334" s="130"/>
      <c r="B334" s="130"/>
      <c r="C334" s="130"/>
      <c r="D334" s="130"/>
      <c r="E334" s="130"/>
      <c r="F334" s="130"/>
      <c r="G334" s="130"/>
      <c r="H334" s="130"/>
      <c r="I334" s="130"/>
      <c r="J334" s="130"/>
      <c r="K334" s="130"/>
      <c r="L334" s="130"/>
      <c r="M334" s="130"/>
      <c r="N334" s="127"/>
      <c r="O334" s="123"/>
      <c r="P334" s="125"/>
    </row>
    <row r="335" hidden="1">
      <c r="A335" s="130"/>
      <c r="B335" s="130"/>
      <c r="C335" s="130"/>
      <c r="D335" s="130"/>
      <c r="E335" s="130"/>
      <c r="F335" s="130"/>
      <c r="G335" s="130"/>
      <c r="H335" s="130"/>
      <c r="I335" s="130"/>
      <c r="J335" s="130"/>
      <c r="K335" s="130"/>
      <c r="L335" s="130"/>
      <c r="M335" s="130"/>
      <c r="N335" s="127"/>
      <c r="O335" s="123"/>
      <c r="P335" s="125"/>
    </row>
    <row r="336" hidden="1">
      <c r="A336" s="130"/>
      <c r="B336" s="130"/>
      <c r="C336" s="130"/>
      <c r="D336" s="130"/>
      <c r="E336" s="130"/>
      <c r="F336" s="130"/>
      <c r="G336" s="130"/>
      <c r="H336" s="130"/>
      <c r="I336" s="130"/>
      <c r="J336" s="130"/>
      <c r="K336" s="130"/>
      <c r="L336" s="130"/>
      <c r="M336" s="130"/>
      <c r="N336" s="127"/>
      <c r="O336" s="123"/>
      <c r="P336" s="125"/>
    </row>
    <row r="337" hidden="1">
      <c r="A337" s="130"/>
      <c r="B337" s="130"/>
      <c r="C337" s="130"/>
      <c r="D337" s="130"/>
      <c r="E337" s="130"/>
      <c r="F337" s="130"/>
      <c r="G337" s="130"/>
      <c r="H337" s="130"/>
      <c r="I337" s="130"/>
      <c r="J337" s="130"/>
      <c r="K337" s="130"/>
      <c r="L337" s="130"/>
      <c r="M337" s="130"/>
      <c r="N337" s="127"/>
      <c r="O337" s="123"/>
      <c r="P337" s="125"/>
    </row>
    <row r="338" hidden="1">
      <c r="A338" s="130"/>
      <c r="B338" s="130"/>
      <c r="C338" s="130"/>
      <c r="D338" s="130"/>
      <c r="E338" s="130"/>
      <c r="F338" s="130"/>
      <c r="G338" s="130"/>
      <c r="H338" s="130"/>
      <c r="I338" s="130"/>
      <c r="J338" s="130"/>
      <c r="K338" s="130"/>
      <c r="L338" s="130"/>
      <c r="M338" s="130"/>
      <c r="N338" s="127"/>
      <c r="O338" s="123"/>
      <c r="P338" s="125"/>
    </row>
    <row r="339" hidden="1">
      <c r="A339" s="130"/>
      <c r="B339" s="130"/>
      <c r="C339" s="130"/>
      <c r="D339" s="130"/>
      <c r="E339" s="130"/>
      <c r="F339" s="130"/>
      <c r="G339" s="130"/>
      <c r="H339" s="130"/>
      <c r="I339" s="130"/>
      <c r="J339" s="130"/>
      <c r="K339" s="130"/>
      <c r="L339" s="130"/>
      <c r="M339" s="130"/>
      <c r="N339" s="127"/>
      <c r="O339" s="123"/>
      <c r="P339" s="125"/>
    </row>
    <row r="340" hidden="1">
      <c r="A340" s="130"/>
      <c r="B340" s="130"/>
      <c r="C340" s="130"/>
      <c r="D340" s="130"/>
      <c r="E340" s="130"/>
      <c r="F340" s="130"/>
      <c r="G340" s="130"/>
      <c r="H340" s="130"/>
      <c r="I340" s="130"/>
      <c r="J340" s="130"/>
      <c r="K340" s="130"/>
      <c r="L340" s="130"/>
      <c r="M340" s="130"/>
      <c r="N340" s="127"/>
      <c r="O340" s="123"/>
      <c r="P340" s="125"/>
    </row>
    <row r="341" hidden="1">
      <c r="A341" s="130"/>
      <c r="B341" s="130"/>
      <c r="C341" s="130"/>
      <c r="D341" s="130"/>
      <c r="E341" s="130"/>
      <c r="F341" s="130"/>
      <c r="G341" s="130"/>
      <c r="H341" s="130"/>
      <c r="I341" s="130"/>
      <c r="J341" s="130"/>
      <c r="K341" s="130"/>
      <c r="L341" s="130"/>
      <c r="M341" s="130"/>
      <c r="N341" s="127"/>
      <c r="O341" s="123"/>
      <c r="P341" s="125"/>
    </row>
    <row r="342" hidden="1">
      <c r="A342" s="130"/>
      <c r="B342" s="130"/>
      <c r="C342" s="130"/>
      <c r="D342" s="130"/>
      <c r="E342" s="130"/>
      <c r="F342" s="130"/>
      <c r="G342" s="130"/>
      <c r="H342" s="130"/>
      <c r="I342" s="130"/>
      <c r="J342" s="130"/>
      <c r="K342" s="130"/>
      <c r="L342" s="130"/>
      <c r="M342" s="130"/>
      <c r="N342" s="127"/>
      <c r="O342" s="123"/>
      <c r="P342" s="125"/>
    </row>
    <row r="343" hidden="1">
      <c r="A343" s="130"/>
      <c r="B343" s="130"/>
      <c r="C343" s="130"/>
      <c r="D343" s="130"/>
      <c r="E343" s="130"/>
      <c r="F343" s="130"/>
      <c r="G343" s="130"/>
      <c r="H343" s="130"/>
      <c r="I343" s="130"/>
      <c r="J343" s="130"/>
      <c r="K343" s="130"/>
      <c r="L343" s="130"/>
      <c r="M343" s="130"/>
      <c r="N343" s="127"/>
      <c r="O343" s="123"/>
      <c r="P343" s="125"/>
    </row>
    <row r="344" hidden="1">
      <c r="A344" s="130"/>
      <c r="B344" s="130"/>
      <c r="C344" s="130"/>
      <c r="D344" s="130"/>
      <c r="E344" s="130"/>
      <c r="F344" s="130"/>
      <c r="G344" s="130"/>
      <c r="H344" s="130"/>
      <c r="I344" s="130"/>
      <c r="J344" s="130"/>
      <c r="K344" s="130"/>
      <c r="L344" s="130"/>
      <c r="M344" s="130"/>
      <c r="N344" s="127"/>
      <c r="O344" s="123"/>
      <c r="P344" s="125"/>
    </row>
    <row r="345" hidden="1">
      <c r="A345" s="130"/>
      <c r="B345" s="130"/>
      <c r="C345" s="130"/>
      <c r="D345" s="130"/>
      <c r="E345" s="130"/>
      <c r="F345" s="130"/>
      <c r="G345" s="130"/>
      <c r="H345" s="130"/>
      <c r="I345" s="130"/>
      <c r="J345" s="130"/>
      <c r="K345" s="130"/>
      <c r="L345" s="130"/>
      <c r="M345" s="130"/>
      <c r="N345" s="127"/>
      <c r="O345" s="123"/>
      <c r="P345" s="125"/>
    </row>
    <row r="346" hidden="1">
      <c r="A346" s="130"/>
      <c r="B346" s="130"/>
      <c r="C346" s="130"/>
      <c r="D346" s="130"/>
      <c r="E346" s="130"/>
      <c r="F346" s="130"/>
      <c r="G346" s="130"/>
      <c r="H346" s="130"/>
      <c r="I346" s="130"/>
      <c r="J346" s="130"/>
      <c r="K346" s="130"/>
      <c r="L346" s="130"/>
      <c r="M346" s="130"/>
      <c r="N346" s="127"/>
      <c r="O346" s="123"/>
      <c r="P346" s="125"/>
    </row>
    <row r="347" hidden="1">
      <c r="A347" s="130"/>
      <c r="B347" s="130"/>
      <c r="C347" s="130"/>
      <c r="D347" s="130"/>
      <c r="E347" s="130"/>
      <c r="F347" s="130"/>
      <c r="G347" s="130"/>
      <c r="H347" s="130"/>
      <c r="I347" s="130"/>
      <c r="J347" s="130"/>
      <c r="K347" s="130"/>
      <c r="L347" s="130"/>
      <c r="M347" s="130"/>
      <c r="N347" s="127"/>
      <c r="O347" s="123"/>
      <c r="P347" s="125"/>
    </row>
    <row r="348" hidden="1">
      <c r="A348" s="130"/>
      <c r="B348" s="130"/>
      <c r="C348" s="130"/>
      <c r="D348" s="130"/>
      <c r="E348" s="130"/>
      <c r="F348" s="130"/>
      <c r="G348" s="130"/>
      <c r="H348" s="130"/>
      <c r="I348" s="130"/>
      <c r="J348" s="130"/>
      <c r="K348" s="130"/>
      <c r="L348" s="130"/>
      <c r="M348" s="130"/>
      <c r="N348" s="127"/>
      <c r="O348" s="123"/>
      <c r="P348" s="125"/>
    </row>
    <row r="349" hidden="1">
      <c r="A349" s="130"/>
      <c r="B349" s="130"/>
      <c r="C349" s="130"/>
      <c r="D349" s="130"/>
      <c r="E349" s="130"/>
      <c r="F349" s="130"/>
      <c r="G349" s="130"/>
      <c r="H349" s="130"/>
      <c r="I349" s="130"/>
      <c r="J349" s="130"/>
      <c r="K349" s="130"/>
      <c r="L349" s="130"/>
      <c r="M349" s="130"/>
      <c r="N349" s="127"/>
      <c r="O349" s="123"/>
      <c r="P349" s="125"/>
    </row>
    <row r="350" hidden="1">
      <c r="A350" s="130"/>
      <c r="B350" s="130"/>
      <c r="C350" s="130"/>
      <c r="D350" s="130"/>
      <c r="E350" s="130"/>
      <c r="F350" s="130"/>
      <c r="G350" s="130"/>
      <c r="H350" s="130"/>
      <c r="I350" s="130"/>
      <c r="J350" s="130"/>
      <c r="K350" s="130"/>
      <c r="L350" s="130"/>
      <c r="M350" s="130"/>
      <c r="N350" s="127"/>
      <c r="O350" s="123"/>
      <c r="P350" s="125"/>
    </row>
    <row r="351" hidden="1">
      <c r="A351" s="130"/>
      <c r="B351" s="130"/>
      <c r="C351" s="130"/>
      <c r="D351" s="130"/>
      <c r="E351" s="130"/>
      <c r="F351" s="130"/>
      <c r="G351" s="130"/>
      <c r="H351" s="130"/>
      <c r="I351" s="130"/>
      <c r="J351" s="130"/>
      <c r="K351" s="130"/>
      <c r="L351" s="130"/>
      <c r="M351" s="130"/>
      <c r="N351" s="127"/>
      <c r="O351" s="123"/>
      <c r="P351" s="125"/>
    </row>
    <row r="352" hidden="1">
      <c r="A352" s="130"/>
      <c r="B352" s="130"/>
      <c r="C352" s="130"/>
      <c r="D352" s="130"/>
      <c r="E352" s="130"/>
      <c r="F352" s="130"/>
      <c r="G352" s="130"/>
      <c r="H352" s="130"/>
      <c r="I352" s="130"/>
      <c r="J352" s="130"/>
      <c r="K352" s="130"/>
      <c r="L352" s="130"/>
      <c r="M352" s="130"/>
      <c r="N352" s="127"/>
      <c r="O352" s="123"/>
      <c r="P352" s="125"/>
    </row>
    <row r="353" hidden="1">
      <c r="A353" s="130"/>
      <c r="B353" s="130"/>
      <c r="C353" s="130"/>
      <c r="D353" s="130"/>
      <c r="E353" s="130"/>
      <c r="F353" s="130"/>
      <c r="G353" s="130"/>
      <c r="H353" s="130"/>
      <c r="I353" s="130"/>
      <c r="J353" s="130"/>
      <c r="K353" s="130"/>
      <c r="L353" s="130"/>
      <c r="M353" s="130"/>
      <c r="N353" s="127"/>
      <c r="O353" s="123"/>
      <c r="P353" s="125"/>
    </row>
    <row r="354" hidden="1">
      <c r="A354" s="130"/>
      <c r="B354" s="130"/>
      <c r="C354" s="130"/>
      <c r="D354" s="130"/>
      <c r="E354" s="130"/>
      <c r="F354" s="130"/>
      <c r="G354" s="130"/>
      <c r="H354" s="130"/>
      <c r="I354" s="130"/>
      <c r="J354" s="130"/>
      <c r="K354" s="130"/>
      <c r="L354" s="130"/>
      <c r="M354" s="130"/>
      <c r="N354" s="127"/>
      <c r="O354" s="123"/>
      <c r="P354" s="125"/>
    </row>
    <row r="355" hidden="1">
      <c r="A355" s="130"/>
      <c r="B355" s="130"/>
      <c r="C355" s="130"/>
      <c r="D355" s="130"/>
      <c r="E355" s="130"/>
      <c r="F355" s="130"/>
      <c r="G355" s="130"/>
      <c r="H355" s="130"/>
      <c r="I355" s="130"/>
      <c r="J355" s="130"/>
      <c r="K355" s="130"/>
      <c r="L355" s="130"/>
      <c r="M355" s="130"/>
      <c r="N355" s="127"/>
      <c r="O355" s="123"/>
      <c r="P355" s="125"/>
    </row>
    <row r="356" hidden="1">
      <c r="A356" s="130"/>
      <c r="B356" s="130"/>
      <c r="C356" s="130"/>
      <c r="D356" s="130"/>
      <c r="E356" s="130"/>
      <c r="F356" s="130"/>
      <c r="G356" s="130"/>
      <c r="H356" s="130"/>
      <c r="I356" s="130"/>
      <c r="J356" s="130"/>
      <c r="K356" s="130"/>
      <c r="L356" s="130"/>
      <c r="M356" s="130"/>
      <c r="N356" s="127"/>
      <c r="O356" s="123"/>
      <c r="P356" s="125"/>
    </row>
    <row r="357" hidden="1">
      <c r="A357" s="130"/>
      <c r="B357" s="130"/>
      <c r="C357" s="130"/>
      <c r="D357" s="130"/>
      <c r="E357" s="130"/>
      <c r="F357" s="130"/>
      <c r="G357" s="130"/>
      <c r="H357" s="130"/>
      <c r="I357" s="130"/>
      <c r="J357" s="130"/>
      <c r="K357" s="130"/>
      <c r="L357" s="130"/>
      <c r="M357" s="130"/>
      <c r="N357" s="127"/>
      <c r="O357" s="123"/>
      <c r="P357" s="125"/>
    </row>
    <row r="358" hidden="1">
      <c r="A358" s="130"/>
      <c r="B358" s="130"/>
      <c r="C358" s="130"/>
      <c r="D358" s="130"/>
      <c r="E358" s="130"/>
      <c r="F358" s="130"/>
      <c r="G358" s="130"/>
      <c r="H358" s="130"/>
      <c r="I358" s="130"/>
      <c r="J358" s="130"/>
      <c r="K358" s="130"/>
      <c r="L358" s="130"/>
      <c r="M358" s="130"/>
      <c r="N358" s="127"/>
      <c r="O358" s="123"/>
      <c r="P358" s="125"/>
    </row>
    <row r="359" hidden="1">
      <c r="A359" s="130"/>
      <c r="B359" s="130"/>
      <c r="C359" s="130"/>
      <c r="D359" s="130"/>
      <c r="E359" s="130"/>
      <c r="F359" s="130"/>
      <c r="G359" s="130"/>
      <c r="H359" s="130"/>
      <c r="I359" s="130"/>
      <c r="J359" s="130"/>
      <c r="K359" s="130"/>
      <c r="L359" s="130"/>
      <c r="M359" s="130"/>
      <c r="N359" s="127"/>
      <c r="O359" s="123"/>
      <c r="P359" s="125"/>
    </row>
    <row r="360" hidden="1">
      <c r="A360" s="130"/>
      <c r="B360" s="130"/>
      <c r="C360" s="130"/>
      <c r="D360" s="130"/>
      <c r="E360" s="130"/>
      <c r="F360" s="130"/>
      <c r="G360" s="130"/>
      <c r="H360" s="130"/>
      <c r="I360" s="130"/>
      <c r="J360" s="130"/>
      <c r="K360" s="130"/>
      <c r="L360" s="130"/>
      <c r="M360" s="130"/>
      <c r="N360" s="127"/>
      <c r="O360" s="123"/>
      <c r="P360" s="125"/>
    </row>
    <row r="361" hidden="1">
      <c r="A361" s="130"/>
      <c r="B361" s="130"/>
      <c r="C361" s="130"/>
      <c r="D361" s="130"/>
      <c r="E361" s="130"/>
      <c r="F361" s="130"/>
      <c r="G361" s="130"/>
      <c r="H361" s="130"/>
      <c r="I361" s="130"/>
      <c r="J361" s="130"/>
      <c r="K361" s="130"/>
      <c r="L361" s="130"/>
      <c r="M361" s="130"/>
      <c r="N361" s="127"/>
      <c r="O361" s="123"/>
      <c r="P361" s="125"/>
    </row>
    <row r="362" hidden="1">
      <c r="A362" s="130"/>
      <c r="B362" s="130"/>
      <c r="C362" s="130"/>
      <c r="D362" s="130"/>
      <c r="E362" s="130"/>
      <c r="F362" s="130"/>
      <c r="G362" s="130"/>
      <c r="H362" s="130"/>
      <c r="I362" s="130"/>
      <c r="J362" s="130"/>
      <c r="K362" s="130"/>
      <c r="L362" s="130"/>
      <c r="M362" s="130"/>
      <c r="N362" s="127"/>
      <c r="O362" s="123"/>
      <c r="P362" s="125"/>
    </row>
    <row r="363" hidden="1">
      <c r="A363" s="130"/>
      <c r="B363" s="130"/>
      <c r="C363" s="130"/>
      <c r="D363" s="130"/>
      <c r="E363" s="130"/>
      <c r="F363" s="130"/>
      <c r="G363" s="130"/>
      <c r="H363" s="130"/>
      <c r="I363" s="130"/>
      <c r="J363" s="130"/>
      <c r="K363" s="130"/>
      <c r="L363" s="130"/>
      <c r="M363" s="130"/>
      <c r="N363" s="127"/>
      <c r="O363" s="123"/>
      <c r="P363" s="125"/>
    </row>
    <row r="364" hidden="1">
      <c r="A364" s="130"/>
      <c r="B364" s="130"/>
      <c r="C364" s="130"/>
      <c r="D364" s="130"/>
      <c r="E364" s="130"/>
      <c r="F364" s="130"/>
      <c r="G364" s="130"/>
      <c r="H364" s="130"/>
      <c r="I364" s="130"/>
      <c r="J364" s="130"/>
      <c r="K364" s="130"/>
      <c r="L364" s="130"/>
      <c r="M364" s="130"/>
      <c r="N364" s="127"/>
      <c r="O364" s="123"/>
      <c r="P364" s="125"/>
    </row>
    <row r="365" hidden="1">
      <c r="A365" s="130"/>
      <c r="B365" s="130"/>
      <c r="C365" s="130"/>
      <c r="D365" s="130"/>
      <c r="E365" s="130"/>
      <c r="F365" s="130"/>
      <c r="G365" s="130"/>
      <c r="H365" s="130"/>
      <c r="I365" s="130"/>
      <c r="J365" s="130"/>
      <c r="K365" s="130"/>
      <c r="L365" s="130"/>
      <c r="M365" s="130"/>
      <c r="N365" s="127"/>
      <c r="O365" s="123"/>
      <c r="P365" s="125"/>
    </row>
    <row r="366" hidden="1">
      <c r="A366" s="130"/>
      <c r="B366" s="130"/>
      <c r="C366" s="130"/>
      <c r="D366" s="130"/>
      <c r="E366" s="130"/>
      <c r="F366" s="130"/>
      <c r="G366" s="130"/>
      <c r="H366" s="130"/>
      <c r="I366" s="130"/>
      <c r="J366" s="130"/>
      <c r="K366" s="130"/>
      <c r="L366" s="130"/>
      <c r="M366" s="130"/>
      <c r="N366" s="127"/>
      <c r="O366" s="123"/>
      <c r="P366" s="125"/>
    </row>
    <row r="367" hidden="1">
      <c r="A367" s="130"/>
      <c r="B367" s="130"/>
      <c r="C367" s="130"/>
      <c r="D367" s="130"/>
      <c r="E367" s="130"/>
      <c r="F367" s="130"/>
      <c r="G367" s="130"/>
      <c r="H367" s="130"/>
      <c r="I367" s="130"/>
      <c r="J367" s="130"/>
      <c r="K367" s="130"/>
      <c r="L367" s="130"/>
      <c r="M367" s="130"/>
      <c r="N367" s="127"/>
      <c r="O367" s="123"/>
      <c r="P367" s="125"/>
    </row>
    <row r="368" hidden="1">
      <c r="A368" s="130"/>
      <c r="B368" s="130"/>
      <c r="C368" s="130"/>
      <c r="D368" s="130"/>
      <c r="E368" s="130"/>
      <c r="F368" s="130"/>
      <c r="G368" s="130"/>
      <c r="H368" s="130"/>
      <c r="I368" s="130"/>
      <c r="J368" s="130"/>
      <c r="K368" s="130"/>
      <c r="L368" s="130"/>
      <c r="M368" s="130"/>
      <c r="N368" s="127"/>
      <c r="O368" s="123"/>
      <c r="P368" s="125"/>
    </row>
    <row r="369" hidden="1">
      <c r="A369" s="130"/>
      <c r="B369" s="130"/>
      <c r="C369" s="130"/>
      <c r="D369" s="130"/>
      <c r="E369" s="130"/>
      <c r="F369" s="130"/>
      <c r="G369" s="130"/>
      <c r="H369" s="130"/>
      <c r="I369" s="130"/>
      <c r="J369" s="130"/>
      <c r="K369" s="130"/>
      <c r="L369" s="130"/>
      <c r="M369" s="130"/>
      <c r="N369" s="127"/>
      <c r="O369" s="123"/>
      <c r="P369" s="125"/>
    </row>
    <row r="370" hidden="1">
      <c r="A370" s="130"/>
      <c r="B370" s="130"/>
      <c r="C370" s="130"/>
      <c r="D370" s="130"/>
      <c r="E370" s="130"/>
      <c r="F370" s="130"/>
      <c r="G370" s="130"/>
      <c r="H370" s="130"/>
      <c r="I370" s="130"/>
      <c r="J370" s="130"/>
      <c r="K370" s="130"/>
      <c r="L370" s="130"/>
      <c r="M370" s="130"/>
      <c r="N370" s="127"/>
      <c r="O370" s="123"/>
      <c r="P370" s="125"/>
    </row>
    <row r="371" hidden="1">
      <c r="A371" s="130"/>
      <c r="B371" s="130"/>
      <c r="C371" s="130"/>
      <c r="D371" s="130"/>
      <c r="E371" s="130"/>
      <c r="F371" s="130"/>
      <c r="G371" s="130"/>
      <c r="H371" s="130"/>
      <c r="I371" s="130"/>
      <c r="J371" s="130"/>
      <c r="K371" s="130"/>
      <c r="L371" s="130"/>
      <c r="M371" s="130"/>
      <c r="N371" s="127"/>
      <c r="O371" s="123"/>
      <c r="P371" s="125"/>
    </row>
    <row r="372" hidden="1">
      <c r="A372" s="130"/>
      <c r="B372" s="130"/>
      <c r="C372" s="130"/>
      <c r="D372" s="130"/>
      <c r="E372" s="130"/>
      <c r="F372" s="130"/>
      <c r="G372" s="130"/>
      <c r="H372" s="130"/>
      <c r="I372" s="130"/>
      <c r="J372" s="130"/>
      <c r="K372" s="130"/>
      <c r="L372" s="130"/>
      <c r="M372" s="130"/>
      <c r="N372" s="127"/>
      <c r="O372" s="123"/>
      <c r="P372" s="125"/>
    </row>
    <row r="373" hidden="1">
      <c r="A373" s="130"/>
      <c r="B373" s="130"/>
      <c r="C373" s="130"/>
      <c r="D373" s="130"/>
      <c r="E373" s="130"/>
      <c r="F373" s="130"/>
      <c r="G373" s="130"/>
      <c r="H373" s="130"/>
      <c r="I373" s="130"/>
      <c r="J373" s="130"/>
      <c r="K373" s="130"/>
      <c r="L373" s="130"/>
      <c r="M373" s="130"/>
      <c r="N373" s="127"/>
      <c r="O373" s="123"/>
      <c r="P373" s="125"/>
    </row>
    <row r="374" hidden="1">
      <c r="A374" s="130"/>
      <c r="B374" s="130"/>
      <c r="C374" s="130"/>
      <c r="D374" s="130"/>
      <c r="E374" s="130"/>
      <c r="F374" s="130"/>
      <c r="G374" s="130"/>
      <c r="H374" s="130"/>
      <c r="I374" s="130"/>
      <c r="J374" s="130"/>
      <c r="K374" s="130"/>
      <c r="L374" s="130"/>
      <c r="M374" s="130"/>
      <c r="N374" s="127"/>
      <c r="O374" s="123"/>
      <c r="P374" s="125"/>
    </row>
    <row r="375" hidden="1">
      <c r="A375" s="130"/>
      <c r="B375" s="130"/>
      <c r="C375" s="130"/>
      <c r="D375" s="130"/>
      <c r="E375" s="130"/>
      <c r="F375" s="130"/>
      <c r="G375" s="130"/>
      <c r="H375" s="130"/>
      <c r="I375" s="130"/>
      <c r="J375" s="130"/>
      <c r="K375" s="130"/>
      <c r="L375" s="130"/>
      <c r="M375" s="130"/>
      <c r="N375" s="127"/>
      <c r="O375" s="123"/>
      <c r="P375" s="125"/>
    </row>
    <row r="376" hidden="1">
      <c r="A376" s="130"/>
      <c r="B376" s="130"/>
      <c r="C376" s="130"/>
      <c r="D376" s="130"/>
      <c r="E376" s="130"/>
      <c r="F376" s="130"/>
      <c r="G376" s="130"/>
      <c r="H376" s="130"/>
      <c r="I376" s="130"/>
      <c r="J376" s="130"/>
      <c r="K376" s="130"/>
      <c r="L376" s="130"/>
      <c r="M376" s="130"/>
      <c r="N376" s="127"/>
      <c r="O376" s="123"/>
      <c r="P376" s="125"/>
    </row>
    <row r="377" hidden="1">
      <c r="A377" s="130"/>
      <c r="B377" s="130"/>
      <c r="C377" s="130"/>
      <c r="D377" s="130"/>
      <c r="E377" s="130"/>
      <c r="F377" s="130"/>
      <c r="G377" s="130"/>
      <c r="H377" s="130"/>
      <c r="I377" s="130"/>
      <c r="J377" s="130"/>
      <c r="K377" s="130"/>
      <c r="L377" s="130"/>
      <c r="M377" s="130"/>
      <c r="N377" s="127"/>
      <c r="O377" s="123"/>
      <c r="P377" s="125"/>
    </row>
    <row r="378" hidden="1">
      <c r="A378" s="130"/>
      <c r="B378" s="130"/>
      <c r="C378" s="130"/>
      <c r="D378" s="130"/>
      <c r="E378" s="130"/>
      <c r="F378" s="130"/>
      <c r="G378" s="130"/>
      <c r="H378" s="130"/>
      <c r="I378" s="130"/>
      <c r="J378" s="130"/>
      <c r="K378" s="130"/>
      <c r="L378" s="130"/>
      <c r="M378" s="130"/>
      <c r="N378" s="127"/>
      <c r="O378" s="123"/>
      <c r="P378" s="125"/>
    </row>
    <row r="379" hidden="1">
      <c r="A379" s="130"/>
      <c r="B379" s="130"/>
      <c r="C379" s="130"/>
      <c r="D379" s="130"/>
      <c r="E379" s="130"/>
      <c r="F379" s="130"/>
      <c r="G379" s="130"/>
      <c r="H379" s="130"/>
      <c r="I379" s="130"/>
      <c r="J379" s="130"/>
      <c r="K379" s="130"/>
      <c r="L379" s="130"/>
      <c r="M379" s="130"/>
      <c r="N379" s="127"/>
      <c r="O379" s="123"/>
      <c r="P379" s="125"/>
    </row>
    <row r="380" hidden="1">
      <c r="A380" s="130"/>
      <c r="B380" s="130"/>
      <c r="C380" s="130"/>
      <c r="D380" s="130"/>
      <c r="E380" s="130"/>
      <c r="F380" s="130"/>
      <c r="G380" s="130"/>
      <c r="H380" s="130"/>
      <c r="I380" s="130"/>
      <c r="J380" s="130"/>
      <c r="K380" s="130"/>
      <c r="L380" s="130"/>
      <c r="M380" s="130"/>
      <c r="N380" s="127"/>
      <c r="O380" s="123"/>
      <c r="P380" s="125"/>
    </row>
    <row r="381" hidden="1">
      <c r="A381" s="130"/>
      <c r="B381" s="130"/>
      <c r="C381" s="130"/>
      <c r="D381" s="130"/>
      <c r="E381" s="130"/>
      <c r="F381" s="130"/>
      <c r="G381" s="130"/>
      <c r="H381" s="130"/>
      <c r="I381" s="130"/>
      <c r="J381" s="130"/>
      <c r="K381" s="130"/>
      <c r="L381" s="130"/>
      <c r="M381" s="130"/>
      <c r="N381" s="127"/>
      <c r="O381" s="123"/>
      <c r="P381" s="125"/>
    </row>
    <row r="382" hidden="1">
      <c r="A382" s="130"/>
      <c r="B382" s="130"/>
      <c r="C382" s="130"/>
      <c r="D382" s="130"/>
      <c r="E382" s="130"/>
      <c r="F382" s="130"/>
      <c r="G382" s="130"/>
      <c r="H382" s="130"/>
      <c r="I382" s="130"/>
      <c r="J382" s="130"/>
      <c r="K382" s="130"/>
      <c r="L382" s="130"/>
      <c r="M382" s="130"/>
      <c r="N382" s="127"/>
      <c r="O382" s="123"/>
      <c r="P382" s="125"/>
    </row>
    <row r="383" hidden="1">
      <c r="A383" s="130"/>
      <c r="B383" s="130"/>
      <c r="C383" s="130"/>
      <c r="D383" s="130"/>
      <c r="E383" s="130"/>
      <c r="F383" s="130"/>
      <c r="G383" s="130"/>
      <c r="H383" s="130"/>
      <c r="I383" s="130"/>
      <c r="J383" s="130"/>
      <c r="K383" s="130"/>
      <c r="L383" s="130"/>
      <c r="M383" s="130"/>
      <c r="N383" s="127"/>
      <c r="O383" s="123"/>
      <c r="P383" s="125"/>
    </row>
    <row r="384" hidden="1">
      <c r="A384" s="130"/>
      <c r="B384" s="130"/>
      <c r="C384" s="130"/>
      <c r="D384" s="130"/>
      <c r="E384" s="130"/>
      <c r="F384" s="130"/>
      <c r="G384" s="130"/>
      <c r="H384" s="130"/>
      <c r="I384" s="130"/>
      <c r="J384" s="130"/>
      <c r="K384" s="130"/>
      <c r="L384" s="130"/>
      <c r="M384" s="130"/>
      <c r="N384" s="127"/>
      <c r="O384" s="123"/>
      <c r="P384" s="125"/>
    </row>
    <row r="385" hidden="1">
      <c r="A385" s="130"/>
      <c r="B385" s="130"/>
      <c r="C385" s="130"/>
      <c r="D385" s="130"/>
      <c r="E385" s="130"/>
      <c r="F385" s="130"/>
      <c r="G385" s="130"/>
      <c r="H385" s="130"/>
      <c r="I385" s="130"/>
      <c r="J385" s="130"/>
      <c r="K385" s="130"/>
      <c r="L385" s="130"/>
      <c r="M385" s="130"/>
      <c r="N385" s="127"/>
      <c r="O385" s="123"/>
      <c r="P385" s="125"/>
    </row>
    <row r="386" hidden="1">
      <c r="A386" s="130"/>
      <c r="B386" s="130"/>
      <c r="C386" s="130"/>
      <c r="D386" s="130"/>
      <c r="E386" s="130"/>
      <c r="F386" s="130"/>
      <c r="G386" s="130"/>
      <c r="H386" s="130"/>
      <c r="I386" s="130"/>
      <c r="J386" s="130"/>
      <c r="K386" s="130"/>
      <c r="L386" s="130"/>
      <c r="M386" s="130"/>
      <c r="N386" s="127"/>
      <c r="O386" s="123"/>
      <c r="P386" s="125"/>
    </row>
    <row r="387" hidden="1">
      <c r="A387" s="130"/>
      <c r="B387" s="130"/>
      <c r="C387" s="130"/>
      <c r="D387" s="130"/>
      <c r="E387" s="130"/>
      <c r="F387" s="130"/>
      <c r="G387" s="130"/>
      <c r="H387" s="130"/>
      <c r="I387" s="130"/>
      <c r="J387" s="130"/>
      <c r="K387" s="130"/>
      <c r="L387" s="130"/>
      <c r="M387" s="130"/>
      <c r="N387" s="127"/>
      <c r="O387" s="123"/>
      <c r="P387" s="125"/>
    </row>
    <row r="388" hidden="1">
      <c r="A388" s="130"/>
      <c r="B388" s="130"/>
      <c r="C388" s="130"/>
      <c r="D388" s="130"/>
      <c r="E388" s="130"/>
      <c r="F388" s="130"/>
      <c r="G388" s="130"/>
      <c r="H388" s="130"/>
      <c r="I388" s="130"/>
      <c r="J388" s="130"/>
      <c r="K388" s="130"/>
      <c r="L388" s="130"/>
      <c r="M388" s="130"/>
      <c r="N388" s="127"/>
      <c r="O388" s="123"/>
      <c r="P388" s="125"/>
    </row>
    <row r="389" hidden="1">
      <c r="A389" s="130"/>
      <c r="B389" s="130"/>
      <c r="C389" s="130"/>
      <c r="D389" s="130"/>
      <c r="E389" s="130"/>
      <c r="F389" s="130"/>
      <c r="G389" s="130"/>
      <c r="H389" s="130"/>
      <c r="I389" s="130"/>
      <c r="J389" s="130"/>
      <c r="K389" s="130"/>
      <c r="L389" s="130"/>
      <c r="M389" s="130"/>
      <c r="N389" s="127"/>
      <c r="O389" s="123"/>
      <c r="P389" s="125"/>
    </row>
    <row r="390" hidden="1">
      <c r="A390" s="130"/>
      <c r="B390" s="130"/>
      <c r="C390" s="130"/>
      <c r="D390" s="130"/>
      <c r="E390" s="130"/>
      <c r="F390" s="130"/>
      <c r="G390" s="130"/>
      <c r="H390" s="130"/>
      <c r="I390" s="130"/>
      <c r="J390" s="130"/>
      <c r="K390" s="130"/>
      <c r="L390" s="130"/>
      <c r="M390" s="130"/>
      <c r="N390" s="127"/>
      <c r="O390" s="123"/>
      <c r="P390" s="125"/>
    </row>
    <row r="391" hidden="1">
      <c r="A391" s="130"/>
      <c r="B391" s="130"/>
      <c r="C391" s="130"/>
      <c r="D391" s="130"/>
      <c r="E391" s="130"/>
      <c r="F391" s="130"/>
      <c r="G391" s="130"/>
      <c r="H391" s="130"/>
      <c r="I391" s="130"/>
      <c r="J391" s="130"/>
      <c r="K391" s="130"/>
      <c r="L391" s="130"/>
      <c r="M391" s="130"/>
      <c r="N391" s="127"/>
      <c r="O391" s="123"/>
      <c r="P391" s="125"/>
    </row>
    <row r="392" hidden="1">
      <c r="A392" s="130"/>
      <c r="B392" s="130"/>
      <c r="C392" s="130"/>
      <c r="D392" s="130"/>
      <c r="E392" s="130"/>
      <c r="F392" s="130"/>
      <c r="G392" s="130"/>
      <c r="H392" s="130"/>
      <c r="I392" s="130"/>
      <c r="J392" s="130"/>
      <c r="K392" s="130"/>
      <c r="L392" s="130"/>
      <c r="M392" s="130"/>
      <c r="N392" s="127"/>
      <c r="O392" s="123"/>
      <c r="P392" s="125"/>
    </row>
    <row r="393" hidden="1">
      <c r="A393" s="130"/>
      <c r="B393" s="130"/>
      <c r="C393" s="130"/>
      <c r="D393" s="130"/>
      <c r="E393" s="130"/>
      <c r="F393" s="130"/>
      <c r="G393" s="130"/>
      <c r="H393" s="130"/>
      <c r="I393" s="130"/>
      <c r="J393" s="130"/>
      <c r="K393" s="130"/>
      <c r="L393" s="130"/>
      <c r="M393" s="130"/>
      <c r="N393" s="127"/>
      <c r="O393" s="123"/>
      <c r="P393" s="125"/>
    </row>
    <row r="394" hidden="1">
      <c r="A394" s="130"/>
      <c r="B394" s="130"/>
      <c r="C394" s="130"/>
      <c r="D394" s="130"/>
      <c r="E394" s="130"/>
      <c r="F394" s="130"/>
      <c r="G394" s="130"/>
      <c r="H394" s="130"/>
      <c r="I394" s="130"/>
      <c r="J394" s="130"/>
      <c r="K394" s="130"/>
      <c r="L394" s="130"/>
      <c r="M394" s="130"/>
      <c r="N394" s="127"/>
      <c r="O394" s="123"/>
      <c r="P394" s="125"/>
    </row>
    <row r="395" hidden="1">
      <c r="A395" s="130"/>
      <c r="B395" s="130"/>
      <c r="C395" s="130"/>
      <c r="D395" s="130"/>
      <c r="E395" s="130"/>
      <c r="F395" s="130"/>
      <c r="G395" s="130"/>
      <c r="H395" s="130"/>
      <c r="I395" s="130"/>
      <c r="J395" s="130"/>
      <c r="K395" s="130"/>
      <c r="L395" s="130"/>
      <c r="M395" s="130"/>
      <c r="N395" s="127"/>
      <c r="O395" s="123"/>
      <c r="P395" s="125"/>
    </row>
    <row r="396" hidden="1">
      <c r="A396" s="130"/>
      <c r="B396" s="130"/>
      <c r="C396" s="130"/>
      <c r="D396" s="130"/>
      <c r="E396" s="130"/>
      <c r="F396" s="130"/>
      <c r="G396" s="130"/>
      <c r="H396" s="130"/>
      <c r="I396" s="130"/>
      <c r="J396" s="130"/>
      <c r="K396" s="130"/>
      <c r="L396" s="130"/>
      <c r="M396" s="130"/>
      <c r="N396" s="127"/>
      <c r="O396" s="123"/>
      <c r="P396" s="125"/>
    </row>
    <row r="397" hidden="1">
      <c r="A397" s="130"/>
      <c r="B397" s="130"/>
      <c r="C397" s="130"/>
      <c r="D397" s="130"/>
      <c r="E397" s="130"/>
      <c r="F397" s="130"/>
      <c r="G397" s="130"/>
      <c r="H397" s="130"/>
      <c r="I397" s="130"/>
      <c r="J397" s="130"/>
      <c r="K397" s="130"/>
      <c r="L397" s="130"/>
      <c r="M397" s="130"/>
      <c r="N397" s="127"/>
      <c r="O397" s="123"/>
      <c r="P397" s="125"/>
    </row>
    <row r="398" hidden="1">
      <c r="A398" s="130"/>
      <c r="B398" s="130"/>
      <c r="C398" s="130"/>
      <c r="D398" s="130"/>
      <c r="E398" s="130"/>
      <c r="F398" s="130"/>
      <c r="G398" s="130"/>
      <c r="H398" s="130"/>
      <c r="I398" s="130"/>
      <c r="J398" s="130"/>
      <c r="K398" s="130"/>
      <c r="L398" s="130"/>
      <c r="M398" s="130"/>
      <c r="N398" s="127"/>
      <c r="O398" s="123"/>
      <c r="P398" s="125"/>
    </row>
    <row r="399" hidden="1">
      <c r="A399" s="130"/>
      <c r="B399" s="130"/>
      <c r="C399" s="130"/>
      <c r="D399" s="130"/>
      <c r="E399" s="130"/>
      <c r="F399" s="130"/>
      <c r="G399" s="130"/>
      <c r="H399" s="130"/>
      <c r="I399" s="130"/>
      <c r="J399" s="130"/>
      <c r="K399" s="130"/>
      <c r="L399" s="130"/>
      <c r="M399" s="130"/>
      <c r="N399" s="127"/>
      <c r="O399" s="123"/>
      <c r="P399" s="125"/>
    </row>
    <row r="400" hidden="1">
      <c r="A400" s="130"/>
      <c r="B400" s="130"/>
      <c r="C400" s="130"/>
      <c r="D400" s="130"/>
      <c r="E400" s="130"/>
      <c r="F400" s="130"/>
      <c r="G400" s="130"/>
      <c r="H400" s="130"/>
      <c r="I400" s="130"/>
      <c r="J400" s="130"/>
      <c r="K400" s="130"/>
      <c r="L400" s="130"/>
      <c r="M400" s="130"/>
      <c r="N400" s="127"/>
      <c r="O400" s="123"/>
      <c r="P400" s="125"/>
    </row>
    <row r="401" hidden="1">
      <c r="A401" s="130"/>
      <c r="B401" s="130"/>
      <c r="C401" s="130"/>
      <c r="D401" s="130"/>
      <c r="E401" s="130"/>
      <c r="F401" s="130"/>
      <c r="G401" s="130"/>
      <c r="H401" s="130"/>
      <c r="I401" s="130"/>
      <c r="J401" s="130"/>
      <c r="K401" s="130"/>
      <c r="L401" s="130"/>
      <c r="M401" s="130"/>
      <c r="N401" s="127"/>
      <c r="O401" s="123"/>
      <c r="P401" s="125"/>
    </row>
    <row r="402" hidden="1">
      <c r="A402" s="130"/>
      <c r="B402" s="130"/>
      <c r="C402" s="130"/>
      <c r="D402" s="130"/>
      <c r="E402" s="130"/>
      <c r="F402" s="130"/>
      <c r="G402" s="130"/>
      <c r="H402" s="130"/>
      <c r="I402" s="130"/>
      <c r="J402" s="130"/>
      <c r="K402" s="130"/>
      <c r="L402" s="130"/>
      <c r="M402" s="130"/>
      <c r="N402" s="127"/>
      <c r="O402" s="123"/>
      <c r="P402" s="125"/>
    </row>
    <row r="403" hidden="1">
      <c r="A403" s="130"/>
      <c r="B403" s="130"/>
      <c r="C403" s="130"/>
      <c r="D403" s="130"/>
      <c r="E403" s="130"/>
      <c r="F403" s="130"/>
      <c r="G403" s="130"/>
      <c r="H403" s="130"/>
      <c r="I403" s="130"/>
      <c r="J403" s="130"/>
      <c r="K403" s="130"/>
      <c r="L403" s="130"/>
      <c r="M403" s="130"/>
      <c r="N403" s="127"/>
      <c r="O403" s="123"/>
      <c r="P403" s="125"/>
    </row>
    <row r="404" hidden="1">
      <c r="A404" s="130"/>
      <c r="B404" s="130"/>
      <c r="C404" s="130"/>
      <c r="D404" s="130"/>
      <c r="E404" s="130"/>
      <c r="F404" s="130"/>
      <c r="G404" s="130"/>
      <c r="H404" s="130"/>
      <c r="I404" s="130"/>
      <c r="J404" s="130"/>
      <c r="K404" s="130"/>
      <c r="L404" s="130"/>
      <c r="M404" s="130"/>
      <c r="N404" s="127"/>
      <c r="O404" s="123"/>
      <c r="P404" s="125"/>
    </row>
    <row r="405" hidden="1">
      <c r="A405" s="130"/>
      <c r="B405" s="130"/>
      <c r="C405" s="130"/>
      <c r="D405" s="130"/>
      <c r="E405" s="130"/>
      <c r="F405" s="130"/>
      <c r="G405" s="130"/>
      <c r="H405" s="130"/>
      <c r="I405" s="130"/>
      <c r="J405" s="130"/>
      <c r="K405" s="130"/>
      <c r="L405" s="130"/>
      <c r="M405" s="130"/>
      <c r="N405" s="127"/>
      <c r="O405" s="123"/>
      <c r="P405" s="125"/>
    </row>
    <row r="406" hidden="1">
      <c r="A406" s="130"/>
      <c r="B406" s="130"/>
      <c r="C406" s="130"/>
      <c r="D406" s="130"/>
      <c r="E406" s="130"/>
      <c r="F406" s="130"/>
      <c r="G406" s="130"/>
      <c r="H406" s="130"/>
      <c r="I406" s="130"/>
      <c r="J406" s="130"/>
      <c r="K406" s="130"/>
      <c r="L406" s="130"/>
      <c r="M406" s="130"/>
      <c r="N406" s="127"/>
      <c r="O406" s="123"/>
      <c r="P406" s="125"/>
    </row>
    <row r="407" hidden="1">
      <c r="A407" s="130"/>
      <c r="B407" s="130"/>
      <c r="C407" s="130"/>
      <c r="D407" s="130"/>
      <c r="E407" s="130"/>
      <c r="F407" s="130"/>
      <c r="G407" s="130"/>
      <c r="H407" s="130"/>
      <c r="I407" s="130"/>
      <c r="J407" s="130"/>
      <c r="K407" s="130"/>
      <c r="L407" s="130"/>
      <c r="M407" s="130"/>
      <c r="N407" s="127"/>
      <c r="O407" s="123"/>
      <c r="P407" s="125"/>
    </row>
    <row r="408" hidden="1">
      <c r="A408" s="130"/>
      <c r="B408" s="130"/>
      <c r="C408" s="130"/>
      <c r="D408" s="130"/>
      <c r="E408" s="130"/>
      <c r="F408" s="130"/>
      <c r="G408" s="130"/>
      <c r="H408" s="130"/>
      <c r="I408" s="130"/>
      <c r="J408" s="130"/>
      <c r="K408" s="130"/>
      <c r="L408" s="130"/>
      <c r="M408" s="130"/>
      <c r="N408" s="127"/>
      <c r="O408" s="123"/>
      <c r="P408" s="125"/>
    </row>
    <row r="409" hidden="1">
      <c r="A409" s="130"/>
      <c r="B409" s="130"/>
      <c r="C409" s="130"/>
      <c r="D409" s="130"/>
      <c r="E409" s="130"/>
      <c r="F409" s="130"/>
      <c r="G409" s="130"/>
      <c r="H409" s="130"/>
      <c r="I409" s="130"/>
      <c r="J409" s="130"/>
      <c r="K409" s="130"/>
      <c r="L409" s="130"/>
      <c r="M409" s="130"/>
      <c r="N409" s="127"/>
      <c r="O409" s="123"/>
      <c r="P409" s="125"/>
    </row>
    <row r="410" hidden="1">
      <c r="A410" s="130"/>
      <c r="B410" s="130"/>
      <c r="C410" s="130"/>
      <c r="D410" s="130"/>
      <c r="E410" s="130"/>
      <c r="F410" s="130"/>
      <c r="G410" s="130"/>
      <c r="H410" s="130"/>
      <c r="I410" s="130"/>
      <c r="J410" s="130"/>
      <c r="K410" s="130"/>
      <c r="L410" s="130"/>
      <c r="M410" s="130"/>
      <c r="N410" s="127"/>
      <c r="O410" s="123"/>
      <c r="P410" s="125"/>
    </row>
    <row r="411" hidden="1">
      <c r="A411" s="130"/>
      <c r="B411" s="130"/>
      <c r="C411" s="130"/>
      <c r="D411" s="130"/>
      <c r="E411" s="130"/>
      <c r="F411" s="130"/>
      <c r="G411" s="130"/>
      <c r="H411" s="130"/>
      <c r="I411" s="130"/>
      <c r="J411" s="130"/>
      <c r="K411" s="130"/>
      <c r="L411" s="130"/>
      <c r="M411" s="130"/>
      <c r="N411" s="127"/>
      <c r="O411" s="123"/>
      <c r="P411" s="125"/>
    </row>
    <row r="412" hidden="1">
      <c r="A412" s="130"/>
      <c r="B412" s="130"/>
      <c r="C412" s="130"/>
      <c r="D412" s="130"/>
      <c r="E412" s="130"/>
      <c r="F412" s="130"/>
      <c r="G412" s="130"/>
      <c r="H412" s="130"/>
      <c r="I412" s="130"/>
      <c r="J412" s="130"/>
      <c r="K412" s="130"/>
      <c r="L412" s="130"/>
      <c r="M412" s="130"/>
      <c r="N412" s="127"/>
      <c r="O412" s="123"/>
      <c r="P412" s="125"/>
    </row>
    <row r="413" hidden="1">
      <c r="A413" s="130"/>
      <c r="B413" s="130"/>
      <c r="C413" s="130"/>
      <c r="D413" s="130"/>
      <c r="E413" s="130"/>
      <c r="F413" s="130"/>
      <c r="G413" s="130"/>
      <c r="H413" s="130"/>
      <c r="I413" s="130"/>
      <c r="J413" s="130"/>
      <c r="K413" s="130"/>
      <c r="L413" s="130"/>
      <c r="M413" s="130"/>
      <c r="N413" s="127"/>
      <c r="O413" s="123"/>
      <c r="P413" s="125"/>
    </row>
    <row r="414" hidden="1">
      <c r="A414" s="130"/>
      <c r="B414" s="130"/>
      <c r="C414" s="130"/>
      <c r="D414" s="130"/>
      <c r="E414" s="130"/>
      <c r="F414" s="130"/>
      <c r="G414" s="130"/>
      <c r="H414" s="130"/>
      <c r="I414" s="130"/>
      <c r="J414" s="130"/>
      <c r="K414" s="130"/>
      <c r="L414" s="130"/>
      <c r="M414" s="130"/>
      <c r="N414" s="127"/>
      <c r="O414" s="123"/>
      <c r="P414" s="125"/>
    </row>
    <row r="415" hidden="1">
      <c r="A415" s="130"/>
      <c r="B415" s="130"/>
      <c r="C415" s="130"/>
      <c r="D415" s="130"/>
      <c r="E415" s="130"/>
      <c r="F415" s="130"/>
      <c r="G415" s="130"/>
      <c r="H415" s="130"/>
      <c r="I415" s="130"/>
      <c r="J415" s="130"/>
      <c r="K415" s="130"/>
      <c r="L415" s="130"/>
      <c r="M415" s="130"/>
      <c r="N415" s="127"/>
      <c r="O415" s="123"/>
      <c r="P415" s="125"/>
    </row>
    <row r="416" hidden="1">
      <c r="A416" s="130"/>
      <c r="B416" s="130"/>
      <c r="C416" s="130"/>
      <c r="D416" s="130"/>
      <c r="E416" s="130"/>
      <c r="F416" s="130"/>
      <c r="G416" s="130"/>
      <c r="H416" s="130"/>
      <c r="I416" s="130"/>
      <c r="J416" s="130"/>
      <c r="K416" s="130"/>
      <c r="L416" s="130"/>
      <c r="M416" s="130"/>
      <c r="N416" s="127"/>
      <c r="O416" s="123"/>
      <c r="P416" s="125"/>
    </row>
    <row r="417" hidden="1">
      <c r="A417" s="130"/>
      <c r="B417" s="130"/>
      <c r="C417" s="130"/>
      <c r="D417" s="130"/>
      <c r="E417" s="130"/>
      <c r="F417" s="130"/>
      <c r="G417" s="130"/>
      <c r="H417" s="130"/>
      <c r="I417" s="130"/>
      <c r="J417" s="130"/>
      <c r="K417" s="130"/>
      <c r="L417" s="130"/>
      <c r="M417" s="130"/>
      <c r="N417" s="127"/>
      <c r="O417" s="123"/>
      <c r="P417" s="125"/>
    </row>
    <row r="418" hidden="1">
      <c r="A418" s="130"/>
      <c r="B418" s="130"/>
      <c r="C418" s="130"/>
      <c r="D418" s="130"/>
      <c r="E418" s="130"/>
      <c r="F418" s="130"/>
      <c r="G418" s="130"/>
      <c r="H418" s="130"/>
      <c r="I418" s="130"/>
      <c r="J418" s="130"/>
      <c r="K418" s="130"/>
      <c r="L418" s="130"/>
      <c r="M418" s="130"/>
      <c r="N418" s="127"/>
      <c r="O418" s="123"/>
      <c r="P418" s="125"/>
    </row>
    <row r="419" hidden="1">
      <c r="A419" s="130"/>
      <c r="B419" s="130"/>
      <c r="C419" s="130"/>
      <c r="D419" s="130"/>
      <c r="E419" s="130"/>
      <c r="F419" s="130"/>
      <c r="G419" s="130"/>
      <c r="H419" s="130"/>
      <c r="I419" s="130"/>
      <c r="J419" s="130"/>
      <c r="K419" s="130"/>
      <c r="L419" s="130"/>
      <c r="M419" s="130"/>
      <c r="N419" s="127"/>
      <c r="O419" s="123"/>
      <c r="P419" s="125"/>
    </row>
    <row r="420" hidden="1">
      <c r="A420" s="130"/>
      <c r="B420" s="130"/>
      <c r="C420" s="130"/>
      <c r="D420" s="130"/>
      <c r="E420" s="130"/>
      <c r="F420" s="130"/>
      <c r="G420" s="130"/>
      <c r="H420" s="130"/>
      <c r="I420" s="130"/>
      <c r="J420" s="130"/>
      <c r="K420" s="130"/>
      <c r="L420" s="130"/>
      <c r="M420" s="130"/>
      <c r="N420" s="127"/>
      <c r="O420" s="123"/>
      <c r="P420" s="125"/>
    </row>
    <row r="421" hidden="1">
      <c r="A421" s="130"/>
      <c r="B421" s="130"/>
      <c r="C421" s="130"/>
      <c r="D421" s="130"/>
      <c r="E421" s="130"/>
      <c r="F421" s="130"/>
      <c r="G421" s="130"/>
      <c r="H421" s="130"/>
      <c r="I421" s="130"/>
      <c r="J421" s="130"/>
      <c r="K421" s="130"/>
      <c r="L421" s="130"/>
      <c r="M421" s="130"/>
      <c r="N421" s="127"/>
      <c r="O421" s="123"/>
      <c r="P421" s="125"/>
    </row>
    <row r="422" hidden="1">
      <c r="A422" s="130"/>
      <c r="B422" s="130"/>
      <c r="C422" s="130"/>
      <c r="D422" s="130"/>
      <c r="E422" s="130"/>
      <c r="F422" s="130"/>
      <c r="G422" s="130"/>
      <c r="H422" s="130"/>
      <c r="I422" s="130"/>
      <c r="J422" s="130"/>
      <c r="K422" s="130"/>
      <c r="L422" s="130"/>
      <c r="M422" s="130"/>
      <c r="N422" s="127"/>
      <c r="O422" s="123"/>
      <c r="P422" s="125"/>
    </row>
    <row r="423" hidden="1">
      <c r="A423" s="130"/>
      <c r="B423" s="130"/>
      <c r="C423" s="130"/>
      <c r="D423" s="130"/>
      <c r="E423" s="130"/>
      <c r="F423" s="130"/>
      <c r="G423" s="130"/>
      <c r="H423" s="130"/>
      <c r="I423" s="130"/>
      <c r="J423" s="130"/>
      <c r="K423" s="130"/>
      <c r="L423" s="130"/>
      <c r="M423" s="130"/>
      <c r="N423" s="127"/>
      <c r="O423" s="123"/>
      <c r="P423" s="125"/>
    </row>
    <row r="424" hidden="1">
      <c r="A424" s="130"/>
      <c r="B424" s="130"/>
      <c r="C424" s="130"/>
      <c r="D424" s="130"/>
      <c r="E424" s="130"/>
      <c r="F424" s="130"/>
      <c r="G424" s="130"/>
      <c r="H424" s="130"/>
      <c r="I424" s="130"/>
      <c r="J424" s="130"/>
      <c r="K424" s="130"/>
      <c r="L424" s="130"/>
      <c r="M424" s="130"/>
      <c r="N424" s="127"/>
      <c r="O424" s="123"/>
      <c r="P424" s="125"/>
    </row>
    <row r="425" hidden="1">
      <c r="A425" s="130"/>
      <c r="B425" s="130"/>
      <c r="C425" s="130"/>
      <c r="D425" s="130"/>
      <c r="E425" s="130"/>
      <c r="F425" s="130"/>
      <c r="G425" s="130"/>
      <c r="H425" s="130"/>
      <c r="I425" s="130"/>
      <c r="J425" s="130"/>
      <c r="K425" s="130"/>
      <c r="L425" s="130"/>
      <c r="M425" s="130"/>
      <c r="N425" s="127"/>
      <c r="O425" s="123"/>
      <c r="P425" s="125"/>
    </row>
    <row r="426" hidden="1">
      <c r="A426" s="130"/>
      <c r="B426" s="130"/>
      <c r="C426" s="130"/>
      <c r="D426" s="130"/>
      <c r="E426" s="130"/>
      <c r="F426" s="130"/>
      <c r="G426" s="130"/>
      <c r="H426" s="130"/>
      <c r="I426" s="130"/>
      <c r="J426" s="130"/>
      <c r="K426" s="130"/>
      <c r="L426" s="130"/>
      <c r="M426" s="130"/>
      <c r="N426" s="127"/>
      <c r="O426" s="123"/>
      <c r="P426" s="125"/>
    </row>
    <row r="427" hidden="1">
      <c r="A427" s="130"/>
      <c r="B427" s="130"/>
      <c r="C427" s="130"/>
      <c r="D427" s="130"/>
      <c r="E427" s="130"/>
      <c r="F427" s="130"/>
      <c r="G427" s="130"/>
      <c r="H427" s="130"/>
      <c r="I427" s="130"/>
      <c r="J427" s="130"/>
      <c r="K427" s="130"/>
      <c r="L427" s="130"/>
      <c r="M427" s="130"/>
      <c r="N427" s="127"/>
      <c r="O427" s="123"/>
      <c r="P427" s="125"/>
    </row>
    <row r="428" hidden="1">
      <c r="A428" s="130"/>
      <c r="B428" s="130"/>
      <c r="C428" s="130"/>
      <c r="D428" s="130"/>
      <c r="E428" s="130"/>
      <c r="F428" s="130"/>
      <c r="G428" s="130"/>
      <c r="H428" s="130"/>
      <c r="I428" s="130"/>
      <c r="J428" s="130"/>
      <c r="K428" s="130"/>
      <c r="L428" s="130"/>
      <c r="M428" s="130"/>
      <c r="N428" s="127"/>
      <c r="O428" s="123"/>
      <c r="P428" s="125"/>
    </row>
    <row r="429" hidden="1">
      <c r="A429" s="130"/>
      <c r="B429" s="130"/>
      <c r="C429" s="130"/>
      <c r="D429" s="130"/>
      <c r="E429" s="130"/>
      <c r="F429" s="130"/>
      <c r="G429" s="130"/>
      <c r="H429" s="130"/>
      <c r="I429" s="130"/>
      <c r="J429" s="130"/>
      <c r="K429" s="130"/>
      <c r="L429" s="130"/>
      <c r="M429" s="130"/>
      <c r="N429" s="127"/>
      <c r="O429" s="123"/>
      <c r="P429" s="125"/>
    </row>
    <row r="430" hidden="1">
      <c r="A430" s="130"/>
      <c r="B430" s="130"/>
      <c r="C430" s="130"/>
      <c r="D430" s="130"/>
      <c r="E430" s="130"/>
      <c r="F430" s="130"/>
      <c r="G430" s="130"/>
      <c r="H430" s="130"/>
      <c r="I430" s="130"/>
      <c r="J430" s="130"/>
      <c r="K430" s="130"/>
      <c r="L430" s="130"/>
      <c r="M430" s="130"/>
      <c r="N430" s="127"/>
      <c r="O430" s="123"/>
      <c r="P430" s="125"/>
    </row>
    <row r="431" hidden="1">
      <c r="A431" s="130"/>
      <c r="B431" s="130"/>
      <c r="C431" s="130"/>
      <c r="D431" s="130"/>
      <c r="E431" s="130"/>
      <c r="F431" s="130"/>
      <c r="G431" s="130"/>
      <c r="H431" s="130"/>
      <c r="I431" s="130"/>
      <c r="J431" s="130"/>
      <c r="K431" s="130"/>
      <c r="L431" s="130"/>
      <c r="M431" s="130"/>
      <c r="N431" s="127"/>
      <c r="O431" s="123"/>
      <c r="P431" s="125"/>
    </row>
    <row r="432" hidden="1">
      <c r="A432" s="130"/>
      <c r="B432" s="130"/>
      <c r="C432" s="130"/>
      <c r="D432" s="130"/>
      <c r="E432" s="130"/>
      <c r="F432" s="130"/>
      <c r="G432" s="130"/>
      <c r="H432" s="130"/>
      <c r="I432" s="130"/>
      <c r="J432" s="130"/>
      <c r="K432" s="130"/>
      <c r="L432" s="130"/>
      <c r="M432" s="130"/>
      <c r="N432" s="127"/>
      <c r="O432" s="123"/>
      <c r="P432" s="125"/>
    </row>
    <row r="433" hidden="1">
      <c r="A433" s="130"/>
      <c r="B433" s="130"/>
      <c r="C433" s="130"/>
      <c r="D433" s="130"/>
      <c r="E433" s="130"/>
      <c r="F433" s="130"/>
      <c r="G433" s="130"/>
      <c r="H433" s="130"/>
      <c r="I433" s="130"/>
      <c r="J433" s="130"/>
      <c r="K433" s="130"/>
      <c r="L433" s="130"/>
      <c r="M433" s="130"/>
      <c r="N433" s="127"/>
      <c r="O433" s="123"/>
      <c r="P433" s="125"/>
    </row>
    <row r="434" hidden="1">
      <c r="A434" s="130"/>
      <c r="B434" s="130"/>
      <c r="C434" s="130"/>
      <c r="D434" s="130"/>
      <c r="E434" s="130"/>
      <c r="F434" s="130"/>
      <c r="G434" s="130"/>
      <c r="H434" s="130"/>
      <c r="I434" s="130"/>
      <c r="J434" s="130"/>
      <c r="K434" s="130"/>
      <c r="L434" s="130"/>
      <c r="M434" s="130"/>
      <c r="N434" s="127"/>
      <c r="O434" s="123"/>
      <c r="P434" s="125"/>
    </row>
    <row r="435" hidden="1">
      <c r="A435" s="130"/>
      <c r="B435" s="130"/>
      <c r="C435" s="130"/>
      <c r="D435" s="130"/>
      <c r="E435" s="130"/>
      <c r="F435" s="130"/>
      <c r="G435" s="130"/>
      <c r="H435" s="130"/>
      <c r="I435" s="130"/>
      <c r="J435" s="130"/>
      <c r="K435" s="130"/>
      <c r="L435" s="130"/>
      <c r="M435" s="130"/>
      <c r="N435" s="127"/>
      <c r="O435" s="123"/>
      <c r="P435" s="125"/>
    </row>
    <row r="436" hidden="1">
      <c r="A436" s="130"/>
      <c r="B436" s="130"/>
      <c r="C436" s="130"/>
      <c r="D436" s="130"/>
      <c r="E436" s="130"/>
      <c r="F436" s="130"/>
      <c r="G436" s="130"/>
      <c r="H436" s="130"/>
      <c r="I436" s="130"/>
      <c r="J436" s="130"/>
      <c r="K436" s="130"/>
      <c r="L436" s="130"/>
      <c r="M436" s="130"/>
      <c r="N436" s="127"/>
      <c r="O436" s="123"/>
      <c r="P436" s="125"/>
    </row>
    <row r="437" hidden="1">
      <c r="A437" s="130"/>
      <c r="B437" s="130"/>
      <c r="C437" s="130"/>
      <c r="D437" s="130"/>
      <c r="E437" s="130"/>
      <c r="F437" s="130"/>
      <c r="G437" s="130"/>
      <c r="H437" s="130"/>
      <c r="I437" s="130"/>
      <c r="J437" s="130"/>
      <c r="K437" s="130"/>
      <c r="L437" s="130"/>
      <c r="M437" s="130"/>
      <c r="N437" s="127"/>
      <c r="O437" s="123"/>
      <c r="P437" s="125"/>
    </row>
    <row r="438" hidden="1">
      <c r="A438" s="130"/>
      <c r="B438" s="130"/>
      <c r="C438" s="130"/>
      <c r="D438" s="130"/>
      <c r="E438" s="130"/>
      <c r="F438" s="130"/>
      <c r="G438" s="130"/>
      <c r="H438" s="130"/>
      <c r="I438" s="130"/>
      <c r="J438" s="130"/>
      <c r="K438" s="130"/>
      <c r="L438" s="130"/>
      <c r="M438" s="130"/>
      <c r="N438" s="127"/>
      <c r="O438" s="123"/>
      <c r="P438" s="125"/>
    </row>
    <row r="439" hidden="1">
      <c r="A439" s="130"/>
      <c r="B439" s="130"/>
      <c r="C439" s="130"/>
      <c r="D439" s="130"/>
      <c r="E439" s="130"/>
      <c r="F439" s="130"/>
      <c r="G439" s="130"/>
      <c r="H439" s="130"/>
      <c r="I439" s="130"/>
      <c r="J439" s="130"/>
      <c r="K439" s="130"/>
      <c r="L439" s="130"/>
      <c r="M439" s="130"/>
      <c r="N439" s="127"/>
      <c r="O439" s="123"/>
      <c r="P439" s="125"/>
    </row>
    <row r="440" hidden="1">
      <c r="A440" s="130"/>
      <c r="B440" s="130"/>
      <c r="C440" s="130"/>
      <c r="D440" s="130"/>
      <c r="E440" s="130"/>
      <c r="F440" s="130"/>
      <c r="G440" s="130"/>
      <c r="H440" s="130"/>
      <c r="I440" s="130"/>
      <c r="J440" s="130"/>
      <c r="K440" s="130"/>
      <c r="L440" s="130"/>
      <c r="M440" s="130"/>
      <c r="N440" s="127"/>
      <c r="O440" s="123"/>
      <c r="P440" s="125"/>
    </row>
    <row r="441" hidden="1">
      <c r="A441" s="130"/>
      <c r="B441" s="130"/>
      <c r="C441" s="130"/>
      <c r="D441" s="130"/>
      <c r="E441" s="130"/>
      <c r="F441" s="130"/>
      <c r="G441" s="130"/>
      <c r="H441" s="130"/>
      <c r="I441" s="130"/>
      <c r="J441" s="130"/>
      <c r="K441" s="130"/>
      <c r="L441" s="130"/>
      <c r="M441" s="130"/>
      <c r="N441" s="127"/>
      <c r="O441" s="123"/>
      <c r="P441" s="125"/>
    </row>
    <row r="442" hidden="1">
      <c r="A442" s="130"/>
      <c r="B442" s="130"/>
      <c r="C442" s="130"/>
      <c r="D442" s="130"/>
      <c r="E442" s="130"/>
      <c r="F442" s="130"/>
      <c r="G442" s="130"/>
      <c r="H442" s="130"/>
      <c r="I442" s="130"/>
      <c r="J442" s="130"/>
      <c r="K442" s="130"/>
      <c r="L442" s="130"/>
      <c r="M442" s="130"/>
      <c r="N442" s="127"/>
      <c r="O442" s="123"/>
      <c r="P442" s="125"/>
    </row>
    <row r="443" hidden="1">
      <c r="A443" s="130"/>
      <c r="B443" s="130"/>
      <c r="C443" s="130"/>
      <c r="D443" s="130"/>
      <c r="E443" s="130"/>
      <c r="F443" s="130"/>
      <c r="G443" s="130"/>
      <c r="H443" s="130"/>
      <c r="I443" s="130"/>
      <c r="J443" s="130"/>
      <c r="K443" s="130"/>
      <c r="L443" s="130"/>
      <c r="M443" s="130"/>
      <c r="N443" s="127"/>
      <c r="O443" s="123"/>
      <c r="P443" s="125"/>
    </row>
    <row r="444" hidden="1">
      <c r="A444" s="130"/>
      <c r="B444" s="130"/>
      <c r="C444" s="130"/>
      <c r="D444" s="130"/>
      <c r="E444" s="130"/>
      <c r="F444" s="130"/>
      <c r="G444" s="130"/>
      <c r="H444" s="130"/>
      <c r="I444" s="130"/>
      <c r="J444" s="130"/>
      <c r="K444" s="130"/>
      <c r="L444" s="130"/>
      <c r="M444" s="130"/>
      <c r="N444" s="127"/>
      <c r="O444" s="123"/>
      <c r="P444" s="125"/>
    </row>
    <row r="445" hidden="1">
      <c r="A445" s="130"/>
      <c r="B445" s="130"/>
      <c r="C445" s="130"/>
      <c r="D445" s="130"/>
      <c r="E445" s="130"/>
      <c r="F445" s="130"/>
      <c r="G445" s="130"/>
      <c r="H445" s="130"/>
      <c r="I445" s="130"/>
      <c r="J445" s="130"/>
      <c r="K445" s="130"/>
      <c r="L445" s="130"/>
      <c r="M445" s="130"/>
      <c r="N445" s="127"/>
      <c r="O445" s="123"/>
      <c r="P445" s="125"/>
    </row>
    <row r="446" hidden="1">
      <c r="A446" s="130"/>
      <c r="B446" s="130"/>
      <c r="C446" s="130"/>
      <c r="D446" s="130"/>
      <c r="E446" s="130"/>
      <c r="F446" s="130"/>
      <c r="G446" s="130"/>
      <c r="H446" s="130"/>
      <c r="I446" s="130"/>
      <c r="J446" s="130"/>
      <c r="K446" s="130"/>
      <c r="L446" s="130"/>
      <c r="M446" s="130"/>
      <c r="N446" s="127"/>
      <c r="O446" s="123"/>
      <c r="P446" s="125"/>
    </row>
    <row r="447" hidden="1">
      <c r="A447" s="130"/>
      <c r="B447" s="130"/>
      <c r="C447" s="130"/>
      <c r="D447" s="130"/>
      <c r="E447" s="130"/>
      <c r="F447" s="130"/>
      <c r="G447" s="130"/>
      <c r="H447" s="130"/>
      <c r="I447" s="130"/>
      <c r="J447" s="130"/>
      <c r="K447" s="130"/>
      <c r="L447" s="130"/>
      <c r="M447" s="130"/>
      <c r="N447" s="127"/>
      <c r="O447" s="123"/>
      <c r="P447" s="125"/>
    </row>
    <row r="448" hidden="1">
      <c r="A448" s="130"/>
      <c r="B448" s="130"/>
      <c r="C448" s="130"/>
      <c r="D448" s="130"/>
      <c r="E448" s="130"/>
      <c r="F448" s="130"/>
      <c r="G448" s="130"/>
      <c r="H448" s="130"/>
      <c r="I448" s="130"/>
      <c r="J448" s="130"/>
      <c r="K448" s="130"/>
      <c r="L448" s="130"/>
      <c r="M448" s="130"/>
      <c r="N448" s="127"/>
      <c r="O448" s="123"/>
      <c r="P448" s="125"/>
    </row>
    <row r="449" hidden="1">
      <c r="A449" s="130"/>
      <c r="B449" s="130"/>
      <c r="C449" s="130"/>
      <c r="D449" s="130"/>
      <c r="E449" s="130"/>
      <c r="F449" s="130"/>
      <c r="G449" s="130"/>
      <c r="H449" s="130"/>
      <c r="I449" s="130"/>
      <c r="J449" s="130"/>
      <c r="K449" s="130"/>
      <c r="L449" s="130"/>
      <c r="M449" s="130"/>
      <c r="N449" s="127"/>
      <c r="O449" s="123"/>
      <c r="P449" s="125"/>
    </row>
    <row r="450" hidden="1">
      <c r="A450" s="130"/>
      <c r="B450" s="130"/>
      <c r="C450" s="130"/>
      <c r="D450" s="130"/>
      <c r="E450" s="130"/>
      <c r="F450" s="130"/>
      <c r="G450" s="130"/>
      <c r="H450" s="130"/>
      <c r="I450" s="130"/>
      <c r="J450" s="130"/>
      <c r="K450" s="130"/>
      <c r="L450" s="130"/>
      <c r="M450" s="130"/>
      <c r="N450" s="127"/>
      <c r="O450" s="123"/>
      <c r="P450" s="125"/>
    </row>
    <row r="451" hidden="1">
      <c r="A451" s="130"/>
      <c r="B451" s="130"/>
      <c r="C451" s="130"/>
      <c r="D451" s="130"/>
      <c r="E451" s="130"/>
      <c r="F451" s="130"/>
      <c r="G451" s="130"/>
      <c r="H451" s="130"/>
      <c r="I451" s="130"/>
      <c r="J451" s="130"/>
      <c r="K451" s="130"/>
      <c r="L451" s="130"/>
      <c r="M451" s="130"/>
      <c r="N451" s="127"/>
      <c r="O451" s="123"/>
      <c r="P451" s="125"/>
    </row>
    <row r="452" hidden="1">
      <c r="A452" s="130"/>
      <c r="B452" s="130"/>
      <c r="C452" s="130"/>
      <c r="D452" s="130"/>
      <c r="E452" s="130"/>
      <c r="F452" s="130"/>
      <c r="G452" s="130"/>
      <c r="H452" s="130"/>
      <c r="I452" s="130"/>
      <c r="J452" s="130"/>
      <c r="K452" s="130"/>
      <c r="L452" s="130"/>
      <c r="M452" s="130"/>
      <c r="N452" s="127"/>
      <c r="O452" s="123"/>
      <c r="P452" s="125"/>
    </row>
    <row r="453" hidden="1">
      <c r="A453" s="130"/>
      <c r="B453" s="130"/>
      <c r="C453" s="130"/>
      <c r="D453" s="130"/>
      <c r="E453" s="130"/>
      <c r="F453" s="130"/>
      <c r="G453" s="130"/>
      <c r="H453" s="130"/>
      <c r="I453" s="130"/>
      <c r="J453" s="130"/>
      <c r="K453" s="130"/>
      <c r="L453" s="130"/>
      <c r="M453" s="130"/>
      <c r="N453" s="127"/>
      <c r="O453" s="123"/>
      <c r="P453" s="125"/>
    </row>
    <row r="454" hidden="1">
      <c r="A454" s="130"/>
      <c r="B454" s="130"/>
      <c r="C454" s="130"/>
      <c r="D454" s="130"/>
      <c r="E454" s="130"/>
      <c r="F454" s="130"/>
      <c r="G454" s="130"/>
      <c r="H454" s="130"/>
      <c r="I454" s="130"/>
      <c r="J454" s="130"/>
      <c r="K454" s="130"/>
      <c r="L454" s="130"/>
      <c r="M454" s="130"/>
      <c r="N454" s="127"/>
      <c r="O454" s="123"/>
      <c r="P454" s="125"/>
    </row>
    <row r="455" hidden="1">
      <c r="A455" s="130"/>
      <c r="B455" s="130"/>
      <c r="C455" s="130"/>
      <c r="D455" s="130"/>
      <c r="E455" s="130"/>
      <c r="F455" s="130"/>
      <c r="G455" s="130"/>
      <c r="H455" s="130"/>
      <c r="I455" s="130"/>
      <c r="J455" s="130"/>
      <c r="K455" s="130"/>
      <c r="L455" s="130"/>
      <c r="M455" s="130"/>
      <c r="N455" s="127"/>
      <c r="O455" s="123"/>
      <c r="P455" s="125"/>
    </row>
    <row r="456" hidden="1">
      <c r="A456" s="130"/>
      <c r="B456" s="130"/>
      <c r="C456" s="130"/>
      <c r="D456" s="130"/>
      <c r="E456" s="130"/>
      <c r="F456" s="130"/>
      <c r="G456" s="130"/>
      <c r="H456" s="130"/>
      <c r="I456" s="130"/>
      <c r="J456" s="130"/>
      <c r="K456" s="130"/>
      <c r="L456" s="130"/>
      <c r="M456" s="130"/>
      <c r="N456" s="127"/>
      <c r="O456" s="123"/>
      <c r="P456" s="125"/>
    </row>
    <row r="457" hidden="1">
      <c r="A457" s="130"/>
      <c r="B457" s="130"/>
      <c r="C457" s="130"/>
      <c r="D457" s="130"/>
      <c r="E457" s="130"/>
      <c r="F457" s="130"/>
      <c r="G457" s="130"/>
      <c r="H457" s="130"/>
      <c r="I457" s="130"/>
      <c r="J457" s="130"/>
      <c r="K457" s="130"/>
      <c r="L457" s="130"/>
      <c r="M457" s="130"/>
      <c r="N457" s="127"/>
      <c r="O457" s="123"/>
      <c r="P457" s="125"/>
    </row>
    <row r="458" hidden="1">
      <c r="A458" s="130"/>
      <c r="B458" s="130"/>
      <c r="C458" s="130"/>
      <c r="D458" s="130"/>
      <c r="E458" s="130"/>
      <c r="F458" s="130"/>
      <c r="G458" s="130"/>
      <c r="H458" s="130"/>
      <c r="I458" s="130"/>
      <c r="J458" s="130"/>
      <c r="K458" s="130"/>
      <c r="L458" s="130"/>
      <c r="M458" s="130"/>
      <c r="N458" s="127"/>
      <c r="O458" s="123"/>
      <c r="P458" s="125"/>
    </row>
    <row r="459" hidden="1">
      <c r="A459" s="130"/>
      <c r="B459" s="130"/>
      <c r="C459" s="130"/>
      <c r="D459" s="130"/>
      <c r="E459" s="130"/>
      <c r="F459" s="130"/>
      <c r="G459" s="130"/>
      <c r="H459" s="130"/>
      <c r="I459" s="130"/>
      <c r="J459" s="130"/>
      <c r="K459" s="130"/>
      <c r="L459" s="130"/>
      <c r="M459" s="130"/>
      <c r="N459" s="127"/>
      <c r="O459" s="123"/>
      <c r="P459" s="125"/>
    </row>
    <row r="460" hidden="1">
      <c r="A460" s="130"/>
      <c r="B460" s="130"/>
      <c r="C460" s="130"/>
      <c r="D460" s="130"/>
      <c r="E460" s="130"/>
      <c r="F460" s="130"/>
      <c r="G460" s="130"/>
      <c r="H460" s="130"/>
      <c r="I460" s="130"/>
      <c r="J460" s="130"/>
      <c r="K460" s="130"/>
      <c r="L460" s="130"/>
      <c r="M460" s="130"/>
      <c r="N460" s="127"/>
      <c r="O460" s="123"/>
      <c r="P460" s="125"/>
    </row>
    <row r="461" hidden="1">
      <c r="A461" s="130"/>
      <c r="B461" s="130"/>
      <c r="C461" s="130"/>
      <c r="D461" s="130"/>
      <c r="E461" s="130"/>
      <c r="F461" s="130"/>
      <c r="G461" s="130"/>
      <c r="H461" s="130"/>
      <c r="I461" s="130"/>
      <c r="J461" s="130"/>
      <c r="K461" s="130"/>
      <c r="L461" s="130"/>
      <c r="M461" s="130"/>
      <c r="N461" s="127"/>
      <c r="O461" s="123"/>
      <c r="P461" s="125"/>
    </row>
    <row r="462" hidden="1">
      <c r="A462" s="130"/>
      <c r="B462" s="130"/>
      <c r="C462" s="130"/>
      <c r="D462" s="130"/>
      <c r="E462" s="130"/>
      <c r="F462" s="130"/>
      <c r="G462" s="130"/>
      <c r="H462" s="130"/>
      <c r="I462" s="130"/>
      <c r="J462" s="130"/>
      <c r="K462" s="130"/>
      <c r="L462" s="130"/>
      <c r="M462" s="130"/>
      <c r="N462" s="127"/>
      <c r="O462" s="123"/>
      <c r="P462" s="125"/>
    </row>
    <row r="463" hidden="1">
      <c r="A463" s="130"/>
      <c r="B463" s="130"/>
      <c r="C463" s="130"/>
      <c r="D463" s="130"/>
      <c r="E463" s="130"/>
      <c r="F463" s="130"/>
      <c r="G463" s="130"/>
      <c r="H463" s="130"/>
      <c r="I463" s="130"/>
      <c r="J463" s="130"/>
      <c r="K463" s="130"/>
      <c r="L463" s="130"/>
      <c r="M463" s="130"/>
      <c r="N463" s="127"/>
      <c r="O463" s="123"/>
      <c r="P463" s="125"/>
    </row>
    <row r="464" hidden="1">
      <c r="A464" s="130"/>
      <c r="B464" s="130"/>
      <c r="C464" s="130"/>
      <c r="D464" s="130"/>
      <c r="E464" s="130"/>
      <c r="F464" s="130"/>
      <c r="G464" s="130"/>
      <c r="H464" s="130"/>
      <c r="I464" s="130"/>
      <c r="J464" s="130"/>
      <c r="K464" s="130"/>
      <c r="L464" s="130"/>
      <c r="M464" s="130"/>
      <c r="N464" s="127"/>
      <c r="O464" s="123"/>
      <c r="P464" s="125"/>
    </row>
    <row r="465" hidden="1">
      <c r="A465" s="130"/>
      <c r="B465" s="130"/>
      <c r="C465" s="130"/>
      <c r="D465" s="130"/>
      <c r="E465" s="130"/>
      <c r="F465" s="130"/>
      <c r="G465" s="130"/>
      <c r="H465" s="130"/>
      <c r="I465" s="130"/>
      <c r="J465" s="130"/>
      <c r="K465" s="130"/>
      <c r="L465" s="130"/>
      <c r="M465" s="130"/>
      <c r="N465" s="127"/>
      <c r="O465" s="123"/>
      <c r="P465" s="125"/>
    </row>
    <row r="466" hidden="1">
      <c r="A466" s="130"/>
      <c r="B466" s="130"/>
      <c r="C466" s="130"/>
      <c r="D466" s="130"/>
      <c r="E466" s="130"/>
      <c r="F466" s="130"/>
      <c r="G466" s="130"/>
      <c r="H466" s="130"/>
      <c r="I466" s="130"/>
      <c r="J466" s="130"/>
      <c r="K466" s="130"/>
      <c r="L466" s="130"/>
      <c r="M466" s="130"/>
      <c r="N466" s="127"/>
      <c r="O466" s="123"/>
      <c r="P466" s="125"/>
    </row>
    <row r="467" hidden="1">
      <c r="A467" s="130"/>
      <c r="B467" s="130"/>
      <c r="C467" s="130"/>
      <c r="D467" s="130"/>
      <c r="E467" s="130"/>
      <c r="F467" s="130"/>
      <c r="G467" s="130"/>
      <c r="H467" s="130"/>
      <c r="I467" s="130"/>
      <c r="J467" s="130"/>
      <c r="K467" s="130"/>
      <c r="L467" s="130"/>
      <c r="M467" s="130"/>
      <c r="N467" s="127"/>
      <c r="O467" s="123"/>
      <c r="P467" s="125"/>
    </row>
    <row r="468" hidden="1">
      <c r="A468" s="130"/>
      <c r="B468" s="130"/>
      <c r="C468" s="130"/>
      <c r="D468" s="130"/>
      <c r="E468" s="130"/>
      <c r="F468" s="130"/>
      <c r="G468" s="130"/>
      <c r="H468" s="130"/>
      <c r="I468" s="130"/>
      <c r="J468" s="130"/>
      <c r="K468" s="130"/>
      <c r="L468" s="130"/>
      <c r="M468" s="130"/>
      <c r="N468" s="127"/>
      <c r="O468" s="123"/>
      <c r="P468" s="125"/>
    </row>
    <row r="469" hidden="1">
      <c r="A469" s="130"/>
      <c r="B469" s="130"/>
      <c r="C469" s="130"/>
      <c r="D469" s="130"/>
      <c r="E469" s="130"/>
      <c r="F469" s="130"/>
      <c r="G469" s="130"/>
      <c r="H469" s="130"/>
      <c r="I469" s="130"/>
      <c r="J469" s="130"/>
      <c r="K469" s="130"/>
      <c r="L469" s="130"/>
      <c r="M469" s="130"/>
      <c r="N469" s="127"/>
      <c r="O469" s="123"/>
      <c r="P469" s="125"/>
    </row>
    <row r="470" hidden="1">
      <c r="A470" s="130"/>
      <c r="B470" s="130"/>
      <c r="C470" s="130"/>
      <c r="D470" s="130"/>
      <c r="E470" s="130"/>
      <c r="F470" s="130"/>
      <c r="G470" s="130"/>
      <c r="H470" s="130"/>
      <c r="I470" s="130"/>
      <c r="J470" s="130"/>
      <c r="K470" s="130"/>
      <c r="L470" s="130"/>
      <c r="M470" s="130"/>
      <c r="N470" s="127"/>
      <c r="O470" s="123"/>
      <c r="P470" s="125"/>
    </row>
    <row r="471" hidden="1">
      <c r="A471" s="130"/>
      <c r="B471" s="130"/>
      <c r="C471" s="130"/>
      <c r="D471" s="130"/>
      <c r="E471" s="130"/>
      <c r="F471" s="130"/>
      <c r="G471" s="130"/>
      <c r="H471" s="130"/>
      <c r="I471" s="130"/>
      <c r="J471" s="130"/>
      <c r="K471" s="130"/>
      <c r="L471" s="130"/>
      <c r="M471" s="130"/>
      <c r="N471" s="127"/>
      <c r="O471" s="123"/>
      <c r="P471" s="125"/>
    </row>
    <row r="472" hidden="1">
      <c r="A472" s="130"/>
      <c r="B472" s="130"/>
      <c r="C472" s="130"/>
      <c r="D472" s="130"/>
      <c r="E472" s="130"/>
      <c r="F472" s="130"/>
      <c r="G472" s="130"/>
      <c r="H472" s="130"/>
      <c r="I472" s="130"/>
      <c r="J472" s="130"/>
      <c r="K472" s="130"/>
      <c r="L472" s="130"/>
      <c r="M472" s="130"/>
      <c r="N472" s="127"/>
      <c r="O472" s="123"/>
      <c r="P472" s="125"/>
    </row>
    <row r="473" hidden="1">
      <c r="A473" s="130"/>
      <c r="B473" s="130"/>
      <c r="C473" s="130"/>
      <c r="D473" s="130"/>
      <c r="E473" s="130"/>
      <c r="F473" s="130"/>
      <c r="G473" s="130"/>
      <c r="H473" s="130"/>
      <c r="I473" s="130"/>
      <c r="J473" s="130"/>
      <c r="K473" s="130"/>
      <c r="L473" s="130"/>
      <c r="M473" s="130"/>
      <c r="N473" s="127"/>
      <c r="O473" s="123"/>
      <c r="P473" s="125"/>
    </row>
    <row r="474" hidden="1">
      <c r="A474" s="130"/>
      <c r="B474" s="130"/>
      <c r="C474" s="130"/>
      <c r="D474" s="130"/>
      <c r="E474" s="130"/>
      <c r="F474" s="130"/>
      <c r="G474" s="130"/>
      <c r="H474" s="130"/>
      <c r="I474" s="130"/>
      <c r="J474" s="130"/>
      <c r="K474" s="130"/>
      <c r="L474" s="130"/>
      <c r="M474" s="130"/>
      <c r="N474" s="127"/>
      <c r="O474" s="123"/>
      <c r="P474" s="125"/>
    </row>
    <row r="475" hidden="1">
      <c r="A475" s="130"/>
      <c r="B475" s="130"/>
      <c r="C475" s="130"/>
      <c r="D475" s="130"/>
      <c r="E475" s="130"/>
      <c r="F475" s="130"/>
      <c r="G475" s="130"/>
      <c r="H475" s="130"/>
      <c r="I475" s="130"/>
      <c r="J475" s="130"/>
      <c r="K475" s="130"/>
      <c r="L475" s="130"/>
      <c r="M475" s="130"/>
      <c r="N475" s="127"/>
      <c r="O475" s="123"/>
      <c r="P475" s="125"/>
    </row>
    <row r="476" hidden="1">
      <c r="A476" s="130"/>
      <c r="B476" s="130"/>
      <c r="C476" s="130"/>
      <c r="D476" s="130"/>
      <c r="E476" s="130"/>
      <c r="F476" s="130"/>
      <c r="G476" s="130"/>
      <c r="H476" s="130"/>
      <c r="I476" s="130"/>
      <c r="J476" s="130"/>
      <c r="K476" s="130"/>
      <c r="L476" s="130"/>
      <c r="M476" s="130"/>
      <c r="N476" s="127"/>
      <c r="O476" s="123"/>
      <c r="P476" s="125"/>
    </row>
    <row r="477" hidden="1">
      <c r="A477" s="130"/>
      <c r="B477" s="130"/>
      <c r="C477" s="130"/>
      <c r="D477" s="130"/>
      <c r="E477" s="130"/>
      <c r="F477" s="130"/>
      <c r="G477" s="130"/>
      <c r="H477" s="130"/>
      <c r="I477" s="130"/>
      <c r="J477" s="130"/>
      <c r="K477" s="130"/>
      <c r="L477" s="130"/>
      <c r="M477" s="130"/>
      <c r="N477" s="127"/>
      <c r="O477" s="123"/>
      <c r="P477" s="125"/>
    </row>
    <row r="478" hidden="1">
      <c r="A478" s="130"/>
      <c r="B478" s="130"/>
      <c r="C478" s="130"/>
      <c r="D478" s="130"/>
      <c r="E478" s="130"/>
      <c r="F478" s="130"/>
      <c r="G478" s="130"/>
      <c r="H478" s="130"/>
      <c r="I478" s="130"/>
      <c r="J478" s="130"/>
      <c r="K478" s="130"/>
      <c r="L478" s="130"/>
      <c r="M478" s="130"/>
      <c r="N478" s="127"/>
      <c r="O478" s="123"/>
      <c r="P478" s="125"/>
    </row>
    <row r="479" hidden="1">
      <c r="A479" s="130"/>
      <c r="B479" s="130"/>
      <c r="C479" s="130"/>
      <c r="D479" s="130"/>
      <c r="E479" s="130"/>
      <c r="F479" s="130"/>
      <c r="G479" s="130"/>
      <c r="H479" s="130"/>
      <c r="I479" s="130"/>
      <c r="J479" s="130"/>
      <c r="K479" s="130"/>
      <c r="L479" s="130"/>
      <c r="M479" s="130"/>
      <c r="N479" s="127"/>
      <c r="O479" s="123"/>
      <c r="P479" s="125"/>
    </row>
    <row r="480" hidden="1">
      <c r="A480" s="130"/>
      <c r="B480" s="130"/>
      <c r="C480" s="130"/>
      <c r="D480" s="130"/>
      <c r="E480" s="130"/>
      <c r="F480" s="130"/>
      <c r="G480" s="130"/>
      <c r="H480" s="130"/>
      <c r="I480" s="130"/>
      <c r="J480" s="130"/>
      <c r="K480" s="130"/>
      <c r="L480" s="130"/>
      <c r="M480" s="130"/>
      <c r="N480" s="127"/>
      <c r="O480" s="123"/>
      <c r="P480" s="125"/>
    </row>
    <row r="481" hidden="1">
      <c r="A481" s="130"/>
      <c r="B481" s="130"/>
      <c r="C481" s="130"/>
      <c r="D481" s="130"/>
      <c r="E481" s="130"/>
      <c r="F481" s="130"/>
      <c r="G481" s="130"/>
      <c r="H481" s="130"/>
      <c r="I481" s="130"/>
      <c r="J481" s="130"/>
      <c r="K481" s="130"/>
      <c r="L481" s="130"/>
      <c r="M481" s="130"/>
      <c r="N481" s="127"/>
      <c r="O481" s="123"/>
      <c r="P481" s="125"/>
    </row>
    <row r="482" hidden="1">
      <c r="A482" s="130"/>
      <c r="B482" s="130"/>
      <c r="C482" s="130"/>
      <c r="D482" s="130"/>
      <c r="E482" s="130"/>
      <c r="F482" s="130"/>
      <c r="G482" s="130"/>
      <c r="H482" s="130"/>
      <c r="I482" s="130"/>
      <c r="J482" s="130"/>
      <c r="K482" s="130"/>
      <c r="L482" s="130"/>
      <c r="M482" s="130"/>
      <c r="N482" s="127"/>
      <c r="O482" s="123"/>
      <c r="P482" s="125"/>
    </row>
    <row r="483" hidden="1">
      <c r="A483" s="130"/>
      <c r="B483" s="130"/>
      <c r="C483" s="130"/>
      <c r="D483" s="130"/>
      <c r="E483" s="130"/>
      <c r="F483" s="130"/>
      <c r="G483" s="130"/>
      <c r="H483" s="130"/>
      <c r="I483" s="130"/>
      <c r="J483" s="130"/>
      <c r="K483" s="130"/>
      <c r="L483" s="130"/>
      <c r="M483" s="130"/>
      <c r="N483" s="127"/>
      <c r="O483" s="123"/>
      <c r="P483" s="125"/>
    </row>
    <row r="484" hidden="1">
      <c r="A484" s="130"/>
      <c r="B484" s="130"/>
      <c r="C484" s="130"/>
      <c r="D484" s="130"/>
      <c r="E484" s="130"/>
      <c r="F484" s="130"/>
      <c r="G484" s="130"/>
      <c r="H484" s="130"/>
      <c r="I484" s="130"/>
      <c r="J484" s="130"/>
      <c r="K484" s="130"/>
      <c r="L484" s="130"/>
      <c r="M484" s="130"/>
      <c r="N484" s="127"/>
      <c r="O484" s="123"/>
      <c r="P484" s="125"/>
    </row>
    <row r="485" hidden="1">
      <c r="A485" s="130"/>
      <c r="B485" s="130"/>
      <c r="C485" s="130"/>
      <c r="D485" s="130"/>
      <c r="E485" s="130"/>
      <c r="F485" s="130"/>
      <c r="G485" s="130"/>
      <c r="H485" s="130"/>
      <c r="I485" s="130"/>
      <c r="J485" s="130"/>
      <c r="K485" s="130"/>
      <c r="L485" s="130"/>
      <c r="M485" s="130"/>
      <c r="N485" s="127"/>
      <c r="O485" s="123"/>
      <c r="P485" s="125"/>
    </row>
    <row r="486" hidden="1">
      <c r="A486" s="130"/>
      <c r="B486" s="130"/>
      <c r="C486" s="130"/>
      <c r="D486" s="130"/>
      <c r="E486" s="130"/>
      <c r="F486" s="130"/>
      <c r="G486" s="130"/>
      <c r="H486" s="130"/>
      <c r="I486" s="130"/>
      <c r="J486" s="130"/>
      <c r="K486" s="130"/>
      <c r="L486" s="130"/>
      <c r="M486" s="130"/>
      <c r="N486" s="127"/>
      <c r="O486" s="123"/>
      <c r="P486" s="125"/>
    </row>
    <row r="487" hidden="1">
      <c r="A487" s="130"/>
      <c r="B487" s="130"/>
      <c r="C487" s="130"/>
      <c r="D487" s="130"/>
      <c r="E487" s="130"/>
      <c r="F487" s="130"/>
      <c r="G487" s="130"/>
      <c r="H487" s="130"/>
      <c r="I487" s="130"/>
      <c r="J487" s="130"/>
      <c r="K487" s="130"/>
      <c r="L487" s="130"/>
      <c r="M487" s="130"/>
      <c r="N487" s="127"/>
      <c r="O487" s="123"/>
      <c r="P487" s="125"/>
    </row>
    <row r="488" hidden="1">
      <c r="A488" s="130"/>
      <c r="B488" s="130"/>
      <c r="C488" s="130"/>
      <c r="D488" s="130"/>
      <c r="E488" s="130"/>
      <c r="F488" s="130"/>
      <c r="G488" s="130"/>
      <c r="H488" s="130"/>
      <c r="I488" s="130"/>
      <c r="J488" s="130"/>
      <c r="K488" s="130"/>
      <c r="L488" s="130"/>
      <c r="M488" s="130"/>
      <c r="N488" s="127"/>
      <c r="O488" s="123"/>
      <c r="P488" s="125"/>
    </row>
    <row r="489" hidden="1">
      <c r="A489" s="130"/>
      <c r="B489" s="130"/>
      <c r="C489" s="130"/>
      <c r="D489" s="130"/>
      <c r="E489" s="130"/>
      <c r="F489" s="130"/>
      <c r="G489" s="130"/>
      <c r="H489" s="130"/>
      <c r="I489" s="130"/>
      <c r="J489" s="130"/>
      <c r="K489" s="130"/>
      <c r="L489" s="130"/>
      <c r="M489" s="130"/>
      <c r="N489" s="127"/>
      <c r="O489" s="123"/>
      <c r="P489" s="125"/>
    </row>
    <row r="490" hidden="1">
      <c r="A490" s="130"/>
      <c r="B490" s="130"/>
      <c r="C490" s="130"/>
      <c r="D490" s="130"/>
      <c r="E490" s="130"/>
      <c r="F490" s="130"/>
      <c r="G490" s="130"/>
      <c r="H490" s="130"/>
      <c r="I490" s="130"/>
      <c r="J490" s="130"/>
      <c r="K490" s="130"/>
      <c r="L490" s="130"/>
      <c r="M490" s="130"/>
      <c r="N490" s="127"/>
      <c r="O490" s="123"/>
      <c r="P490" s="125"/>
    </row>
    <row r="491" hidden="1">
      <c r="A491" s="130"/>
      <c r="B491" s="130"/>
      <c r="C491" s="130"/>
      <c r="D491" s="130"/>
      <c r="E491" s="130"/>
      <c r="F491" s="130"/>
      <c r="G491" s="130"/>
      <c r="H491" s="130"/>
      <c r="I491" s="130"/>
      <c r="J491" s="130"/>
      <c r="K491" s="130"/>
      <c r="L491" s="130"/>
      <c r="M491" s="130"/>
      <c r="N491" s="127"/>
      <c r="O491" s="123"/>
      <c r="P491" s="125"/>
    </row>
    <row r="492" hidden="1">
      <c r="A492" s="130"/>
      <c r="B492" s="130"/>
      <c r="C492" s="130"/>
      <c r="D492" s="130"/>
      <c r="E492" s="130"/>
      <c r="F492" s="130"/>
      <c r="G492" s="130"/>
      <c r="H492" s="130"/>
      <c r="I492" s="130"/>
      <c r="J492" s="130"/>
      <c r="K492" s="130"/>
      <c r="L492" s="130"/>
      <c r="M492" s="130"/>
      <c r="N492" s="127"/>
      <c r="O492" s="123"/>
      <c r="P492" s="125"/>
    </row>
    <row r="493" hidden="1">
      <c r="A493" s="130"/>
      <c r="B493" s="130"/>
      <c r="C493" s="130"/>
      <c r="D493" s="130"/>
      <c r="E493" s="130"/>
      <c r="F493" s="130"/>
      <c r="G493" s="130"/>
      <c r="H493" s="130"/>
      <c r="I493" s="130"/>
      <c r="J493" s="130"/>
      <c r="K493" s="130"/>
      <c r="L493" s="130"/>
      <c r="M493" s="130"/>
      <c r="N493" s="127"/>
      <c r="O493" s="123"/>
      <c r="P493" s="125"/>
    </row>
    <row r="494" hidden="1">
      <c r="A494" s="130"/>
      <c r="B494" s="130"/>
      <c r="C494" s="130"/>
      <c r="D494" s="130"/>
      <c r="E494" s="130"/>
      <c r="F494" s="130"/>
      <c r="G494" s="130"/>
      <c r="H494" s="130"/>
      <c r="I494" s="130"/>
      <c r="J494" s="130"/>
      <c r="K494" s="130"/>
      <c r="L494" s="130"/>
      <c r="M494" s="130"/>
      <c r="N494" s="127"/>
      <c r="O494" s="123"/>
      <c r="P494" s="125"/>
    </row>
    <row r="495" hidden="1">
      <c r="A495" s="130"/>
      <c r="B495" s="130"/>
      <c r="C495" s="130"/>
      <c r="D495" s="130"/>
      <c r="E495" s="130"/>
      <c r="F495" s="130"/>
      <c r="G495" s="130"/>
      <c r="H495" s="130"/>
      <c r="I495" s="130"/>
      <c r="J495" s="130"/>
      <c r="K495" s="130"/>
      <c r="L495" s="130"/>
      <c r="M495" s="130"/>
      <c r="N495" s="127"/>
      <c r="O495" s="123"/>
      <c r="P495" s="125"/>
    </row>
    <row r="496" hidden="1">
      <c r="A496" s="130"/>
      <c r="B496" s="130"/>
      <c r="C496" s="130"/>
      <c r="D496" s="130"/>
      <c r="E496" s="130"/>
      <c r="F496" s="130"/>
      <c r="G496" s="130"/>
      <c r="H496" s="130"/>
      <c r="I496" s="130"/>
      <c r="J496" s="130"/>
      <c r="K496" s="130"/>
      <c r="L496" s="130"/>
      <c r="M496" s="130"/>
      <c r="N496" s="127"/>
      <c r="O496" s="123"/>
      <c r="P496" s="125"/>
    </row>
    <row r="497" hidden="1">
      <c r="A497" s="130"/>
      <c r="B497" s="130"/>
      <c r="C497" s="130"/>
      <c r="D497" s="130"/>
      <c r="E497" s="130"/>
      <c r="F497" s="130"/>
      <c r="G497" s="130"/>
      <c r="H497" s="130"/>
      <c r="I497" s="130"/>
      <c r="J497" s="130"/>
      <c r="K497" s="130"/>
      <c r="L497" s="130"/>
      <c r="M497" s="130"/>
      <c r="N497" s="127"/>
      <c r="O497" s="123"/>
      <c r="P497" s="125"/>
    </row>
    <row r="498" hidden="1">
      <c r="A498" s="130"/>
      <c r="B498" s="130"/>
      <c r="C498" s="130"/>
      <c r="D498" s="130"/>
      <c r="E498" s="130"/>
      <c r="F498" s="130"/>
      <c r="G498" s="130"/>
      <c r="H498" s="130"/>
      <c r="I498" s="130"/>
      <c r="J498" s="130"/>
      <c r="K498" s="130"/>
      <c r="L498" s="130"/>
      <c r="M498" s="130"/>
      <c r="N498" s="127"/>
      <c r="O498" s="123"/>
      <c r="P498" s="125"/>
    </row>
    <row r="499" hidden="1">
      <c r="A499" s="130"/>
      <c r="B499" s="130"/>
      <c r="C499" s="130"/>
      <c r="D499" s="130"/>
      <c r="E499" s="130"/>
      <c r="F499" s="130"/>
      <c r="G499" s="130"/>
      <c r="H499" s="130"/>
      <c r="I499" s="130"/>
      <c r="J499" s="130"/>
      <c r="K499" s="130"/>
      <c r="L499" s="130"/>
      <c r="M499" s="130"/>
      <c r="N499" s="127"/>
      <c r="O499" s="123"/>
      <c r="P499" s="125"/>
    </row>
    <row r="500" hidden="1">
      <c r="A500" s="130"/>
      <c r="B500" s="130"/>
      <c r="C500" s="130"/>
      <c r="D500" s="130"/>
      <c r="E500" s="130"/>
      <c r="F500" s="130"/>
      <c r="G500" s="130"/>
      <c r="H500" s="130"/>
      <c r="I500" s="130"/>
      <c r="J500" s="130"/>
      <c r="K500" s="130"/>
      <c r="L500" s="130"/>
      <c r="M500" s="130"/>
      <c r="N500" s="127"/>
      <c r="O500" s="123"/>
      <c r="P500" s="125"/>
    </row>
    <row r="501" hidden="1">
      <c r="A501" s="130"/>
      <c r="B501" s="130"/>
      <c r="C501" s="130"/>
      <c r="D501" s="130"/>
      <c r="E501" s="130"/>
      <c r="F501" s="130"/>
      <c r="G501" s="130"/>
      <c r="H501" s="130"/>
      <c r="I501" s="130"/>
      <c r="J501" s="130"/>
      <c r="K501" s="130"/>
      <c r="L501" s="130"/>
      <c r="M501" s="130"/>
      <c r="N501" s="127"/>
      <c r="O501" s="123"/>
      <c r="P501" s="125"/>
    </row>
    <row r="502" hidden="1">
      <c r="A502" s="130"/>
      <c r="B502" s="130"/>
      <c r="C502" s="130"/>
      <c r="D502" s="130"/>
      <c r="E502" s="130"/>
      <c r="F502" s="130"/>
      <c r="G502" s="130"/>
      <c r="H502" s="130"/>
      <c r="I502" s="130"/>
      <c r="J502" s="130"/>
      <c r="K502" s="130"/>
      <c r="L502" s="130"/>
      <c r="M502" s="130"/>
      <c r="N502" s="127"/>
      <c r="O502" s="123"/>
      <c r="P502" s="125"/>
    </row>
    <row r="503" hidden="1">
      <c r="A503" s="130"/>
      <c r="B503" s="130"/>
      <c r="C503" s="130"/>
      <c r="D503" s="130"/>
      <c r="E503" s="130"/>
      <c r="F503" s="130"/>
      <c r="G503" s="130"/>
      <c r="H503" s="130"/>
      <c r="I503" s="130"/>
      <c r="J503" s="130"/>
      <c r="K503" s="130"/>
      <c r="L503" s="130"/>
      <c r="M503" s="130"/>
      <c r="N503" s="127"/>
      <c r="O503" s="123"/>
      <c r="P503" s="125"/>
    </row>
    <row r="504" hidden="1">
      <c r="A504" s="130"/>
      <c r="B504" s="130"/>
      <c r="C504" s="130"/>
      <c r="D504" s="130"/>
      <c r="E504" s="130"/>
      <c r="F504" s="130"/>
      <c r="G504" s="130"/>
      <c r="H504" s="130"/>
      <c r="I504" s="130"/>
      <c r="J504" s="130"/>
      <c r="K504" s="130"/>
      <c r="L504" s="130"/>
      <c r="M504" s="130"/>
      <c r="N504" s="127"/>
      <c r="O504" s="123"/>
      <c r="P504" s="125"/>
    </row>
    <row r="505" hidden="1">
      <c r="A505" s="130"/>
      <c r="B505" s="130"/>
      <c r="C505" s="130"/>
      <c r="D505" s="130"/>
      <c r="E505" s="130"/>
      <c r="F505" s="130"/>
      <c r="G505" s="130"/>
      <c r="H505" s="130"/>
      <c r="I505" s="130"/>
      <c r="J505" s="130"/>
      <c r="K505" s="130"/>
      <c r="L505" s="130"/>
      <c r="M505" s="130"/>
      <c r="N505" s="127"/>
      <c r="O505" s="123"/>
      <c r="P505" s="125"/>
    </row>
    <row r="506" hidden="1">
      <c r="A506" s="130"/>
      <c r="B506" s="130"/>
      <c r="C506" s="130"/>
      <c r="D506" s="130"/>
      <c r="E506" s="130"/>
      <c r="F506" s="130"/>
      <c r="G506" s="130"/>
      <c r="H506" s="130"/>
      <c r="I506" s="130"/>
      <c r="J506" s="130"/>
      <c r="K506" s="130"/>
      <c r="L506" s="130"/>
      <c r="M506" s="130"/>
      <c r="N506" s="127"/>
      <c r="O506" s="123"/>
      <c r="P506" s="125"/>
    </row>
    <row r="507" hidden="1">
      <c r="A507" s="130"/>
      <c r="B507" s="130"/>
      <c r="C507" s="130"/>
      <c r="D507" s="130"/>
      <c r="E507" s="130"/>
      <c r="F507" s="130"/>
      <c r="G507" s="130"/>
      <c r="H507" s="130"/>
      <c r="I507" s="130"/>
      <c r="J507" s="130"/>
      <c r="K507" s="130"/>
      <c r="L507" s="130"/>
      <c r="M507" s="130"/>
      <c r="N507" s="127"/>
      <c r="O507" s="123"/>
      <c r="P507" s="125"/>
    </row>
    <row r="508" hidden="1">
      <c r="A508" s="130"/>
      <c r="B508" s="130"/>
      <c r="C508" s="130"/>
      <c r="D508" s="130"/>
      <c r="E508" s="130"/>
      <c r="F508" s="130"/>
      <c r="G508" s="130"/>
      <c r="H508" s="130"/>
      <c r="I508" s="130"/>
      <c r="J508" s="130"/>
      <c r="K508" s="130"/>
      <c r="L508" s="130"/>
      <c r="M508" s="130"/>
      <c r="N508" s="127"/>
      <c r="O508" s="123"/>
      <c r="P508" s="125"/>
    </row>
    <row r="509" hidden="1">
      <c r="A509" s="130"/>
      <c r="B509" s="130"/>
      <c r="C509" s="130"/>
      <c r="D509" s="130"/>
      <c r="E509" s="130"/>
      <c r="F509" s="130"/>
      <c r="G509" s="130"/>
      <c r="H509" s="130"/>
      <c r="I509" s="130"/>
      <c r="J509" s="130"/>
      <c r="K509" s="130"/>
      <c r="L509" s="130"/>
      <c r="M509" s="130"/>
      <c r="N509" s="127"/>
      <c r="O509" s="123"/>
      <c r="P509" s="125"/>
    </row>
    <row r="510" hidden="1">
      <c r="A510" s="130"/>
      <c r="B510" s="130"/>
      <c r="C510" s="130"/>
      <c r="D510" s="130"/>
      <c r="E510" s="130"/>
      <c r="F510" s="130"/>
      <c r="G510" s="130"/>
      <c r="H510" s="130"/>
      <c r="I510" s="130"/>
      <c r="J510" s="130"/>
      <c r="K510" s="130"/>
      <c r="L510" s="130"/>
      <c r="M510" s="130"/>
      <c r="N510" s="127"/>
      <c r="O510" s="123"/>
      <c r="P510" s="125"/>
    </row>
    <row r="511" hidden="1">
      <c r="A511" s="130"/>
      <c r="B511" s="130"/>
      <c r="C511" s="130"/>
      <c r="D511" s="130"/>
      <c r="E511" s="130"/>
      <c r="F511" s="130"/>
      <c r="G511" s="130"/>
      <c r="H511" s="130"/>
      <c r="I511" s="130"/>
      <c r="J511" s="130"/>
      <c r="K511" s="130"/>
      <c r="L511" s="130"/>
      <c r="M511" s="130"/>
      <c r="N511" s="127"/>
      <c r="O511" s="123"/>
      <c r="P511" s="125"/>
    </row>
    <row r="512" hidden="1">
      <c r="A512" s="130"/>
      <c r="B512" s="130"/>
      <c r="C512" s="130"/>
      <c r="D512" s="130"/>
      <c r="E512" s="130"/>
      <c r="F512" s="130"/>
      <c r="G512" s="130"/>
      <c r="H512" s="130"/>
      <c r="I512" s="130"/>
      <c r="J512" s="130"/>
      <c r="K512" s="130"/>
      <c r="L512" s="130"/>
      <c r="M512" s="130"/>
      <c r="N512" s="127"/>
      <c r="O512" s="123"/>
      <c r="P512" s="125"/>
    </row>
    <row r="513" hidden="1">
      <c r="A513" s="130"/>
      <c r="B513" s="130"/>
      <c r="C513" s="130"/>
      <c r="D513" s="130"/>
      <c r="E513" s="130"/>
      <c r="F513" s="130"/>
      <c r="G513" s="130"/>
      <c r="H513" s="130"/>
      <c r="I513" s="130"/>
      <c r="J513" s="130"/>
      <c r="K513" s="130"/>
      <c r="L513" s="130"/>
      <c r="M513" s="130"/>
      <c r="N513" s="127"/>
      <c r="O513" s="123"/>
      <c r="P513" s="125"/>
    </row>
    <row r="514" hidden="1">
      <c r="A514" s="130"/>
      <c r="B514" s="130"/>
      <c r="C514" s="130"/>
      <c r="D514" s="130"/>
      <c r="E514" s="130"/>
      <c r="F514" s="130"/>
      <c r="G514" s="130"/>
      <c r="H514" s="130"/>
      <c r="I514" s="130"/>
      <c r="J514" s="130"/>
      <c r="K514" s="130"/>
      <c r="L514" s="130"/>
      <c r="M514" s="130"/>
      <c r="N514" s="127"/>
      <c r="O514" s="123"/>
      <c r="P514" s="125"/>
    </row>
    <row r="515" hidden="1">
      <c r="A515" s="130"/>
      <c r="B515" s="130"/>
      <c r="C515" s="130"/>
      <c r="D515" s="130"/>
      <c r="E515" s="130"/>
      <c r="F515" s="130"/>
      <c r="G515" s="130"/>
      <c r="H515" s="130"/>
      <c r="I515" s="130"/>
      <c r="J515" s="130"/>
      <c r="K515" s="130"/>
      <c r="L515" s="130"/>
      <c r="M515" s="130"/>
      <c r="N515" s="127"/>
      <c r="O515" s="123"/>
      <c r="P515" s="125"/>
    </row>
    <row r="516" hidden="1">
      <c r="A516" s="130"/>
      <c r="B516" s="130"/>
      <c r="C516" s="130"/>
      <c r="D516" s="130"/>
      <c r="E516" s="130"/>
      <c r="F516" s="130"/>
      <c r="G516" s="130"/>
      <c r="H516" s="130"/>
      <c r="I516" s="130"/>
      <c r="J516" s="130"/>
      <c r="K516" s="130"/>
      <c r="L516" s="130"/>
      <c r="M516" s="130"/>
      <c r="N516" s="127"/>
      <c r="O516" s="123"/>
      <c r="P516" s="125"/>
    </row>
    <row r="517" hidden="1">
      <c r="A517" s="130"/>
      <c r="B517" s="130"/>
      <c r="C517" s="130"/>
      <c r="D517" s="130"/>
      <c r="E517" s="130"/>
      <c r="F517" s="130"/>
      <c r="G517" s="130"/>
      <c r="H517" s="130"/>
      <c r="I517" s="130"/>
      <c r="J517" s="130"/>
      <c r="K517" s="130"/>
      <c r="L517" s="130"/>
      <c r="M517" s="130"/>
      <c r="N517" s="127"/>
      <c r="O517" s="123"/>
      <c r="P517" s="125"/>
    </row>
    <row r="518" hidden="1">
      <c r="A518" s="130"/>
      <c r="B518" s="130"/>
      <c r="C518" s="130"/>
      <c r="D518" s="130"/>
      <c r="E518" s="130"/>
      <c r="F518" s="130"/>
      <c r="G518" s="130"/>
      <c r="H518" s="130"/>
      <c r="I518" s="130"/>
      <c r="J518" s="130"/>
      <c r="K518" s="130"/>
      <c r="L518" s="130"/>
      <c r="M518" s="130"/>
      <c r="N518" s="127"/>
      <c r="O518" s="123"/>
      <c r="P518" s="125"/>
    </row>
    <row r="519" hidden="1">
      <c r="A519" s="130"/>
      <c r="B519" s="130"/>
      <c r="C519" s="130"/>
      <c r="D519" s="130"/>
      <c r="E519" s="130"/>
      <c r="F519" s="130"/>
      <c r="G519" s="130"/>
      <c r="H519" s="130"/>
      <c r="I519" s="130"/>
      <c r="J519" s="130"/>
      <c r="K519" s="130"/>
      <c r="L519" s="130"/>
      <c r="M519" s="130"/>
      <c r="N519" s="127"/>
      <c r="O519" s="123"/>
      <c r="P519" s="125"/>
    </row>
    <row r="520" hidden="1">
      <c r="A520" s="130"/>
      <c r="B520" s="130"/>
      <c r="C520" s="130"/>
      <c r="D520" s="130"/>
      <c r="E520" s="130"/>
      <c r="F520" s="130"/>
      <c r="G520" s="130"/>
      <c r="H520" s="130"/>
      <c r="I520" s="130"/>
      <c r="J520" s="130"/>
      <c r="K520" s="130"/>
      <c r="L520" s="130"/>
      <c r="M520" s="130"/>
      <c r="N520" s="127"/>
      <c r="O520" s="123"/>
      <c r="P520" s="125"/>
    </row>
    <row r="521" hidden="1">
      <c r="A521" s="130"/>
      <c r="B521" s="130"/>
      <c r="C521" s="130"/>
      <c r="D521" s="130"/>
      <c r="E521" s="130"/>
      <c r="F521" s="130"/>
      <c r="G521" s="130"/>
      <c r="H521" s="130"/>
      <c r="I521" s="130"/>
      <c r="J521" s="130"/>
      <c r="K521" s="130"/>
      <c r="L521" s="130"/>
      <c r="M521" s="130"/>
      <c r="N521" s="127"/>
      <c r="O521" s="123"/>
      <c r="P521" s="125"/>
    </row>
    <row r="522" hidden="1">
      <c r="A522" s="130"/>
      <c r="B522" s="130"/>
      <c r="C522" s="130"/>
      <c r="D522" s="130"/>
      <c r="E522" s="130"/>
      <c r="F522" s="130"/>
      <c r="G522" s="130"/>
      <c r="H522" s="130"/>
      <c r="I522" s="130"/>
      <c r="J522" s="130"/>
      <c r="K522" s="130"/>
      <c r="L522" s="130"/>
      <c r="M522" s="130"/>
      <c r="N522" s="127"/>
      <c r="O522" s="123"/>
      <c r="P522" s="125"/>
    </row>
    <row r="523" hidden="1">
      <c r="A523" s="130"/>
      <c r="B523" s="130"/>
      <c r="C523" s="130"/>
      <c r="D523" s="130"/>
      <c r="E523" s="130"/>
      <c r="F523" s="130"/>
      <c r="G523" s="130"/>
      <c r="H523" s="130"/>
      <c r="I523" s="130"/>
      <c r="J523" s="130"/>
      <c r="K523" s="130"/>
      <c r="L523" s="130"/>
      <c r="M523" s="130"/>
      <c r="N523" s="127"/>
      <c r="O523" s="123"/>
      <c r="P523" s="125"/>
    </row>
    <row r="524" hidden="1">
      <c r="A524" s="130"/>
      <c r="B524" s="130"/>
      <c r="C524" s="130"/>
      <c r="D524" s="130"/>
      <c r="E524" s="130"/>
      <c r="F524" s="130"/>
      <c r="G524" s="130"/>
      <c r="H524" s="130"/>
      <c r="I524" s="130"/>
      <c r="J524" s="130"/>
      <c r="K524" s="130"/>
      <c r="L524" s="130"/>
      <c r="M524" s="130"/>
      <c r="N524" s="127"/>
      <c r="O524" s="123"/>
      <c r="P524" s="125"/>
    </row>
    <row r="525" hidden="1">
      <c r="A525" s="130"/>
      <c r="B525" s="130"/>
      <c r="C525" s="130"/>
      <c r="D525" s="130"/>
      <c r="E525" s="130"/>
      <c r="F525" s="130"/>
      <c r="G525" s="130"/>
      <c r="H525" s="130"/>
      <c r="I525" s="130"/>
      <c r="J525" s="130"/>
      <c r="K525" s="130"/>
      <c r="L525" s="130"/>
      <c r="M525" s="130"/>
      <c r="N525" s="127"/>
      <c r="O525" s="123"/>
      <c r="P525" s="125"/>
    </row>
    <row r="526" hidden="1">
      <c r="A526" s="130"/>
      <c r="B526" s="130"/>
      <c r="C526" s="130"/>
      <c r="D526" s="130"/>
      <c r="E526" s="130"/>
      <c r="F526" s="130"/>
      <c r="G526" s="130"/>
      <c r="H526" s="130"/>
      <c r="I526" s="130"/>
      <c r="J526" s="130"/>
      <c r="K526" s="130"/>
      <c r="L526" s="130"/>
      <c r="M526" s="130"/>
      <c r="N526" s="127"/>
      <c r="O526" s="123"/>
      <c r="P526" s="125"/>
    </row>
    <row r="527" hidden="1">
      <c r="A527" s="130"/>
      <c r="B527" s="130"/>
      <c r="C527" s="130"/>
      <c r="D527" s="130"/>
      <c r="E527" s="130"/>
      <c r="F527" s="130"/>
      <c r="G527" s="130"/>
      <c r="H527" s="130"/>
      <c r="I527" s="130"/>
      <c r="J527" s="130"/>
      <c r="K527" s="130"/>
      <c r="L527" s="130"/>
      <c r="M527" s="130"/>
      <c r="N527" s="127"/>
      <c r="O527" s="123"/>
      <c r="P527" s="125"/>
    </row>
    <row r="528" hidden="1">
      <c r="A528" s="130"/>
      <c r="B528" s="130"/>
      <c r="C528" s="130"/>
      <c r="D528" s="130"/>
      <c r="E528" s="130"/>
      <c r="F528" s="130"/>
      <c r="G528" s="130"/>
      <c r="H528" s="130"/>
      <c r="I528" s="130"/>
      <c r="J528" s="130"/>
      <c r="K528" s="130"/>
      <c r="L528" s="130"/>
      <c r="M528" s="130"/>
      <c r="N528" s="127"/>
      <c r="O528" s="123"/>
      <c r="P528" s="125"/>
    </row>
    <row r="529" hidden="1">
      <c r="A529" s="130"/>
      <c r="B529" s="130"/>
      <c r="C529" s="130"/>
      <c r="D529" s="130"/>
      <c r="E529" s="130"/>
      <c r="F529" s="130"/>
      <c r="G529" s="130"/>
      <c r="H529" s="130"/>
      <c r="I529" s="130"/>
      <c r="J529" s="130"/>
      <c r="K529" s="130"/>
      <c r="L529" s="130"/>
      <c r="M529" s="130"/>
      <c r="N529" s="127"/>
      <c r="O529" s="123"/>
      <c r="P529" s="125"/>
    </row>
    <row r="530" hidden="1">
      <c r="A530" s="130"/>
      <c r="B530" s="130"/>
      <c r="C530" s="130"/>
      <c r="D530" s="130"/>
      <c r="E530" s="130"/>
      <c r="F530" s="130"/>
      <c r="G530" s="130"/>
      <c r="H530" s="130"/>
      <c r="I530" s="130"/>
      <c r="J530" s="130"/>
      <c r="K530" s="130"/>
      <c r="L530" s="130"/>
      <c r="M530" s="130"/>
      <c r="N530" s="127"/>
      <c r="O530" s="123"/>
      <c r="P530" s="125"/>
    </row>
    <row r="531" hidden="1">
      <c r="A531" s="130"/>
      <c r="B531" s="130"/>
      <c r="C531" s="130"/>
      <c r="D531" s="130"/>
      <c r="E531" s="130"/>
      <c r="F531" s="130"/>
      <c r="G531" s="130"/>
      <c r="H531" s="130"/>
      <c r="I531" s="130"/>
      <c r="J531" s="130"/>
      <c r="K531" s="130"/>
      <c r="L531" s="130"/>
      <c r="M531" s="130"/>
      <c r="N531" s="127"/>
      <c r="O531" s="123"/>
      <c r="P531" s="125"/>
    </row>
    <row r="532" hidden="1">
      <c r="A532" s="130"/>
      <c r="B532" s="130"/>
      <c r="C532" s="130"/>
      <c r="D532" s="130"/>
      <c r="E532" s="130"/>
      <c r="F532" s="130"/>
      <c r="G532" s="130"/>
      <c r="H532" s="130"/>
      <c r="I532" s="130"/>
      <c r="J532" s="130"/>
      <c r="K532" s="130"/>
      <c r="L532" s="130"/>
      <c r="M532" s="130"/>
      <c r="N532" s="127"/>
      <c r="O532" s="123"/>
      <c r="P532" s="125"/>
    </row>
    <row r="533" hidden="1">
      <c r="A533" s="130"/>
      <c r="B533" s="130"/>
      <c r="C533" s="130"/>
      <c r="D533" s="130"/>
      <c r="E533" s="130"/>
      <c r="F533" s="130"/>
      <c r="G533" s="130"/>
      <c r="H533" s="130"/>
      <c r="I533" s="130"/>
      <c r="J533" s="130"/>
      <c r="K533" s="130"/>
      <c r="L533" s="130"/>
      <c r="M533" s="130"/>
      <c r="N533" s="127"/>
      <c r="O533" s="123"/>
      <c r="P533" s="125"/>
    </row>
    <row r="534" hidden="1">
      <c r="A534" s="130"/>
      <c r="B534" s="130"/>
      <c r="C534" s="130"/>
      <c r="D534" s="130"/>
      <c r="E534" s="130"/>
      <c r="F534" s="130"/>
      <c r="G534" s="130"/>
      <c r="H534" s="130"/>
      <c r="I534" s="130"/>
      <c r="J534" s="130"/>
      <c r="K534" s="130"/>
      <c r="L534" s="130"/>
      <c r="M534" s="130"/>
      <c r="N534" s="127"/>
      <c r="O534" s="123"/>
      <c r="P534" s="125"/>
    </row>
    <row r="535" hidden="1">
      <c r="A535" s="130"/>
      <c r="B535" s="130"/>
      <c r="C535" s="130"/>
      <c r="D535" s="130"/>
      <c r="E535" s="130"/>
      <c r="F535" s="130"/>
      <c r="G535" s="130"/>
      <c r="H535" s="130"/>
      <c r="I535" s="130"/>
      <c r="J535" s="130"/>
      <c r="K535" s="130"/>
      <c r="L535" s="130"/>
      <c r="M535" s="130"/>
      <c r="N535" s="127"/>
      <c r="O535" s="123"/>
      <c r="P535" s="125"/>
    </row>
    <row r="536" hidden="1">
      <c r="A536" s="130"/>
      <c r="B536" s="130"/>
      <c r="C536" s="130"/>
      <c r="D536" s="130"/>
      <c r="E536" s="130"/>
      <c r="F536" s="130"/>
      <c r="G536" s="130"/>
      <c r="H536" s="130"/>
      <c r="I536" s="130"/>
      <c r="J536" s="130"/>
      <c r="K536" s="130"/>
      <c r="L536" s="130"/>
      <c r="M536" s="130"/>
      <c r="N536" s="127"/>
      <c r="O536" s="123"/>
      <c r="P536" s="125"/>
    </row>
    <row r="537" hidden="1">
      <c r="A537" s="130"/>
      <c r="B537" s="130"/>
      <c r="C537" s="130"/>
      <c r="D537" s="130"/>
      <c r="E537" s="130"/>
      <c r="F537" s="130"/>
      <c r="G537" s="130"/>
      <c r="H537" s="130"/>
      <c r="I537" s="130"/>
      <c r="J537" s="130"/>
      <c r="K537" s="130"/>
      <c r="L537" s="130"/>
      <c r="M537" s="130"/>
      <c r="N537" s="127"/>
      <c r="O537" s="123"/>
      <c r="P537" s="125"/>
    </row>
    <row r="538" hidden="1">
      <c r="A538" s="130"/>
      <c r="B538" s="130"/>
      <c r="C538" s="130"/>
      <c r="D538" s="130"/>
      <c r="E538" s="130"/>
      <c r="F538" s="130"/>
      <c r="G538" s="130"/>
      <c r="H538" s="130"/>
      <c r="I538" s="130"/>
      <c r="J538" s="130"/>
      <c r="K538" s="130"/>
      <c r="L538" s="130"/>
      <c r="M538" s="130"/>
      <c r="N538" s="127"/>
      <c r="O538" s="123"/>
      <c r="P538" s="125"/>
    </row>
    <row r="539" hidden="1">
      <c r="A539" s="130"/>
      <c r="B539" s="130"/>
      <c r="C539" s="130"/>
      <c r="D539" s="130"/>
      <c r="E539" s="130"/>
      <c r="F539" s="130"/>
      <c r="G539" s="130"/>
      <c r="H539" s="130"/>
      <c r="I539" s="130"/>
      <c r="J539" s="130"/>
      <c r="K539" s="130"/>
      <c r="L539" s="130"/>
      <c r="M539" s="130"/>
      <c r="N539" s="127"/>
      <c r="O539" s="123"/>
      <c r="P539" s="125"/>
    </row>
    <row r="540" hidden="1">
      <c r="A540" s="130"/>
      <c r="B540" s="130"/>
      <c r="C540" s="130"/>
      <c r="D540" s="130"/>
      <c r="E540" s="130"/>
      <c r="F540" s="130"/>
      <c r="G540" s="130"/>
      <c r="H540" s="130"/>
      <c r="I540" s="130"/>
      <c r="J540" s="130"/>
      <c r="K540" s="130"/>
      <c r="L540" s="130"/>
      <c r="M540" s="130"/>
      <c r="N540" s="127"/>
      <c r="O540" s="123"/>
      <c r="P540" s="125"/>
    </row>
    <row r="541" hidden="1">
      <c r="A541" s="130"/>
      <c r="B541" s="130"/>
      <c r="C541" s="130"/>
      <c r="D541" s="130"/>
      <c r="E541" s="130"/>
      <c r="F541" s="130"/>
      <c r="G541" s="130"/>
      <c r="H541" s="130"/>
      <c r="I541" s="130"/>
      <c r="J541" s="130"/>
      <c r="K541" s="130"/>
      <c r="L541" s="130"/>
      <c r="M541" s="130"/>
      <c r="N541" s="127"/>
      <c r="O541" s="123"/>
      <c r="P541" s="125"/>
    </row>
    <row r="542" hidden="1">
      <c r="A542" s="130"/>
      <c r="B542" s="130"/>
      <c r="C542" s="130"/>
      <c r="D542" s="130"/>
      <c r="E542" s="130"/>
      <c r="F542" s="130"/>
      <c r="G542" s="130"/>
      <c r="H542" s="130"/>
      <c r="I542" s="130"/>
      <c r="J542" s="130"/>
      <c r="K542" s="130"/>
      <c r="L542" s="130"/>
      <c r="M542" s="130"/>
      <c r="N542" s="127"/>
      <c r="O542" s="123"/>
      <c r="P542" s="125"/>
    </row>
    <row r="543" hidden="1">
      <c r="A543" s="130"/>
      <c r="B543" s="130"/>
      <c r="C543" s="130"/>
      <c r="D543" s="130"/>
      <c r="E543" s="130"/>
      <c r="F543" s="130"/>
      <c r="G543" s="130"/>
      <c r="H543" s="130"/>
      <c r="I543" s="130"/>
      <c r="J543" s="130"/>
      <c r="K543" s="130"/>
      <c r="L543" s="130"/>
      <c r="M543" s="130"/>
      <c r="N543" s="127"/>
      <c r="O543" s="123"/>
      <c r="P543" s="125"/>
    </row>
    <row r="544" hidden="1">
      <c r="A544" s="130"/>
      <c r="B544" s="130"/>
      <c r="C544" s="130"/>
      <c r="D544" s="130"/>
      <c r="E544" s="130"/>
      <c r="F544" s="130"/>
      <c r="G544" s="130"/>
      <c r="H544" s="130"/>
      <c r="I544" s="130"/>
      <c r="J544" s="130"/>
      <c r="K544" s="130"/>
      <c r="L544" s="130"/>
      <c r="M544" s="130"/>
      <c r="N544" s="127"/>
      <c r="O544" s="123"/>
      <c r="P544" s="125"/>
    </row>
    <row r="545" hidden="1">
      <c r="A545" s="130"/>
      <c r="B545" s="130"/>
      <c r="C545" s="130"/>
      <c r="D545" s="130"/>
      <c r="E545" s="130"/>
      <c r="F545" s="130"/>
      <c r="G545" s="130"/>
      <c r="H545" s="130"/>
      <c r="I545" s="130"/>
      <c r="J545" s="130"/>
      <c r="K545" s="130"/>
      <c r="L545" s="130"/>
      <c r="M545" s="130"/>
      <c r="N545" s="127"/>
      <c r="O545" s="123"/>
      <c r="P545" s="125"/>
    </row>
    <row r="546" hidden="1">
      <c r="A546" s="130"/>
      <c r="B546" s="130"/>
      <c r="C546" s="130"/>
      <c r="D546" s="130"/>
      <c r="E546" s="130"/>
      <c r="F546" s="130"/>
      <c r="G546" s="130"/>
      <c r="H546" s="130"/>
      <c r="I546" s="130"/>
      <c r="J546" s="130"/>
      <c r="K546" s="130"/>
      <c r="L546" s="130"/>
      <c r="M546" s="130"/>
      <c r="N546" s="127"/>
      <c r="O546" s="123"/>
      <c r="P546" s="125"/>
    </row>
    <row r="547" hidden="1">
      <c r="A547" s="130"/>
      <c r="B547" s="130"/>
      <c r="C547" s="130"/>
      <c r="D547" s="130"/>
      <c r="E547" s="130"/>
      <c r="F547" s="130"/>
      <c r="G547" s="130"/>
      <c r="H547" s="130"/>
      <c r="I547" s="130"/>
      <c r="J547" s="130"/>
      <c r="K547" s="130"/>
      <c r="L547" s="130"/>
      <c r="M547" s="130"/>
      <c r="N547" s="127"/>
      <c r="O547" s="123"/>
      <c r="P547" s="125"/>
    </row>
    <row r="548" hidden="1">
      <c r="A548" s="130"/>
      <c r="B548" s="130"/>
      <c r="C548" s="130"/>
      <c r="D548" s="130"/>
      <c r="E548" s="130"/>
      <c r="F548" s="130"/>
      <c r="G548" s="130"/>
      <c r="H548" s="130"/>
      <c r="I548" s="130"/>
      <c r="J548" s="130"/>
      <c r="K548" s="130"/>
      <c r="L548" s="130"/>
      <c r="M548" s="130"/>
      <c r="N548" s="127"/>
      <c r="O548" s="123"/>
      <c r="P548" s="125"/>
    </row>
    <row r="549" hidden="1">
      <c r="A549" s="130"/>
      <c r="B549" s="130"/>
      <c r="C549" s="130"/>
      <c r="D549" s="130"/>
      <c r="E549" s="130"/>
      <c r="F549" s="130"/>
      <c r="G549" s="130"/>
      <c r="H549" s="130"/>
      <c r="I549" s="130"/>
      <c r="J549" s="130"/>
      <c r="K549" s="130"/>
      <c r="L549" s="130"/>
      <c r="M549" s="130"/>
      <c r="N549" s="127"/>
      <c r="O549" s="123"/>
      <c r="P549" s="125"/>
    </row>
    <row r="550" hidden="1">
      <c r="A550" s="130"/>
      <c r="B550" s="130"/>
      <c r="C550" s="130"/>
      <c r="D550" s="130"/>
      <c r="E550" s="130"/>
      <c r="F550" s="130"/>
      <c r="G550" s="130"/>
      <c r="H550" s="130"/>
      <c r="I550" s="130"/>
      <c r="J550" s="130"/>
      <c r="K550" s="130"/>
      <c r="L550" s="130"/>
      <c r="M550" s="130"/>
      <c r="N550" s="127"/>
      <c r="O550" s="123"/>
      <c r="P550" s="125"/>
    </row>
    <row r="551" hidden="1">
      <c r="A551" s="130"/>
      <c r="B551" s="130"/>
      <c r="C551" s="130"/>
      <c r="D551" s="130"/>
      <c r="E551" s="130"/>
      <c r="F551" s="130"/>
      <c r="G551" s="130"/>
      <c r="H551" s="130"/>
      <c r="I551" s="130"/>
      <c r="J551" s="130"/>
      <c r="K551" s="130"/>
      <c r="L551" s="130"/>
      <c r="M551" s="130"/>
      <c r="N551" s="127"/>
      <c r="O551" s="123"/>
      <c r="P551" s="125"/>
    </row>
    <row r="552" hidden="1">
      <c r="A552" s="130"/>
      <c r="B552" s="130"/>
      <c r="C552" s="130"/>
      <c r="D552" s="130"/>
      <c r="E552" s="130"/>
      <c r="F552" s="130"/>
      <c r="G552" s="130"/>
      <c r="H552" s="130"/>
      <c r="I552" s="130"/>
      <c r="J552" s="130"/>
      <c r="K552" s="130"/>
      <c r="L552" s="130"/>
      <c r="M552" s="130"/>
      <c r="N552" s="127"/>
      <c r="O552" s="123"/>
      <c r="P552" s="125"/>
    </row>
    <row r="553" hidden="1">
      <c r="A553" s="130"/>
      <c r="B553" s="130"/>
      <c r="C553" s="130"/>
      <c r="D553" s="130"/>
      <c r="E553" s="130"/>
      <c r="F553" s="130"/>
      <c r="G553" s="130"/>
      <c r="H553" s="130"/>
      <c r="I553" s="130"/>
      <c r="J553" s="130"/>
      <c r="K553" s="130"/>
      <c r="L553" s="130"/>
      <c r="M553" s="130"/>
      <c r="N553" s="127"/>
      <c r="O553" s="123"/>
      <c r="P553" s="125"/>
    </row>
    <row r="554" hidden="1">
      <c r="A554" s="130"/>
      <c r="B554" s="130"/>
      <c r="C554" s="130"/>
      <c r="D554" s="130"/>
      <c r="E554" s="130"/>
      <c r="F554" s="130"/>
      <c r="G554" s="130"/>
      <c r="H554" s="130"/>
      <c r="I554" s="130"/>
      <c r="J554" s="130"/>
      <c r="K554" s="130"/>
      <c r="L554" s="130"/>
      <c r="M554" s="130"/>
      <c r="N554" s="127"/>
      <c r="O554" s="123"/>
      <c r="P554" s="125"/>
    </row>
    <row r="555" hidden="1">
      <c r="A555" s="130"/>
      <c r="B555" s="130"/>
      <c r="C555" s="130"/>
      <c r="D555" s="130"/>
      <c r="E555" s="130"/>
      <c r="F555" s="130"/>
      <c r="G555" s="130"/>
      <c r="H555" s="130"/>
      <c r="I555" s="130"/>
      <c r="J555" s="130"/>
      <c r="K555" s="130"/>
      <c r="L555" s="130"/>
      <c r="M555" s="130"/>
      <c r="N555" s="127"/>
      <c r="O555" s="123"/>
      <c r="P555" s="125"/>
    </row>
    <row r="556" hidden="1">
      <c r="A556" s="130"/>
      <c r="B556" s="130"/>
      <c r="C556" s="130"/>
      <c r="D556" s="130"/>
      <c r="E556" s="130"/>
      <c r="F556" s="130"/>
      <c r="G556" s="130"/>
      <c r="H556" s="130"/>
      <c r="I556" s="130"/>
      <c r="J556" s="130"/>
      <c r="K556" s="130"/>
      <c r="L556" s="130"/>
      <c r="M556" s="130"/>
      <c r="N556" s="127"/>
      <c r="O556" s="123"/>
      <c r="P556" s="125"/>
    </row>
    <row r="557" hidden="1">
      <c r="A557" s="130"/>
      <c r="B557" s="130"/>
      <c r="C557" s="130"/>
      <c r="D557" s="130"/>
      <c r="E557" s="130"/>
      <c r="F557" s="130"/>
      <c r="G557" s="130"/>
      <c r="H557" s="130"/>
      <c r="I557" s="130"/>
      <c r="J557" s="130"/>
      <c r="K557" s="130"/>
      <c r="L557" s="130"/>
      <c r="M557" s="130"/>
      <c r="N557" s="127"/>
      <c r="O557" s="123"/>
      <c r="P557" s="125"/>
    </row>
    <row r="558" hidden="1">
      <c r="A558" s="130"/>
      <c r="B558" s="130"/>
      <c r="C558" s="130"/>
      <c r="D558" s="130"/>
      <c r="E558" s="130"/>
      <c r="F558" s="130"/>
      <c r="G558" s="130"/>
      <c r="H558" s="130"/>
      <c r="I558" s="130"/>
      <c r="J558" s="130"/>
      <c r="K558" s="130"/>
      <c r="L558" s="130"/>
      <c r="M558" s="130"/>
      <c r="N558" s="127"/>
      <c r="O558" s="123"/>
      <c r="P558" s="125"/>
    </row>
    <row r="559" hidden="1">
      <c r="A559" s="130"/>
      <c r="B559" s="130"/>
      <c r="C559" s="130"/>
      <c r="D559" s="130"/>
      <c r="E559" s="130"/>
      <c r="F559" s="130"/>
      <c r="G559" s="130"/>
      <c r="H559" s="130"/>
      <c r="I559" s="130"/>
      <c r="J559" s="130"/>
      <c r="K559" s="130"/>
      <c r="L559" s="130"/>
      <c r="M559" s="130"/>
      <c r="N559" s="127"/>
      <c r="O559" s="123"/>
      <c r="P559" s="125"/>
    </row>
    <row r="560" hidden="1">
      <c r="A560" s="130"/>
      <c r="B560" s="130"/>
      <c r="C560" s="130"/>
      <c r="D560" s="130"/>
      <c r="E560" s="130"/>
      <c r="F560" s="130"/>
      <c r="G560" s="130"/>
      <c r="H560" s="130"/>
      <c r="I560" s="130"/>
      <c r="J560" s="130"/>
      <c r="K560" s="130"/>
      <c r="L560" s="130"/>
      <c r="M560" s="130"/>
      <c r="N560" s="127"/>
      <c r="O560" s="123"/>
      <c r="P560" s="125"/>
    </row>
    <row r="561" hidden="1">
      <c r="A561" s="130"/>
      <c r="B561" s="130"/>
      <c r="C561" s="130"/>
      <c r="D561" s="130"/>
      <c r="E561" s="130"/>
      <c r="F561" s="130"/>
      <c r="G561" s="130"/>
      <c r="H561" s="130"/>
      <c r="I561" s="130"/>
      <c r="J561" s="130"/>
      <c r="K561" s="130"/>
      <c r="L561" s="130"/>
      <c r="M561" s="130"/>
      <c r="N561" s="127"/>
      <c r="O561" s="123"/>
      <c r="P561" s="125"/>
    </row>
    <row r="562" hidden="1">
      <c r="A562" s="130"/>
      <c r="B562" s="130"/>
      <c r="C562" s="130"/>
      <c r="D562" s="130"/>
      <c r="E562" s="130"/>
      <c r="F562" s="130"/>
      <c r="G562" s="130"/>
      <c r="H562" s="130"/>
      <c r="I562" s="130"/>
      <c r="J562" s="130"/>
      <c r="K562" s="130"/>
      <c r="L562" s="130"/>
      <c r="M562" s="130"/>
      <c r="N562" s="127"/>
      <c r="O562" s="123"/>
      <c r="P562" s="125"/>
    </row>
    <row r="563" hidden="1">
      <c r="A563" s="130"/>
      <c r="B563" s="130"/>
      <c r="C563" s="130"/>
      <c r="D563" s="130"/>
      <c r="E563" s="130"/>
      <c r="F563" s="130"/>
      <c r="G563" s="130"/>
      <c r="H563" s="130"/>
      <c r="I563" s="130"/>
      <c r="J563" s="130"/>
      <c r="K563" s="130"/>
      <c r="L563" s="130"/>
      <c r="M563" s="130"/>
      <c r="N563" s="127"/>
      <c r="O563" s="123"/>
      <c r="P563" s="125"/>
    </row>
    <row r="564" hidden="1">
      <c r="A564" s="130"/>
      <c r="B564" s="130"/>
      <c r="C564" s="130"/>
      <c r="D564" s="130"/>
      <c r="E564" s="130"/>
      <c r="F564" s="130"/>
      <c r="G564" s="130"/>
      <c r="H564" s="130"/>
      <c r="I564" s="130"/>
      <c r="J564" s="130"/>
      <c r="K564" s="130"/>
      <c r="L564" s="130"/>
      <c r="M564" s="130"/>
      <c r="N564" s="127"/>
      <c r="O564" s="123"/>
      <c r="P564" s="125"/>
    </row>
    <row r="565" hidden="1">
      <c r="A565" s="130"/>
      <c r="B565" s="130"/>
      <c r="C565" s="130"/>
      <c r="D565" s="130"/>
      <c r="E565" s="130"/>
      <c r="F565" s="130"/>
      <c r="G565" s="130"/>
      <c r="H565" s="130"/>
      <c r="I565" s="130"/>
      <c r="J565" s="130"/>
      <c r="K565" s="130"/>
      <c r="L565" s="130"/>
      <c r="M565" s="130"/>
      <c r="N565" s="127"/>
      <c r="O565" s="123"/>
      <c r="P565" s="125"/>
    </row>
    <row r="566" hidden="1">
      <c r="A566" s="130"/>
      <c r="B566" s="130"/>
      <c r="C566" s="130"/>
      <c r="D566" s="130"/>
      <c r="E566" s="130"/>
      <c r="F566" s="130"/>
      <c r="G566" s="130"/>
      <c r="H566" s="130"/>
      <c r="I566" s="130"/>
      <c r="J566" s="130"/>
      <c r="K566" s="130"/>
      <c r="L566" s="130"/>
      <c r="M566" s="130"/>
      <c r="N566" s="127"/>
      <c r="O566" s="123"/>
      <c r="P566" s="125"/>
    </row>
    <row r="567" hidden="1">
      <c r="A567" s="130"/>
      <c r="B567" s="130"/>
      <c r="C567" s="130"/>
      <c r="D567" s="130"/>
      <c r="E567" s="130"/>
      <c r="F567" s="130"/>
      <c r="G567" s="130"/>
      <c r="H567" s="130"/>
      <c r="I567" s="130"/>
      <c r="J567" s="130"/>
      <c r="K567" s="130"/>
      <c r="L567" s="130"/>
      <c r="M567" s="130"/>
      <c r="N567" s="127"/>
      <c r="O567" s="123"/>
      <c r="P567" s="125"/>
    </row>
    <row r="568" hidden="1">
      <c r="A568" s="130"/>
      <c r="B568" s="130"/>
      <c r="C568" s="130"/>
      <c r="D568" s="130"/>
      <c r="E568" s="130"/>
      <c r="F568" s="130"/>
      <c r="G568" s="130"/>
      <c r="H568" s="130"/>
      <c r="I568" s="130"/>
      <c r="J568" s="130"/>
      <c r="K568" s="130"/>
      <c r="L568" s="130"/>
      <c r="M568" s="130"/>
      <c r="N568" s="127"/>
      <c r="O568" s="123"/>
      <c r="P568" s="125"/>
    </row>
    <row r="569" hidden="1">
      <c r="A569" s="130"/>
      <c r="B569" s="130"/>
      <c r="C569" s="130"/>
      <c r="D569" s="130"/>
      <c r="E569" s="130"/>
      <c r="F569" s="130"/>
      <c r="G569" s="130"/>
      <c r="H569" s="130"/>
      <c r="I569" s="130"/>
      <c r="J569" s="130"/>
      <c r="K569" s="130"/>
      <c r="L569" s="130"/>
      <c r="M569" s="130"/>
      <c r="N569" s="127"/>
      <c r="O569" s="123"/>
      <c r="P569" s="125"/>
    </row>
    <row r="570" hidden="1">
      <c r="A570" s="130"/>
      <c r="B570" s="130"/>
      <c r="C570" s="130"/>
      <c r="D570" s="130"/>
      <c r="E570" s="130"/>
      <c r="F570" s="130"/>
      <c r="G570" s="130"/>
      <c r="H570" s="130"/>
      <c r="I570" s="130"/>
      <c r="J570" s="130"/>
      <c r="K570" s="130"/>
      <c r="L570" s="130"/>
      <c r="M570" s="130"/>
      <c r="N570" s="127"/>
      <c r="O570" s="123"/>
      <c r="P570" s="125"/>
    </row>
    <row r="571" hidden="1">
      <c r="A571" s="130"/>
      <c r="B571" s="130"/>
      <c r="C571" s="130"/>
      <c r="D571" s="130"/>
      <c r="E571" s="130"/>
      <c r="F571" s="130"/>
      <c r="G571" s="130"/>
      <c r="H571" s="130"/>
      <c r="I571" s="130"/>
      <c r="J571" s="130"/>
      <c r="K571" s="130"/>
      <c r="L571" s="130"/>
      <c r="M571" s="130"/>
      <c r="N571" s="127"/>
      <c r="O571" s="123"/>
      <c r="P571" s="125"/>
    </row>
    <row r="572" hidden="1">
      <c r="A572" s="130"/>
      <c r="B572" s="130"/>
      <c r="C572" s="130"/>
      <c r="D572" s="130"/>
      <c r="E572" s="130"/>
      <c r="F572" s="130"/>
      <c r="G572" s="130"/>
      <c r="H572" s="130"/>
      <c r="I572" s="130"/>
      <c r="J572" s="130"/>
      <c r="K572" s="130"/>
      <c r="L572" s="130"/>
      <c r="M572" s="130"/>
      <c r="N572" s="127"/>
      <c r="O572" s="123"/>
      <c r="P572" s="125"/>
    </row>
    <row r="573" hidden="1">
      <c r="A573" s="130"/>
      <c r="B573" s="130"/>
      <c r="C573" s="130"/>
      <c r="D573" s="130"/>
      <c r="E573" s="130"/>
      <c r="F573" s="130"/>
      <c r="G573" s="130"/>
      <c r="H573" s="130"/>
      <c r="I573" s="130"/>
      <c r="J573" s="130"/>
      <c r="K573" s="130"/>
      <c r="L573" s="130"/>
      <c r="M573" s="130"/>
      <c r="N573" s="127"/>
      <c r="O573" s="123"/>
      <c r="P573" s="125"/>
    </row>
    <row r="574" hidden="1">
      <c r="A574" s="130"/>
      <c r="B574" s="130"/>
      <c r="C574" s="130"/>
      <c r="D574" s="130"/>
      <c r="E574" s="130"/>
      <c r="F574" s="130"/>
      <c r="G574" s="130"/>
      <c r="H574" s="130"/>
      <c r="I574" s="130"/>
      <c r="J574" s="130"/>
      <c r="K574" s="130"/>
      <c r="L574" s="130"/>
      <c r="M574" s="130"/>
      <c r="N574" s="127"/>
      <c r="O574" s="123"/>
      <c r="P574" s="125"/>
    </row>
    <row r="575" hidden="1">
      <c r="A575" s="130"/>
      <c r="B575" s="130"/>
      <c r="C575" s="130"/>
      <c r="D575" s="130"/>
      <c r="E575" s="130"/>
      <c r="F575" s="130"/>
      <c r="G575" s="130"/>
      <c r="H575" s="130"/>
      <c r="I575" s="130"/>
      <c r="J575" s="130"/>
      <c r="K575" s="130"/>
      <c r="L575" s="130"/>
      <c r="M575" s="130"/>
      <c r="N575" s="127"/>
      <c r="O575" s="123"/>
      <c r="P575" s="125"/>
    </row>
    <row r="576" hidden="1">
      <c r="A576" s="130"/>
      <c r="B576" s="130"/>
      <c r="C576" s="130"/>
      <c r="D576" s="130"/>
      <c r="E576" s="130"/>
      <c r="F576" s="130"/>
      <c r="G576" s="130"/>
      <c r="H576" s="130"/>
      <c r="I576" s="130"/>
      <c r="J576" s="130"/>
      <c r="K576" s="130"/>
      <c r="L576" s="130"/>
      <c r="M576" s="130"/>
      <c r="N576" s="127"/>
      <c r="O576" s="123"/>
      <c r="P576" s="125"/>
    </row>
    <row r="577" hidden="1">
      <c r="A577" s="130"/>
      <c r="B577" s="130"/>
      <c r="C577" s="130"/>
      <c r="D577" s="130"/>
      <c r="E577" s="130"/>
      <c r="F577" s="130"/>
      <c r="G577" s="130"/>
      <c r="H577" s="130"/>
      <c r="I577" s="130"/>
      <c r="J577" s="130"/>
      <c r="K577" s="130"/>
      <c r="L577" s="130"/>
      <c r="M577" s="130"/>
      <c r="N577" s="127"/>
      <c r="O577" s="123"/>
      <c r="P577" s="125"/>
    </row>
    <row r="578" hidden="1">
      <c r="A578" s="130"/>
      <c r="B578" s="130"/>
      <c r="C578" s="130"/>
      <c r="D578" s="130"/>
      <c r="E578" s="130"/>
      <c r="F578" s="130"/>
      <c r="G578" s="130"/>
      <c r="H578" s="130"/>
      <c r="I578" s="130"/>
      <c r="J578" s="130"/>
      <c r="K578" s="130"/>
      <c r="L578" s="130"/>
      <c r="M578" s="130"/>
      <c r="N578" s="127"/>
      <c r="O578" s="123"/>
      <c r="P578" s="125"/>
    </row>
    <row r="579" hidden="1">
      <c r="A579" s="130"/>
      <c r="B579" s="130"/>
      <c r="C579" s="130"/>
      <c r="D579" s="130"/>
      <c r="E579" s="130"/>
      <c r="F579" s="130"/>
      <c r="G579" s="130"/>
      <c r="H579" s="130"/>
      <c r="I579" s="130"/>
      <c r="J579" s="130"/>
      <c r="K579" s="130"/>
      <c r="L579" s="130"/>
      <c r="M579" s="130"/>
      <c r="N579" s="127"/>
      <c r="O579" s="123"/>
      <c r="P579" s="125"/>
    </row>
    <row r="580" hidden="1">
      <c r="A580" s="130"/>
      <c r="B580" s="130"/>
      <c r="C580" s="130"/>
      <c r="D580" s="130"/>
      <c r="E580" s="130"/>
      <c r="F580" s="130"/>
      <c r="G580" s="130"/>
      <c r="H580" s="130"/>
      <c r="I580" s="130"/>
      <c r="J580" s="130"/>
      <c r="K580" s="130"/>
      <c r="L580" s="130"/>
      <c r="M580" s="130"/>
      <c r="N580" s="127"/>
      <c r="O580" s="123"/>
      <c r="P580" s="125"/>
    </row>
    <row r="581" hidden="1">
      <c r="A581" s="130"/>
      <c r="B581" s="130"/>
      <c r="C581" s="130"/>
      <c r="D581" s="130"/>
      <c r="E581" s="130"/>
      <c r="F581" s="130"/>
      <c r="G581" s="130"/>
      <c r="H581" s="130"/>
      <c r="I581" s="130"/>
      <c r="J581" s="130"/>
      <c r="K581" s="130"/>
      <c r="L581" s="130"/>
      <c r="M581" s="130"/>
      <c r="N581" s="127"/>
      <c r="O581" s="123"/>
      <c r="P581" s="125"/>
    </row>
    <row r="582" hidden="1">
      <c r="A582" s="130"/>
      <c r="B582" s="130"/>
      <c r="C582" s="130"/>
      <c r="D582" s="130"/>
      <c r="E582" s="130"/>
      <c r="F582" s="130"/>
      <c r="G582" s="130"/>
      <c r="H582" s="130"/>
      <c r="I582" s="130"/>
      <c r="J582" s="130"/>
      <c r="K582" s="130"/>
      <c r="L582" s="130"/>
      <c r="M582" s="130"/>
      <c r="N582" s="127"/>
      <c r="O582" s="123"/>
      <c r="P582" s="125"/>
    </row>
    <row r="583" hidden="1">
      <c r="A583" s="130"/>
      <c r="B583" s="130"/>
      <c r="C583" s="130"/>
      <c r="D583" s="130"/>
      <c r="E583" s="130"/>
      <c r="F583" s="130"/>
      <c r="G583" s="130"/>
      <c r="H583" s="130"/>
      <c r="I583" s="130"/>
      <c r="J583" s="130"/>
      <c r="K583" s="130"/>
      <c r="L583" s="130"/>
      <c r="M583" s="130"/>
      <c r="N583" s="127"/>
      <c r="O583" s="123"/>
      <c r="P583" s="125"/>
    </row>
    <row r="584" hidden="1">
      <c r="A584" s="130"/>
      <c r="B584" s="130"/>
      <c r="C584" s="130"/>
      <c r="D584" s="130"/>
      <c r="E584" s="130"/>
      <c r="F584" s="130"/>
      <c r="G584" s="130"/>
      <c r="H584" s="130"/>
      <c r="I584" s="130"/>
      <c r="J584" s="130"/>
      <c r="K584" s="130"/>
      <c r="L584" s="130"/>
      <c r="M584" s="130"/>
      <c r="N584" s="127"/>
      <c r="O584" s="123"/>
      <c r="P584" s="125"/>
    </row>
    <row r="585" hidden="1">
      <c r="A585" s="130"/>
      <c r="B585" s="130"/>
      <c r="C585" s="130"/>
      <c r="D585" s="130"/>
      <c r="E585" s="130"/>
      <c r="F585" s="130"/>
      <c r="G585" s="130"/>
      <c r="H585" s="130"/>
      <c r="I585" s="130"/>
      <c r="J585" s="130"/>
      <c r="K585" s="130"/>
      <c r="L585" s="130"/>
      <c r="M585" s="130"/>
      <c r="N585" s="127"/>
      <c r="O585" s="123"/>
      <c r="P585" s="125"/>
    </row>
    <row r="586" hidden="1">
      <c r="A586" s="130"/>
      <c r="B586" s="130"/>
      <c r="C586" s="130"/>
      <c r="D586" s="130"/>
      <c r="E586" s="130"/>
      <c r="F586" s="130"/>
      <c r="G586" s="130"/>
      <c r="H586" s="130"/>
      <c r="I586" s="130"/>
      <c r="J586" s="130"/>
      <c r="K586" s="130"/>
      <c r="L586" s="130"/>
      <c r="M586" s="130"/>
      <c r="N586" s="127"/>
      <c r="O586" s="123"/>
      <c r="P586" s="125"/>
    </row>
    <row r="587" hidden="1">
      <c r="A587" s="130"/>
      <c r="B587" s="130"/>
      <c r="C587" s="130"/>
      <c r="D587" s="130"/>
      <c r="E587" s="130"/>
      <c r="F587" s="130"/>
      <c r="G587" s="130"/>
      <c r="H587" s="130"/>
      <c r="I587" s="130"/>
      <c r="J587" s="130"/>
      <c r="K587" s="130"/>
      <c r="L587" s="130"/>
      <c r="M587" s="130"/>
      <c r="N587" s="127"/>
      <c r="O587" s="123"/>
      <c r="P587" s="125"/>
    </row>
    <row r="588" hidden="1">
      <c r="A588" s="130"/>
      <c r="B588" s="130"/>
      <c r="C588" s="130"/>
      <c r="D588" s="130"/>
      <c r="E588" s="130"/>
      <c r="F588" s="130"/>
      <c r="G588" s="130"/>
      <c r="H588" s="130"/>
      <c r="I588" s="130"/>
      <c r="J588" s="130"/>
      <c r="K588" s="130"/>
      <c r="L588" s="130"/>
      <c r="M588" s="130"/>
      <c r="N588" s="127"/>
      <c r="O588" s="123"/>
      <c r="P588" s="125"/>
    </row>
    <row r="589" hidden="1">
      <c r="A589" s="130"/>
      <c r="B589" s="130"/>
      <c r="C589" s="130"/>
      <c r="D589" s="130"/>
      <c r="E589" s="130"/>
      <c r="F589" s="130"/>
      <c r="G589" s="130"/>
      <c r="H589" s="130"/>
      <c r="I589" s="130"/>
      <c r="J589" s="130"/>
      <c r="K589" s="130"/>
      <c r="L589" s="130"/>
      <c r="M589" s="130"/>
      <c r="N589" s="127"/>
      <c r="O589" s="123"/>
      <c r="P589" s="125"/>
    </row>
    <row r="590" hidden="1">
      <c r="A590" s="130"/>
      <c r="B590" s="130"/>
      <c r="C590" s="130"/>
      <c r="D590" s="130"/>
      <c r="E590" s="130"/>
      <c r="F590" s="130"/>
      <c r="G590" s="130"/>
      <c r="H590" s="130"/>
      <c r="I590" s="130"/>
      <c r="J590" s="130"/>
      <c r="K590" s="130"/>
      <c r="L590" s="130"/>
      <c r="M590" s="130"/>
      <c r="N590" s="127"/>
      <c r="O590" s="123"/>
      <c r="P590" s="125"/>
    </row>
    <row r="591" hidden="1">
      <c r="A591" s="130"/>
      <c r="B591" s="130"/>
      <c r="C591" s="130"/>
      <c r="D591" s="130"/>
      <c r="E591" s="130"/>
      <c r="F591" s="130"/>
      <c r="G591" s="130"/>
      <c r="H591" s="130"/>
      <c r="I591" s="130"/>
      <c r="J591" s="130"/>
      <c r="K591" s="130"/>
      <c r="L591" s="130"/>
      <c r="M591" s="130"/>
      <c r="N591" s="127"/>
      <c r="O591" s="123"/>
      <c r="P591" s="125"/>
    </row>
    <row r="592" hidden="1">
      <c r="A592" s="130"/>
      <c r="B592" s="130"/>
      <c r="C592" s="130"/>
      <c r="D592" s="130"/>
      <c r="E592" s="130"/>
      <c r="F592" s="130"/>
      <c r="G592" s="130"/>
      <c r="H592" s="130"/>
      <c r="I592" s="130"/>
      <c r="J592" s="130"/>
      <c r="K592" s="130"/>
      <c r="L592" s="130"/>
      <c r="M592" s="130"/>
      <c r="N592" s="127"/>
      <c r="O592" s="123"/>
      <c r="P592" s="125"/>
    </row>
    <row r="593" hidden="1">
      <c r="A593" s="130"/>
      <c r="B593" s="130"/>
      <c r="C593" s="130"/>
      <c r="D593" s="130"/>
      <c r="E593" s="130"/>
      <c r="F593" s="130"/>
      <c r="G593" s="130"/>
      <c r="H593" s="130"/>
      <c r="I593" s="130"/>
      <c r="J593" s="130"/>
      <c r="K593" s="130"/>
      <c r="L593" s="130"/>
      <c r="M593" s="130"/>
      <c r="N593" s="127"/>
      <c r="O593" s="123"/>
      <c r="P593" s="125"/>
    </row>
    <row r="594" hidden="1">
      <c r="A594" s="130"/>
      <c r="B594" s="130"/>
      <c r="C594" s="130"/>
      <c r="D594" s="130"/>
      <c r="E594" s="130"/>
      <c r="F594" s="130"/>
      <c r="G594" s="130"/>
      <c r="H594" s="130"/>
      <c r="I594" s="130"/>
      <c r="J594" s="130"/>
      <c r="K594" s="130"/>
      <c r="L594" s="130"/>
      <c r="M594" s="130"/>
      <c r="N594" s="127"/>
      <c r="O594" s="123"/>
      <c r="P594" s="125"/>
    </row>
    <row r="595" hidden="1">
      <c r="A595" s="130"/>
      <c r="B595" s="130"/>
      <c r="C595" s="130"/>
      <c r="D595" s="130"/>
      <c r="E595" s="130"/>
      <c r="F595" s="130"/>
      <c r="G595" s="130"/>
      <c r="H595" s="130"/>
      <c r="I595" s="130"/>
      <c r="J595" s="130"/>
      <c r="K595" s="130"/>
      <c r="L595" s="130"/>
      <c r="M595" s="130"/>
      <c r="N595" s="127"/>
      <c r="O595" s="123"/>
      <c r="P595" s="125"/>
    </row>
    <row r="596" hidden="1">
      <c r="A596" s="130"/>
      <c r="B596" s="130"/>
      <c r="C596" s="130"/>
      <c r="D596" s="130"/>
      <c r="E596" s="130"/>
      <c r="F596" s="130"/>
      <c r="G596" s="130"/>
      <c r="H596" s="130"/>
      <c r="I596" s="130"/>
      <c r="J596" s="130"/>
      <c r="K596" s="130"/>
      <c r="L596" s="130"/>
      <c r="M596" s="130"/>
      <c r="N596" s="127"/>
      <c r="O596" s="123"/>
      <c r="P596" s="125"/>
    </row>
    <row r="597" hidden="1">
      <c r="A597" s="130"/>
      <c r="B597" s="130"/>
      <c r="C597" s="130"/>
      <c r="D597" s="130"/>
      <c r="E597" s="130"/>
      <c r="F597" s="130"/>
      <c r="G597" s="130"/>
      <c r="H597" s="130"/>
      <c r="I597" s="130"/>
      <c r="J597" s="130"/>
      <c r="K597" s="130"/>
      <c r="L597" s="130"/>
      <c r="M597" s="130"/>
      <c r="N597" s="127"/>
      <c r="O597" s="123"/>
      <c r="P597" s="125"/>
    </row>
    <row r="598" hidden="1">
      <c r="A598" s="130"/>
      <c r="B598" s="130"/>
      <c r="C598" s="130"/>
      <c r="D598" s="130"/>
      <c r="E598" s="130"/>
      <c r="F598" s="130"/>
      <c r="G598" s="130"/>
      <c r="H598" s="130"/>
      <c r="I598" s="130"/>
      <c r="J598" s="130"/>
      <c r="K598" s="130"/>
      <c r="L598" s="130"/>
      <c r="M598" s="130"/>
      <c r="N598" s="127"/>
      <c r="O598" s="123"/>
      <c r="P598" s="125"/>
    </row>
    <row r="599" hidden="1">
      <c r="A599" s="130"/>
      <c r="B599" s="130"/>
      <c r="C599" s="130"/>
      <c r="D599" s="130"/>
      <c r="E599" s="130"/>
      <c r="F599" s="130"/>
      <c r="G599" s="130"/>
      <c r="H599" s="130"/>
      <c r="I599" s="130"/>
      <c r="J599" s="130"/>
      <c r="K599" s="130"/>
      <c r="L599" s="130"/>
      <c r="M599" s="130"/>
      <c r="N599" s="127"/>
      <c r="O599" s="123"/>
      <c r="P599" s="125"/>
    </row>
    <row r="600" hidden="1">
      <c r="A600" s="130"/>
      <c r="B600" s="130"/>
      <c r="C600" s="130"/>
      <c r="D600" s="130"/>
      <c r="E600" s="130"/>
      <c r="F600" s="130"/>
      <c r="G600" s="130"/>
      <c r="H600" s="130"/>
      <c r="I600" s="130"/>
      <c r="J600" s="130"/>
      <c r="K600" s="130"/>
      <c r="L600" s="130"/>
      <c r="M600" s="130"/>
      <c r="N600" s="127"/>
      <c r="O600" s="123"/>
      <c r="P600" s="125"/>
    </row>
    <row r="601" hidden="1">
      <c r="A601" s="130"/>
      <c r="B601" s="130"/>
      <c r="C601" s="130"/>
      <c r="D601" s="130"/>
      <c r="E601" s="130"/>
      <c r="F601" s="130"/>
      <c r="G601" s="130"/>
      <c r="H601" s="130"/>
      <c r="I601" s="130"/>
      <c r="J601" s="130"/>
      <c r="K601" s="130"/>
      <c r="L601" s="130"/>
      <c r="M601" s="130"/>
      <c r="N601" s="127"/>
      <c r="O601" s="123"/>
      <c r="P601" s="125"/>
    </row>
    <row r="602" hidden="1">
      <c r="A602" s="130"/>
      <c r="B602" s="130"/>
      <c r="C602" s="130"/>
      <c r="D602" s="130"/>
      <c r="E602" s="130"/>
      <c r="F602" s="130"/>
      <c r="G602" s="130"/>
      <c r="H602" s="130"/>
      <c r="I602" s="130"/>
      <c r="J602" s="130"/>
      <c r="K602" s="130"/>
      <c r="L602" s="130"/>
      <c r="M602" s="130"/>
      <c r="N602" s="127"/>
      <c r="O602" s="123"/>
      <c r="P602" s="125"/>
    </row>
    <row r="603" hidden="1">
      <c r="A603" s="130"/>
      <c r="B603" s="130"/>
      <c r="C603" s="130"/>
      <c r="D603" s="130"/>
      <c r="E603" s="130"/>
      <c r="F603" s="130"/>
      <c r="G603" s="130"/>
      <c r="H603" s="130"/>
      <c r="I603" s="130"/>
      <c r="J603" s="130"/>
      <c r="K603" s="130"/>
      <c r="L603" s="130"/>
      <c r="M603" s="130"/>
      <c r="N603" s="127"/>
      <c r="O603" s="123"/>
      <c r="P603" s="125"/>
    </row>
    <row r="604" hidden="1">
      <c r="A604" s="130"/>
      <c r="B604" s="130"/>
      <c r="C604" s="130"/>
      <c r="D604" s="130"/>
      <c r="E604" s="130"/>
      <c r="F604" s="130"/>
      <c r="G604" s="130"/>
      <c r="H604" s="130"/>
      <c r="I604" s="130"/>
      <c r="J604" s="130"/>
      <c r="K604" s="130"/>
      <c r="L604" s="130"/>
      <c r="M604" s="130"/>
      <c r="N604" s="127"/>
      <c r="O604" s="123"/>
      <c r="P604" s="125"/>
    </row>
    <row r="605" hidden="1">
      <c r="A605" s="130"/>
      <c r="B605" s="130"/>
      <c r="C605" s="130"/>
      <c r="D605" s="130"/>
      <c r="E605" s="130"/>
      <c r="F605" s="130"/>
      <c r="G605" s="130"/>
      <c r="H605" s="130"/>
      <c r="I605" s="130"/>
      <c r="J605" s="130"/>
      <c r="K605" s="130"/>
      <c r="L605" s="130"/>
      <c r="M605" s="130"/>
      <c r="N605" s="127"/>
      <c r="O605" s="123"/>
      <c r="P605" s="125"/>
    </row>
    <row r="606" hidden="1">
      <c r="A606" s="130"/>
      <c r="B606" s="130"/>
      <c r="C606" s="130"/>
      <c r="D606" s="130"/>
      <c r="E606" s="130"/>
      <c r="F606" s="130"/>
      <c r="G606" s="130"/>
      <c r="H606" s="130"/>
      <c r="I606" s="130"/>
      <c r="J606" s="130"/>
      <c r="K606" s="130"/>
      <c r="L606" s="130"/>
      <c r="M606" s="130"/>
      <c r="N606" s="127"/>
      <c r="O606" s="123"/>
      <c r="P606" s="125"/>
    </row>
    <row r="607" hidden="1">
      <c r="A607" s="130"/>
      <c r="B607" s="130"/>
      <c r="C607" s="130"/>
      <c r="D607" s="130"/>
      <c r="E607" s="130"/>
      <c r="F607" s="130"/>
      <c r="G607" s="130"/>
      <c r="H607" s="130"/>
      <c r="I607" s="130"/>
      <c r="J607" s="130"/>
      <c r="K607" s="130"/>
      <c r="L607" s="130"/>
      <c r="M607" s="130"/>
      <c r="N607" s="127"/>
      <c r="O607" s="123"/>
      <c r="P607" s="125"/>
    </row>
    <row r="608" hidden="1">
      <c r="A608" s="130"/>
      <c r="B608" s="130"/>
      <c r="C608" s="130"/>
      <c r="D608" s="130"/>
      <c r="E608" s="130"/>
      <c r="F608" s="130"/>
      <c r="G608" s="130"/>
      <c r="H608" s="130"/>
      <c r="I608" s="130"/>
      <c r="J608" s="130"/>
      <c r="K608" s="130"/>
      <c r="L608" s="130"/>
      <c r="M608" s="130"/>
      <c r="N608" s="127"/>
      <c r="O608" s="123"/>
      <c r="P608" s="125"/>
    </row>
    <row r="609" hidden="1">
      <c r="A609" s="130"/>
      <c r="B609" s="130"/>
      <c r="C609" s="130"/>
      <c r="D609" s="130"/>
      <c r="E609" s="130"/>
      <c r="F609" s="130"/>
      <c r="G609" s="130"/>
      <c r="H609" s="130"/>
      <c r="I609" s="130"/>
      <c r="J609" s="130"/>
      <c r="K609" s="130"/>
      <c r="L609" s="130"/>
      <c r="M609" s="130"/>
      <c r="N609" s="127"/>
      <c r="O609" s="123"/>
      <c r="P609" s="125"/>
    </row>
    <row r="610" hidden="1">
      <c r="A610" s="130"/>
      <c r="B610" s="130"/>
      <c r="C610" s="130"/>
      <c r="D610" s="130"/>
      <c r="E610" s="130"/>
      <c r="F610" s="130"/>
      <c r="G610" s="130"/>
      <c r="H610" s="130"/>
      <c r="I610" s="130"/>
      <c r="J610" s="130"/>
      <c r="K610" s="130"/>
      <c r="L610" s="130"/>
      <c r="M610" s="130"/>
      <c r="N610" s="127"/>
      <c r="O610" s="123"/>
      <c r="P610" s="125"/>
    </row>
    <row r="611" hidden="1">
      <c r="A611" s="130"/>
      <c r="B611" s="130"/>
      <c r="C611" s="130"/>
      <c r="D611" s="130"/>
      <c r="E611" s="130"/>
      <c r="F611" s="130"/>
      <c r="G611" s="130"/>
      <c r="H611" s="130"/>
      <c r="I611" s="130"/>
      <c r="J611" s="130"/>
      <c r="K611" s="130"/>
      <c r="L611" s="130"/>
      <c r="M611" s="130"/>
      <c r="N611" s="127"/>
      <c r="O611" s="123"/>
      <c r="P611" s="125"/>
    </row>
    <row r="612" hidden="1">
      <c r="A612" s="130"/>
      <c r="B612" s="130"/>
      <c r="C612" s="130"/>
      <c r="D612" s="130"/>
      <c r="E612" s="130"/>
      <c r="F612" s="130"/>
      <c r="G612" s="130"/>
      <c r="H612" s="130"/>
      <c r="I612" s="130"/>
      <c r="J612" s="130"/>
      <c r="K612" s="130"/>
      <c r="L612" s="130"/>
      <c r="M612" s="130"/>
      <c r="N612" s="127"/>
      <c r="O612" s="123"/>
      <c r="P612" s="125"/>
    </row>
    <row r="613" hidden="1">
      <c r="A613" s="130"/>
      <c r="B613" s="130"/>
      <c r="C613" s="130"/>
      <c r="D613" s="130"/>
      <c r="E613" s="130"/>
      <c r="F613" s="130"/>
      <c r="G613" s="130"/>
      <c r="H613" s="130"/>
      <c r="I613" s="130"/>
      <c r="J613" s="130"/>
      <c r="K613" s="130"/>
      <c r="L613" s="130"/>
      <c r="M613" s="130"/>
      <c r="N613" s="127"/>
      <c r="O613" s="123"/>
      <c r="P613" s="125"/>
    </row>
    <row r="614" hidden="1">
      <c r="A614" s="130"/>
      <c r="B614" s="130"/>
      <c r="C614" s="130"/>
      <c r="D614" s="130"/>
      <c r="E614" s="130"/>
      <c r="F614" s="130"/>
      <c r="G614" s="130"/>
      <c r="H614" s="130"/>
      <c r="I614" s="130"/>
      <c r="J614" s="130"/>
      <c r="K614" s="130"/>
      <c r="L614" s="130"/>
      <c r="M614" s="130"/>
      <c r="N614" s="127"/>
      <c r="O614" s="123"/>
      <c r="P614" s="125"/>
    </row>
    <row r="615" hidden="1">
      <c r="A615" s="130"/>
      <c r="B615" s="130"/>
      <c r="C615" s="130"/>
      <c r="D615" s="130"/>
      <c r="E615" s="130"/>
      <c r="F615" s="130"/>
      <c r="G615" s="130"/>
      <c r="H615" s="130"/>
      <c r="I615" s="130"/>
      <c r="J615" s="130"/>
      <c r="K615" s="130"/>
      <c r="L615" s="130"/>
      <c r="M615" s="130"/>
      <c r="N615" s="127"/>
      <c r="O615" s="123"/>
      <c r="P615" s="125"/>
    </row>
    <row r="616" hidden="1">
      <c r="A616" s="130"/>
      <c r="B616" s="130"/>
      <c r="C616" s="130"/>
      <c r="D616" s="130"/>
      <c r="E616" s="130"/>
      <c r="F616" s="130"/>
      <c r="G616" s="130"/>
      <c r="H616" s="130"/>
      <c r="I616" s="130"/>
      <c r="J616" s="130"/>
      <c r="K616" s="130"/>
      <c r="L616" s="130"/>
      <c r="M616" s="130"/>
      <c r="N616" s="127"/>
      <c r="O616" s="123"/>
      <c r="P616" s="125"/>
    </row>
    <row r="617" hidden="1">
      <c r="A617" s="130"/>
      <c r="B617" s="130"/>
      <c r="C617" s="130"/>
      <c r="D617" s="130"/>
      <c r="E617" s="130"/>
      <c r="F617" s="130"/>
      <c r="G617" s="130"/>
      <c r="H617" s="130"/>
      <c r="I617" s="130"/>
      <c r="J617" s="130"/>
      <c r="K617" s="130"/>
      <c r="L617" s="130"/>
      <c r="M617" s="130"/>
      <c r="N617" s="127"/>
      <c r="O617" s="123"/>
      <c r="P617" s="125"/>
    </row>
    <row r="618" hidden="1">
      <c r="A618" s="130"/>
      <c r="B618" s="130"/>
      <c r="C618" s="130"/>
      <c r="D618" s="130"/>
      <c r="E618" s="130"/>
      <c r="F618" s="130"/>
      <c r="G618" s="130"/>
      <c r="H618" s="130"/>
      <c r="I618" s="130"/>
      <c r="J618" s="130"/>
      <c r="K618" s="130"/>
      <c r="L618" s="130"/>
      <c r="M618" s="130"/>
      <c r="N618" s="127"/>
      <c r="O618" s="123"/>
      <c r="P618" s="125"/>
    </row>
    <row r="619" hidden="1">
      <c r="A619" s="130"/>
      <c r="B619" s="130"/>
      <c r="C619" s="130"/>
      <c r="D619" s="130"/>
      <c r="E619" s="130"/>
      <c r="F619" s="130"/>
      <c r="G619" s="130"/>
      <c r="H619" s="130"/>
      <c r="I619" s="130"/>
      <c r="J619" s="130"/>
      <c r="K619" s="130"/>
      <c r="L619" s="130"/>
      <c r="M619" s="130"/>
      <c r="N619" s="127"/>
      <c r="O619" s="123"/>
      <c r="P619" s="125"/>
    </row>
    <row r="620" hidden="1">
      <c r="A620" s="130"/>
      <c r="B620" s="130"/>
      <c r="C620" s="130"/>
      <c r="D620" s="130"/>
      <c r="E620" s="130"/>
      <c r="F620" s="130"/>
      <c r="G620" s="130"/>
      <c r="H620" s="130"/>
      <c r="I620" s="130"/>
      <c r="J620" s="130"/>
      <c r="K620" s="130"/>
      <c r="L620" s="130"/>
      <c r="M620" s="130"/>
      <c r="N620" s="127"/>
      <c r="O620" s="123"/>
      <c r="P620" s="125"/>
    </row>
    <row r="621" hidden="1">
      <c r="A621" s="130"/>
      <c r="B621" s="130"/>
      <c r="C621" s="130"/>
      <c r="D621" s="130"/>
      <c r="E621" s="130"/>
      <c r="F621" s="130"/>
      <c r="G621" s="130"/>
      <c r="H621" s="130"/>
      <c r="I621" s="130"/>
      <c r="J621" s="130"/>
      <c r="K621" s="130"/>
      <c r="L621" s="130"/>
      <c r="M621" s="130"/>
      <c r="N621" s="127"/>
      <c r="O621" s="123"/>
      <c r="P621" s="125"/>
    </row>
    <row r="622" hidden="1">
      <c r="A622" s="130"/>
      <c r="B622" s="130"/>
      <c r="C622" s="130"/>
      <c r="D622" s="130"/>
      <c r="E622" s="130"/>
      <c r="F622" s="130"/>
      <c r="G622" s="130"/>
      <c r="H622" s="130"/>
      <c r="I622" s="130"/>
      <c r="J622" s="130"/>
      <c r="K622" s="130"/>
      <c r="L622" s="130"/>
      <c r="M622" s="130"/>
      <c r="N622" s="127"/>
      <c r="O622" s="123"/>
      <c r="P622" s="125"/>
    </row>
    <row r="623" hidden="1">
      <c r="A623" s="130"/>
      <c r="B623" s="130"/>
      <c r="C623" s="130"/>
      <c r="D623" s="130"/>
      <c r="E623" s="130"/>
      <c r="F623" s="130"/>
      <c r="G623" s="130"/>
      <c r="H623" s="130"/>
      <c r="I623" s="130"/>
      <c r="J623" s="130"/>
      <c r="K623" s="130"/>
      <c r="L623" s="130"/>
      <c r="M623" s="130"/>
      <c r="N623" s="127"/>
      <c r="O623" s="123"/>
      <c r="P623" s="125"/>
    </row>
    <row r="624" hidden="1">
      <c r="A624" s="130"/>
      <c r="B624" s="130"/>
      <c r="C624" s="130"/>
      <c r="D624" s="130"/>
      <c r="E624" s="130"/>
      <c r="F624" s="130"/>
      <c r="G624" s="130"/>
      <c r="H624" s="130"/>
      <c r="I624" s="130"/>
      <c r="J624" s="130"/>
      <c r="K624" s="130"/>
      <c r="L624" s="130"/>
      <c r="M624" s="130"/>
      <c r="N624" s="127"/>
      <c r="O624" s="123"/>
      <c r="P624" s="125"/>
    </row>
    <row r="625" hidden="1">
      <c r="A625" s="130"/>
      <c r="B625" s="130"/>
      <c r="C625" s="130"/>
      <c r="D625" s="130"/>
      <c r="E625" s="130"/>
      <c r="F625" s="130"/>
      <c r="G625" s="130"/>
      <c r="H625" s="130"/>
      <c r="I625" s="130"/>
      <c r="J625" s="130"/>
      <c r="K625" s="130"/>
      <c r="L625" s="130"/>
      <c r="M625" s="130"/>
      <c r="N625" s="127"/>
      <c r="O625" s="123"/>
      <c r="P625" s="125"/>
    </row>
    <row r="626" hidden="1">
      <c r="A626" s="130"/>
      <c r="B626" s="130"/>
      <c r="C626" s="130"/>
      <c r="D626" s="130"/>
      <c r="E626" s="130"/>
      <c r="F626" s="130"/>
      <c r="G626" s="130"/>
      <c r="H626" s="130"/>
      <c r="I626" s="130"/>
      <c r="J626" s="130"/>
      <c r="K626" s="130"/>
      <c r="L626" s="130"/>
      <c r="M626" s="130"/>
      <c r="N626" s="127"/>
      <c r="O626" s="123"/>
      <c r="P626" s="125"/>
    </row>
    <row r="627" hidden="1">
      <c r="A627" s="130"/>
      <c r="B627" s="130"/>
      <c r="C627" s="130"/>
      <c r="D627" s="130"/>
      <c r="E627" s="130"/>
      <c r="F627" s="130"/>
      <c r="G627" s="130"/>
      <c r="H627" s="130"/>
      <c r="I627" s="130"/>
      <c r="J627" s="130"/>
      <c r="K627" s="130"/>
      <c r="L627" s="130"/>
      <c r="M627" s="130"/>
      <c r="N627" s="127"/>
      <c r="O627" s="123"/>
      <c r="P627" s="125"/>
    </row>
    <row r="628" hidden="1">
      <c r="A628" s="130"/>
      <c r="B628" s="130"/>
      <c r="C628" s="130"/>
      <c r="D628" s="130"/>
      <c r="E628" s="130"/>
      <c r="F628" s="130"/>
      <c r="G628" s="130"/>
      <c r="H628" s="130"/>
      <c r="I628" s="130"/>
      <c r="J628" s="130"/>
      <c r="K628" s="130"/>
      <c r="L628" s="130"/>
      <c r="M628" s="130"/>
      <c r="N628" s="127"/>
      <c r="O628" s="123"/>
      <c r="P628" s="125"/>
    </row>
    <row r="629" hidden="1">
      <c r="A629" s="130"/>
      <c r="B629" s="130"/>
      <c r="C629" s="130"/>
      <c r="D629" s="130"/>
      <c r="E629" s="130"/>
      <c r="F629" s="130"/>
      <c r="G629" s="130"/>
      <c r="H629" s="130"/>
      <c r="I629" s="130"/>
      <c r="J629" s="130"/>
      <c r="K629" s="130"/>
      <c r="L629" s="130"/>
      <c r="M629" s="130"/>
      <c r="N629" s="127"/>
      <c r="O629" s="123"/>
      <c r="P629" s="125"/>
    </row>
    <row r="630" hidden="1">
      <c r="A630" s="130"/>
      <c r="B630" s="130"/>
      <c r="C630" s="130"/>
      <c r="D630" s="130"/>
      <c r="E630" s="130"/>
      <c r="F630" s="130"/>
      <c r="G630" s="130"/>
      <c r="H630" s="130"/>
      <c r="I630" s="130"/>
      <c r="J630" s="130"/>
      <c r="K630" s="130"/>
      <c r="L630" s="130"/>
      <c r="M630" s="130"/>
      <c r="N630" s="127"/>
      <c r="O630" s="123"/>
      <c r="P630" s="125"/>
    </row>
    <row r="631" hidden="1">
      <c r="A631" s="130"/>
      <c r="B631" s="130"/>
      <c r="C631" s="130"/>
      <c r="D631" s="130"/>
      <c r="E631" s="130"/>
      <c r="F631" s="130"/>
      <c r="G631" s="130"/>
      <c r="H631" s="130"/>
      <c r="I631" s="130"/>
      <c r="J631" s="130"/>
      <c r="K631" s="130"/>
      <c r="L631" s="130"/>
      <c r="M631" s="130"/>
      <c r="N631" s="127"/>
      <c r="O631" s="123"/>
      <c r="P631" s="125"/>
    </row>
    <row r="632" hidden="1">
      <c r="A632" s="130"/>
      <c r="B632" s="130"/>
      <c r="C632" s="130"/>
      <c r="D632" s="130"/>
      <c r="E632" s="130"/>
      <c r="F632" s="130"/>
      <c r="G632" s="130"/>
      <c r="H632" s="130"/>
      <c r="I632" s="130"/>
      <c r="J632" s="130"/>
      <c r="K632" s="130"/>
      <c r="L632" s="130"/>
      <c r="M632" s="130"/>
      <c r="N632" s="127"/>
      <c r="O632" s="123"/>
      <c r="P632" s="125"/>
    </row>
    <row r="633" hidden="1">
      <c r="A633" s="130"/>
      <c r="B633" s="130"/>
      <c r="C633" s="130"/>
      <c r="D633" s="130"/>
      <c r="E633" s="130"/>
      <c r="F633" s="130"/>
      <c r="G633" s="130"/>
      <c r="H633" s="130"/>
      <c r="I633" s="130"/>
      <c r="J633" s="130"/>
      <c r="K633" s="130"/>
      <c r="L633" s="130"/>
      <c r="M633" s="130"/>
      <c r="N633" s="127"/>
      <c r="O633" s="123"/>
      <c r="P633" s="125"/>
    </row>
    <row r="634" hidden="1">
      <c r="A634" s="130"/>
      <c r="B634" s="130"/>
      <c r="C634" s="130"/>
      <c r="D634" s="130"/>
      <c r="E634" s="130"/>
      <c r="F634" s="130"/>
      <c r="G634" s="130"/>
      <c r="H634" s="130"/>
      <c r="I634" s="130"/>
      <c r="J634" s="130"/>
      <c r="K634" s="130"/>
      <c r="L634" s="130"/>
      <c r="M634" s="130"/>
      <c r="N634" s="127"/>
      <c r="O634" s="123"/>
      <c r="P634" s="125"/>
    </row>
    <row r="635" hidden="1">
      <c r="A635" s="130"/>
      <c r="B635" s="130"/>
      <c r="C635" s="130"/>
      <c r="D635" s="130"/>
      <c r="E635" s="130"/>
      <c r="F635" s="130"/>
      <c r="G635" s="130"/>
      <c r="H635" s="130"/>
      <c r="I635" s="130"/>
      <c r="J635" s="130"/>
      <c r="K635" s="130"/>
      <c r="L635" s="130"/>
      <c r="M635" s="130"/>
      <c r="N635" s="127"/>
      <c r="O635" s="123"/>
      <c r="P635" s="125"/>
    </row>
    <row r="636" hidden="1">
      <c r="A636" s="130"/>
      <c r="B636" s="130"/>
      <c r="C636" s="130"/>
      <c r="D636" s="130"/>
      <c r="E636" s="130"/>
      <c r="F636" s="130"/>
      <c r="G636" s="130"/>
      <c r="H636" s="130"/>
      <c r="I636" s="130"/>
      <c r="J636" s="130"/>
      <c r="K636" s="130"/>
      <c r="L636" s="130"/>
      <c r="M636" s="130"/>
      <c r="N636" s="127"/>
      <c r="O636" s="123"/>
      <c r="P636" s="125"/>
    </row>
    <row r="637" hidden="1">
      <c r="A637" s="130"/>
      <c r="B637" s="130"/>
      <c r="C637" s="130"/>
      <c r="D637" s="130"/>
      <c r="E637" s="130"/>
      <c r="F637" s="130"/>
      <c r="G637" s="130"/>
      <c r="H637" s="130"/>
      <c r="I637" s="130"/>
      <c r="J637" s="130"/>
      <c r="K637" s="130"/>
      <c r="L637" s="130"/>
      <c r="M637" s="130"/>
      <c r="N637" s="127"/>
      <c r="O637" s="123"/>
      <c r="P637" s="125"/>
    </row>
    <row r="638" hidden="1">
      <c r="A638" s="130"/>
      <c r="B638" s="130"/>
      <c r="C638" s="130"/>
      <c r="D638" s="130"/>
      <c r="E638" s="130"/>
      <c r="F638" s="130"/>
      <c r="G638" s="130"/>
      <c r="H638" s="130"/>
      <c r="I638" s="130"/>
      <c r="J638" s="130"/>
      <c r="K638" s="130"/>
      <c r="L638" s="130"/>
      <c r="M638" s="130"/>
      <c r="N638" s="127"/>
      <c r="O638" s="123"/>
      <c r="P638" s="125"/>
    </row>
    <row r="639" hidden="1">
      <c r="A639" s="130"/>
      <c r="B639" s="130"/>
      <c r="C639" s="130"/>
      <c r="D639" s="130"/>
      <c r="E639" s="130"/>
      <c r="F639" s="130"/>
      <c r="G639" s="130"/>
      <c r="H639" s="130"/>
      <c r="I639" s="130"/>
      <c r="J639" s="130"/>
      <c r="K639" s="130"/>
      <c r="L639" s="130"/>
      <c r="M639" s="130"/>
      <c r="N639" s="127"/>
      <c r="O639" s="123"/>
      <c r="P639" s="125"/>
    </row>
    <row r="640" hidden="1">
      <c r="A640" s="130"/>
      <c r="B640" s="130"/>
      <c r="C640" s="130"/>
      <c r="D640" s="130"/>
      <c r="E640" s="130"/>
      <c r="F640" s="130"/>
      <c r="G640" s="130"/>
      <c r="H640" s="130"/>
      <c r="I640" s="130"/>
      <c r="J640" s="130"/>
      <c r="K640" s="130"/>
      <c r="L640" s="130"/>
      <c r="M640" s="130"/>
      <c r="N640" s="127"/>
      <c r="O640" s="123"/>
      <c r="P640" s="125"/>
    </row>
    <row r="641" hidden="1">
      <c r="A641" s="130"/>
      <c r="B641" s="130"/>
      <c r="C641" s="130"/>
      <c r="D641" s="130"/>
      <c r="E641" s="130"/>
      <c r="F641" s="130"/>
      <c r="G641" s="130"/>
      <c r="H641" s="130"/>
      <c r="I641" s="130"/>
      <c r="J641" s="130"/>
      <c r="K641" s="130"/>
      <c r="L641" s="130"/>
      <c r="M641" s="130"/>
      <c r="N641" s="127"/>
      <c r="O641" s="123"/>
      <c r="P641" s="125"/>
    </row>
    <row r="642" hidden="1">
      <c r="A642" s="130"/>
      <c r="B642" s="130"/>
      <c r="C642" s="130"/>
      <c r="D642" s="130"/>
      <c r="E642" s="130"/>
      <c r="F642" s="130"/>
      <c r="G642" s="130"/>
      <c r="H642" s="130"/>
      <c r="I642" s="130"/>
      <c r="J642" s="130"/>
      <c r="K642" s="130"/>
      <c r="L642" s="130"/>
      <c r="M642" s="130"/>
      <c r="N642" s="127"/>
      <c r="O642" s="123"/>
      <c r="P642" s="125"/>
    </row>
    <row r="643" hidden="1">
      <c r="A643" s="130"/>
      <c r="B643" s="130"/>
      <c r="C643" s="130"/>
      <c r="D643" s="130"/>
      <c r="E643" s="130"/>
      <c r="F643" s="130"/>
      <c r="G643" s="130"/>
      <c r="H643" s="130"/>
      <c r="I643" s="130"/>
      <c r="J643" s="130"/>
      <c r="K643" s="130"/>
      <c r="L643" s="130"/>
      <c r="M643" s="130"/>
      <c r="N643" s="127"/>
      <c r="O643" s="123"/>
      <c r="P643" s="125"/>
    </row>
    <row r="644" hidden="1">
      <c r="A644" s="130"/>
      <c r="B644" s="130"/>
      <c r="C644" s="130"/>
      <c r="D644" s="130"/>
      <c r="E644" s="130"/>
      <c r="F644" s="130"/>
      <c r="G644" s="130"/>
      <c r="H644" s="130"/>
      <c r="I644" s="130"/>
      <c r="J644" s="130"/>
      <c r="K644" s="130"/>
      <c r="L644" s="130"/>
      <c r="M644" s="130"/>
      <c r="N644" s="127"/>
      <c r="O644" s="123"/>
      <c r="P644" s="125"/>
    </row>
    <row r="645" hidden="1">
      <c r="A645" s="130"/>
      <c r="B645" s="130"/>
      <c r="C645" s="130"/>
      <c r="D645" s="130"/>
      <c r="E645" s="130"/>
      <c r="F645" s="130"/>
      <c r="G645" s="130"/>
      <c r="H645" s="130"/>
      <c r="I645" s="130"/>
      <c r="J645" s="130"/>
      <c r="K645" s="130"/>
      <c r="L645" s="130"/>
      <c r="M645" s="130"/>
      <c r="N645" s="127"/>
      <c r="O645" s="123"/>
      <c r="P645" s="125"/>
    </row>
    <row r="646" hidden="1">
      <c r="A646" s="130"/>
      <c r="B646" s="130"/>
      <c r="C646" s="130"/>
      <c r="D646" s="130"/>
      <c r="E646" s="130"/>
      <c r="F646" s="130"/>
      <c r="G646" s="130"/>
      <c r="H646" s="130"/>
      <c r="I646" s="130"/>
      <c r="J646" s="130"/>
      <c r="K646" s="130"/>
      <c r="L646" s="130"/>
      <c r="M646" s="130"/>
      <c r="N646" s="127"/>
      <c r="O646" s="123"/>
      <c r="P646" s="125"/>
    </row>
    <row r="647" hidden="1">
      <c r="A647" s="130"/>
      <c r="B647" s="130"/>
      <c r="C647" s="130"/>
      <c r="D647" s="130"/>
      <c r="E647" s="130"/>
      <c r="F647" s="130"/>
      <c r="G647" s="130"/>
      <c r="H647" s="130"/>
      <c r="I647" s="130"/>
      <c r="J647" s="130"/>
      <c r="K647" s="130"/>
      <c r="L647" s="130"/>
      <c r="M647" s="130"/>
      <c r="N647" s="127"/>
      <c r="O647" s="123"/>
      <c r="P647" s="125"/>
    </row>
    <row r="648" hidden="1">
      <c r="A648" s="130"/>
      <c r="B648" s="130"/>
      <c r="C648" s="130"/>
      <c r="D648" s="130"/>
      <c r="E648" s="130"/>
      <c r="F648" s="130"/>
      <c r="G648" s="130"/>
      <c r="H648" s="130"/>
      <c r="I648" s="130"/>
      <c r="J648" s="130"/>
      <c r="K648" s="130"/>
      <c r="L648" s="130"/>
      <c r="M648" s="130"/>
      <c r="N648" s="127"/>
      <c r="O648" s="123"/>
      <c r="P648" s="125"/>
    </row>
    <row r="649" hidden="1">
      <c r="A649" s="130"/>
      <c r="B649" s="130"/>
      <c r="C649" s="130"/>
      <c r="D649" s="130"/>
      <c r="E649" s="130"/>
      <c r="F649" s="130"/>
      <c r="G649" s="130"/>
      <c r="H649" s="130"/>
      <c r="I649" s="130"/>
      <c r="J649" s="130"/>
      <c r="K649" s="130"/>
      <c r="L649" s="130"/>
      <c r="M649" s="130"/>
      <c r="N649" s="127"/>
      <c r="O649" s="123"/>
      <c r="P649" s="125"/>
    </row>
    <row r="650" hidden="1">
      <c r="A650" s="130"/>
      <c r="B650" s="130"/>
      <c r="C650" s="130"/>
      <c r="D650" s="130"/>
      <c r="E650" s="130"/>
      <c r="F650" s="130"/>
      <c r="G650" s="130"/>
      <c r="H650" s="130"/>
      <c r="I650" s="130"/>
      <c r="J650" s="130"/>
      <c r="K650" s="130"/>
      <c r="L650" s="130"/>
      <c r="M650" s="130"/>
      <c r="N650" s="127"/>
      <c r="O650" s="123"/>
      <c r="P650" s="125"/>
    </row>
    <row r="651" hidden="1">
      <c r="A651" s="130"/>
      <c r="B651" s="130"/>
      <c r="C651" s="130"/>
      <c r="D651" s="130"/>
      <c r="E651" s="130"/>
      <c r="F651" s="130"/>
      <c r="G651" s="130"/>
      <c r="H651" s="130"/>
      <c r="I651" s="130"/>
      <c r="J651" s="130"/>
      <c r="K651" s="130"/>
      <c r="L651" s="130"/>
      <c r="M651" s="130"/>
      <c r="N651" s="127"/>
      <c r="O651" s="123"/>
      <c r="P651" s="125"/>
    </row>
    <row r="652" hidden="1">
      <c r="A652" s="130"/>
      <c r="B652" s="130"/>
      <c r="C652" s="130"/>
      <c r="D652" s="130"/>
      <c r="E652" s="130"/>
      <c r="F652" s="130"/>
      <c r="G652" s="130"/>
      <c r="H652" s="130"/>
      <c r="I652" s="130"/>
      <c r="J652" s="130"/>
      <c r="K652" s="130"/>
      <c r="L652" s="130"/>
      <c r="M652" s="130"/>
      <c r="N652" s="127"/>
      <c r="O652" s="123"/>
      <c r="P652" s="125"/>
    </row>
    <row r="653" hidden="1">
      <c r="A653" s="130"/>
      <c r="B653" s="130"/>
      <c r="C653" s="130"/>
      <c r="D653" s="130"/>
      <c r="E653" s="130"/>
      <c r="F653" s="130"/>
      <c r="G653" s="130"/>
      <c r="H653" s="130"/>
      <c r="I653" s="130"/>
      <c r="J653" s="130"/>
      <c r="K653" s="130"/>
      <c r="L653" s="130"/>
      <c r="M653" s="130"/>
      <c r="N653" s="127"/>
      <c r="O653" s="123"/>
      <c r="P653" s="125"/>
    </row>
    <row r="654" hidden="1">
      <c r="A654" s="130"/>
      <c r="B654" s="130"/>
      <c r="C654" s="130"/>
      <c r="D654" s="130"/>
      <c r="E654" s="130"/>
      <c r="F654" s="130"/>
      <c r="G654" s="130"/>
      <c r="H654" s="130"/>
      <c r="I654" s="130"/>
      <c r="J654" s="130"/>
      <c r="K654" s="130"/>
      <c r="L654" s="130"/>
      <c r="M654" s="130"/>
      <c r="N654" s="127"/>
      <c r="O654" s="123"/>
      <c r="P654" s="125"/>
    </row>
    <row r="655" hidden="1">
      <c r="A655" s="130"/>
      <c r="B655" s="130"/>
      <c r="C655" s="130"/>
      <c r="D655" s="130"/>
      <c r="E655" s="130"/>
      <c r="F655" s="130"/>
      <c r="G655" s="130"/>
      <c r="H655" s="130"/>
      <c r="I655" s="130"/>
      <c r="J655" s="130"/>
      <c r="K655" s="130"/>
      <c r="L655" s="130"/>
      <c r="M655" s="130"/>
      <c r="N655" s="127"/>
      <c r="O655" s="123"/>
      <c r="P655" s="125"/>
    </row>
    <row r="656" hidden="1">
      <c r="A656" s="130"/>
      <c r="B656" s="130"/>
      <c r="C656" s="130"/>
      <c r="D656" s="130"/>
      <c r="E656" s="130"/>
      <c r="F656" s="130"/>
      <c r="G656" s="130"/>
      <c r="H656" s="130"/>
      <c r="I656" s="130"/>
      <c r="J656" s="130"/>
      <c r="K656" s="130"/>
      <c r="L656" s="130"/>
      <c r="M656" s="130"/>
      <c r="N656" s="127"/>
      <c r="O656" s="123"/>
      <c r="P656" s="125"/>
    </row>
    <row r="657" hidden="1">
      <c r="A657" s="130"/>
      <c r="B657" s="130"/>
      <c r="C657" s="130"/>
      <c r="D657" s="130"/>
      <c r="E657" s="130"/>
      <c r="F657" s="130"/>
      <c r="G657" s="130"/>
      <c r="H657" s="130"/>
      <c r="I657" s="130"/>
      <c r="J657" s="130"/>
      <c r="K657" s="130"/>
      <c r="L657" s="130"/>
      <c r="M657" s="130"/>
      <c r="N657" s="127"/>
      <c r="O657" s="123"/>
      <c r="P657" s="125"/>
    </row>
    <row r="658" hidden="1">
      <c r="A658" s="130"/>
      <c r="B658" s="130"/>
      <c r="C658" s="130"/>
      <c r="D658" s="130"/>
      <c r="E658" s="130"/>
      <c r="F658" s="130"/>
      <c r="G658" s="130"/>
      <c r="H658" s="130"/>
      <c r="I658" s="130"/>
      <c r="J658" s="130"/>
      <c r="K658" s="130"/>
      <c r="L658" s="130"/>
      <c r="M658" s="130"/>
      <c r="N658" s="127"/>
      <c r="O658" s="123"/>
      <c r="P658" s="125"/>
    </row>
    <row r="659" hidden="1">
      <c r="A659" s="130"/>
      <c r="B659" s="130"/>
      <c r="C659" s="130"/>
      <c r="D659" s="130"/>
      <c r="E659" s="130"/>
      <c r="F659" s="130"/>
      <c r="G659" s="130"/>
      <c r="H659" s="130"/>
      <c r="I659" s="130"/>
      <c r="J659" s="130"/>
      <c r="K659" s="130"/>
      <c r="L659" s="130"/>
      <c r="M659" s="130"/>
      <c r="N659" s="127"/>
      <c r="O659" s="123"/>
      <c r="P659" s="125"/>
    </row>
    <row r="660" hidden="1">
      <c r="A660" s="130"/>
      <c r="B660" s="130"/>
      <c r="C660" s="130"/>
      <c r="D660" s="130"/>
      <c r="E660" s="130"/>
      <c r="F660" s="130"/>
      <c r="G660" s="130"/>
      <c r="H660" s="130"/>
      <c r="I660" s="130"/>
      <c r="J660" s="130"/>
      <c r="K660" s="130"/>
      <c r="L660" s="130"/>
      <c r="M660" s="130"/>
      <c r="N660" s="127"/>
      <c r="O660" s="123"/>
      <c r="P660" s="125"/>
    </row>
    <row r="661" hidden="1">
      <c r="A661" s="130"/>
      <c r="B661" s="130"/>
      <c r="C661" s="130"/>
      <c r="D661" s="130"/>
      <c r="E661" s="130"/>
      <c r="F661" s="130"/>
      <c r="G661" s="130"/>
      <c r="H661" s="130"/>
      <c r="I661" s="130"/>
      <c r="J661" s="130"/>
      <c r="K661" s="130"/>
      <c r="L661" s="130"/>
      <c r="M661" s="130"/>
      <c r="N661" s="127"/>
      <c r="O661" s="123"/>
      <c r="P661" s="125"/>
    </row>
    <row r="662" hidden="1">
      <c r="A662" s="130"/>
      <c r="B662" s="130"/>
      <c r="C662" s="130"/>
      <c r="D662" s="130"/>
      <c r="E662" s="130"/>
      <c r="F662" s="130"/>
      <c r="G662" s="130"/>
      <c r="H662" s="130"/>
      <c r="I662" s="130"/>
      <c r="J662" s="130"/>
      <c r="K662" s="130"/>
      <c r="L662" s="130"/>
      <c r="M662" s="130"/>
      <c r="N662" s="127"/>
      <c r="O662" s="123"/>
      <c r="P662" s="125"/>
    </row>
    <row r="663" hidden="1">
      <c r="A663" s="130"/>
      <c r="B663" s="130"/>
      <c r="C663" s="130"/>
      <c r="D663" s="130"/>
      <c r="E663" s="130"/>
      <c r="F663" s="130"/>
      <c r="G663" s="130"/>
      <c r="H663" s="130"/>
      <c r="I663" s="130"/>
      <c r="J663" s="130"/>
      <c r="K663" s="130"/>
      <c r="L663" s="130"/>
      <c r="M663" s="130"/>
      <c r="N663" s="127"/>
      <c r="O663" s="123"/>
      <c r="P663" s="125"/>
    </row>
    <row r="664" hidden="1">
      <c r="A664" s="130"/>
      <c r="B664" s="130"/>
      <c r="C664" s="130"/>
      <c r="D664" s="130"/>
      <c r="E664" s="130"/>
      <c r="F664" s="130"/>
      <c r="G664" s="130"/>
      <c r="H664" s="130"/>
      <c r="I664" s="130"/>
      <c r="J664" s="130"/>
      <c r="K664" s="130"/>
      <c r="L664" s="130"/>
      <c r="M664" s="130"/>
      <c r="N664" s="127"/>
      <c r="O664" s="123"/>
      <c r="P664" s="125"/>
    </row>
    <row r="665" hidden="1">
      <c r="A665" s="130"/>
      <c r="B665" s="130"/>
      <c r="C665" s="130"/>
      <c r="D665" s="130"/>
      <c r="E665" s="130"/>
      <c r="F665" s="130"/>
      <c r="G665" s="130"/>
      <c r="H665" s="130"/>
      <c r="I665" s="130"/>
      <c r="J665" s="130"/>
      <c r="K665" s="130"/>
      <c r="L665" s="130"/>
      <c r="M665" s="130"/>
      <c r="N665" s="127"/>
      <c r="O665" s="123"/>
      <c r="P665" s="125"/>
    </row>
    <row r="666" hidden="1">
      <c r="A666" s="130"/>
      <c r="B666" s="130"/>
      <c r="C666" s="130"/>
      <c r="D666" s="130"/>
      <c r="E666" s="130"/>
      <c r="F666" s="130"/>
      <c r="G666" s="130"/>
      <c r="H666" s="130"/>
      <c r="I666" s="130"/>
      <c r="J666" s="130"/>
      <c r="K666" s="130"/>
      <c r="L666" s="130"/>
      <c r="M666" s="130"/>
      <c r="N666" s="127"/>
      <c r="O666" s="123"/>
      <c r="P666" s="125"/>
    </row>
    <row r="667" hidden="1">
      <c r="A667" s="130"/>
      <c r="B667" s="130"/>
      <c r="C667" s="130"/>
      <c r="D667" s="130"/>
      <c r="E667" s="130"/>
      <c r="F667" s="130"/>
      <c r="G667" s="130"/>
      <c r="H667" s="130"/>
      <c r="I667" s="130"/>
      <c r="J667" s="130"/>
      <c r="K667" s="130"/>
      <c r="L667" s="130"/>
      <c r="M667" s="130"/>
      <c r="N667" s="127"/>
      <c r="O667" s="123"/>
      <c r="P667" s="125"/>
    </row>
    <row r="668" hidden="1">
      <c r="A668" s="130"/>
      <c r="B668" s="130"/>
      <c r="C668" s="130"/>
      <c r="D668" s="130"/>
      <c r="E668" s="130"/>
      <c r="F668" s="130"/>
      <c r="G668" s="130"/>
      <c r="H668" s="130"/>
      <c r="I668" s="130"/>
      <c r="J668" s="130"/>
      <c r="K668" s="130"/>
      <c r="L668" s="130"/>
      <c r="M668" s="130"/>
      <c r="N668" s="127"/>
      <c r="O668" s="123"/>
      <c r="P668" s="125"/>
    </row>
    <row r="669" hidden="1">
      <c r="A669" s="130"/>
      <c r="B669" s="130"/>
      <c r="C669" s="130"/>
      <c r="D669" s="130"/>
      <c r="E669" s="130"/>
      <c r="F669" s="130"/>
      <c r="G669" s="130"/>
      <c r="H669" s="130"/>
      <c r="I669" s="130"/>
      <c r="J669" s="130"/>
      <c r="K669" s="130"/>
      <c r="L669" s="130"/>
      <c r="M669" s="130"/>
      <c r="N669" s="127"/>
      <c r="O669" s="123"/>
      <c r="P669" s="125"/>
    </row>
    <row r="670" hidden="1">
      <c r="A670" s="130"/>
      <c r="B670" s="130"/>
      <c r="C670" s="130"/>
      <c r="D670" s="130"/>
      <c r="E670" s="130"/>
      <c r="F670" s="130"/>
      <c r="G670" s="130"/>
      <c r="H670" s="130"/>
      <c r="I670" s="130"/>
      <c r="J670" s="130"/>
      <c r="K670" s="130"/>
      <c r="L670" s="130"/>
      <c r="M670" s="130"/>
      <c r="N670" s="127"/>
      <c r="O670" s="123"/>
      <c r="P670" s="125"/>
    </row>
    <row r="671" hidden="1">
      <c r="A671" s="130"/>
      <c r="B671" s="130"/>
      <c r="C671" s="130"/>
      <c r="D671" s="130"/>
      <c r="E671" s="130"/>
      <c r="F671" s="130"/>
      <c r="G671" s="130"/>
      <c r="H671" s="130"/>
      <c r="I671" s="130"/>
      <c r="J671" s="130"/>
      <c r="K671" s="130"/>
      <c r="L671" s="130"/>
      <c r="M671" s="130"/>
      <c r="N671" s="127"/>
      <c r="O671" s="123"/>
      <c r="P671" s="125"/>
    </row>
    <row r="672" hidden="1">
      <c r="A672" s="130"/>
      <c r="B672" s="130"/>
      <c r="C672" s="130"/>
      <c r="D672" s="130"/>
      <c r="E672" s="130"/>
      <c r="F672" s="130"/>
      <c r="G672" s="130"/>
      <c r="H672" s="130"/>
      <c r="I672" s="130"/>
      <c r="J672" s="130"/>
      <c r="K672" s="130"/>
      <c r="L672" s="130"/>
      <c r="M672" s="130"/>
      <c r="N672" s="127"/>
      <c r="O672" s="123"/>
      <c r="P672" s="125"/>
    </row>
    <row r="673" hidden="1">
      <c r="A673" s="130"/>
      <c r="B673" s="130"/>
      <c r="C673" s="130"/>
      <c r="D673" s="130"/>
      <c r="E673" s="130"/>
      <c r="F673" s="130"/>
      <c r="G673" s="130"/>
      <c r="H673" s="130"/>
      <c r="I673" s="130"/>
      <c r="J673" s="130"/>
      <c r="K673" s="130"/>
      <c r="L673" s="130"/>
      <c r="M673" s="130"/>
      <c r="N673" s="127"/>
      <c r="O673" s="123"/>
      <c r="P673" s="125"/>
    </row>
    <row r="674" hidden="1">
      <c r="A674" s="130"/>
      <c r="B674" s="130"/>
      <c r="C674" s="130"/>
      <c r="D674" s="130"/>
      <c r="E674" s="130"/>
      <c r="F674" s="130"/>
      <c r="G674" s="130"/>
      <c r="H674" s="130"/>
      <c r="I674" s="130"/>
      <c r="J674" s="130"/>
      <c r="K674" s="130"/>
      <c r="L674" s="130"/>
      <c r="M674" s="130"/>
      <c r="N674" s="127"/>
      <c r="O674" s="123"/>
      <c r="P674" s="125"/>
    </row>
    <row r="675" hidden="1">
      <c r="A675" s="130"/>
      <c r="B675" s="130"/>
      <c r="C675" s="130"/>
      <c r="D675" s="130"/>
      <c r="E675" s="130"/>
      <c r="F675" s="130"/>
      <c r="G675" s="130"/>
      <c r="H675" s="130"/>
      <c r="I675" s="130"/>
      <c r="J675" s="130"/>
      <c r="K675" s="130"/>
      <c r="L675" s="130"/>
      <c r="M675" s="130"/>
      <c r="N675" s="127"/>
      <c r="O675" s="123"/>
      <c r="P675" s="125"/>
    </row>
    <row r="676" hidden="1">
      <c r="A676" s="130"/>
      <c r="B676" s="130"/>
      <c r="C676" s="130"/>
      <c r="D676" s="130"/>
      <c r="E676" s="130"/>
      <c r="F676" s="130"/>
      <c r="G676" s="130"/>
      <c r="H676" s="130"/>
      <c r="I676" s="130"/>
      <c r="J676" s="130"/>
      <c r="K676" s="130"/>
      <c r="L676" s="130"/>
      <c r="M676" s="130"/>
      <c r="N676" s="127"/>
      <c r="O676" s="123"/>
      <c r="P676" s="125"/>
    </row>
    <row r="677" hidden="1">
      <c r="A677" s="130"/>
      <c r="B677" s="130"/>
      <c r="C677" s="130"/>
      <c r="D677" s="130"/>
      <c r="E677" s="130"/>
      <c r="F677" s="130"/>
      <c r="G677" s="130"/>
      <c r="H677" s="130"/>
      <c r="I677" s="130"/>
      <c r="J677" s="130"/>
      <c r="K677" s="130"/>
      <c r="L677" s="130"/>
      <c r="M677" s="130"/>
      <c r="N677" s="127"/>
      <c r="O677" s="123"/>
      <c r="P677" s="125"/>
    </row>
    <row r="678" hidden="1">
      <c r="A678" s="130"/>
      <c r="B678" s="130"/>
      <c r="C678" s="130"/>
      <c r="D678" s="130"/>
      <c r="E678" s="130"/>
      <c r="F678" s="130"/>
      <c r="G678" s="130"/>
      <c r="H678" s="130"/>
      <c r="I678" s="130"/>
      <c r="J678" s="130"/>
      <c r="K678" s="130"/>
      <c r="L678" s="130"/>
      <c r="M678" s="130"/>
      <c r="N678" s="127"/>
      <c r="O678" s="123"/>
      <c r="P678" s="125"/>
    </row>
    <row r="679" hidden="1">
      <c r="A679" s="130"/>
      <c r="B679" s="130"/>
      <c r="C679" s="130"/>
      <c r="D679" s="130"/>
      <c r="E679" s="130"/>
      <c r="F679" s="130"/>
      <c r="G679" s="130"/>
      <c r="H679" s="130"/>
      <c r="I679" s="130"/>
      <c r="J679" s="130"/>
      <c r="K679" s="130"/>
      <c r="L679" s="130"/>
      <c r="M679" s="130"/>
      <c r="N679" s="127"/>
      <c r="O679" s="123"/>
      <c r="P679" s="125"/>
    </row>
    <row r="680" hidden="1">
      <c r="A680" s="130"/>
      <c r="B680" s="130"/>
      <c r="C680" s="130"/>
      <c r="D680" s="130"/>
      <c r="E680" s="130"/>
      <c r="F680" s="130"/>
      <c r="G680" s="130"/>
      <c r="H680" s="130"/>
      <c r="I680" s="130"/>
      <c r="J680" s="130"/>
      <c r="K680" s="130"/>
      <c r="L680" s="130"/>
      <c r="M680" s="130"/>
      <c r="N680" s="127"/>
      <c r="O680" s="123"/>
      <c r="P680" s="125"/>
    </row>
    <row r="681" hidden="1">
      <c r="A681" s="130"/>
      <c r="B681" s="130"/>
      <c r="C681" s="130"/>
      <c r="D681" s="130"/>
      <c r="E681" s="130"/>
      <c r="F681" s="130"/>
      <c r="G681" s="130"/>
      <c r="H681" s="130"/>
      <c r="I681" s="130"/>
      <c r="J681" s="130"/>
      <c r="K681" s="130"/>
      <c r="L681" s="130"/>
      <c r="M681" s="130"/>
      <c r="N681" s="127"/>
      <c r="O681" s="123"/>
      <c r="P681" s="125"/>
    </row>
    <row r="682" hidden="1">
      <c r="A682" s="130"/>
      <c r="B682" s="130"/>
      <c r="C682" s="130"/>
      <c r="D682" s="130"/>
      <c r="E682" s="130"/>
      <c r="F682" s="130"/>
      <c r="G682" s="130"/>
      <c r="H682" s="130"/>
      <c r="I682" s="130"/>
      <c r="J682" s="130"/>
      <c r="K682" s="130"/>
      <c r="L682" s="130"/>
      <c r="M682" s="130"/>
      <c r="N682" s="127"/>
      <c r="O682" s="123"/>
      <c r="P682" s="125"/>
    </row>
    <row r="683" hidden="1">
      <c r="A683" s="130"/>
      <c r="B683" s="130"/>
      <c r="C683" s="130"/>
      <c r="D683" s="130"/>
      <c r="E683" s="130"/>
      <c r="F683" s="130"/>
      <c r="G683" s="130"/>
      <c r="H683" s="130"/>
      <c r="I683" s="130"/>
      <c r="J683" s="130"/>
      <c r="K683" s="130"/>
      <c r="L683" s="130"/>
      <c r="M683" s="130"/>
      <c r="N683" s="127"/>
      <c r="O683" s="123"/>
      <c r="P683" s="125"/>
    </row>
    <row r="684" hidden="1">
      <c r="A684" s="130"/>
      <c r="B684" s="130"/>
      <c r="C684" s="130"/>
      <c r="D684" s="130"/>
      <c r="E684" s="130"/>
      <c r="F684" s="130"/>
      <c r="G684" s="130"/>
      <c r="H684" s="130"/>
      <c r="I684" s="130"/>
      <c r="J684" s="130"/>
      <c r="K684" s="130"/>
      <c r="L684" s="130"/>
      <c r="M684" s="130"/>
      <c r="N684" s="127"/>
      <c r="O684" s="123"/>
      <c r="P684" s="125"/>
    </row>
    <row r="685" hidden="1">
      <c r="A685" s="130"/>
      <c r="B685" s="130"/>
      <c r="C685" s="130"/>
      <c r="D685" s="130"/>
      <c r="E685" s="130"/>
      <c r="F685" s="130"/>
      <c r="G685" s="130"/>
      <c r="H685" s="130"/>
      <c r="I685" s="130"/>
      <c r="J685" s="130"/>
      <c r="K685" s="130"/>
      <c r="L685" s="130"/>
      <c r="M685" s="130"/>
      <c r="N685" s="127"/>
      <c r="O685" s="123"/>
      <c r="P685" s="125"/>
    </row>
    <row r="686" hidden="1">
      <c r="A686" s="130"/>
      <c r="B686" s="130"/>
      <c r="C686" s="130"/>
      <c r="D686" s="130"/>
      <c r="E686" s="130"/>
      <c r="F686" s="130"/>
      <c r="G686" s="130"/>
      <c r="H686" s="130"/>
      <c r="I686" s="130"/>
      <c r="J686" s="130"/>
      <c r="K686" s="130"/>
      <c r="L686" s="130"/>
      <c r="M686" s="130"/>
      <c r="N686" s="127"/>
      <c r="O686" s="123"/>
      <c r="P686" s="125"/>
    </row>
    <row r="687" hidden="1">
      <c r="A687" s="130"/>
      <c r="B687" s="130"/>
      <c r="C687" s="130"/>
      <c r="D687" s="130"/>
      <c r="E687" s="130"/>
      <c r="F687" s="130"/>
      <c r="G687" s="130"/>
      <c r="H687" s="130"/>
      <c r="I687" s="130"/>
      <c r="J687" s="130"/>
      <c r="K687" s="130"/>
      <c r="L687" s="130"/>
      <c r="M687" s="130"/>
      <c r="N687" s="127"/>
      <c r="O687" s="123"/>
      <c r="P687" s="125"/>
    </row>
    <row r="688" hidden="1">
      <c r="A688" s="130"/>
      <c r="B688" s="130"/>
      <c r="C688" s="130"/>
      <c r="D688" s="130"/>
      <c r="E688" s="130"/>
      <c r="F688" s="130"/>
      <c r="G688" s="130"/>
      <c r="H688" s="130"/>
      <c r="I688" s="130"/>
      <c r="J688" s="130"/>
      <c r="K688" s="130"/>
      <c r="L688" s="130"/>
      <c r="M688" s="130"/>
      <c r="N688" s="127"/>
      <c r="O688" s="123"/>
      <c r="P688" s="125"/>
    </row>
    <row r="689" hidden="1">
      <c r="A689" s="130"/>
      <c r="B689" s="130"/>
      <c r="C689" s="130"/>
      <c r="D689" s="130"/>
      <c r="E689" s="130"/>
      <c r="F689" s="130"/>
      <c r="G689" s="130"/>
      <c r="H689" s="130"/>
      <c r="I689" s="130"/>
      <c r="J689" s="130"/>
      <c r="K689" s="130"/>
      <c r="L689" s="130"/>
      <c r="M689" s="130"/>
      <c r="N689" s="127"/>
      <c r="O689" s="123"/>
      <c r="P689" s="125"/>
    </row>
    <row r="690" hidden="1">
      <c r="A690" s="130"/>
      <c r="B690" s="130"/>
      <c r="C690" s="130"/>
      <c r="D690" s="130"/>
      <c r="E690" s="130"/>
      <c r="F690" s="130"/>
      <c r="G690" s="130"/>
      <c r="H690" s="130"/>
      <c r="I690" s="130"/>
      <c r="J690" s="130"/>
      <c r="K690" s="130"/>
      <c r="L690" s="130"/>
      <c r="M690" s="130"/>
      <c r="N690" s="127"/>
      <c r="O690" s="123"/>
      <c r="P690" s="125"/>
    </row>
    <row r="691" hidden="1">
      <c r="A691" s="130"/>
      <c r="B691" s="130"/>
      <c r="C691" s="130"/>
      <c r="D691" s="130"/>
      <c r="E691" s="130"/>
      <c r="F691" s="130"/>
      <c r="G691" s="130"/>
      <c r="H691" s="130"/>
      <c r="I691" s="130"/>
      <c r="J691" s="130"/>
      <c r="K691" s="130"/>
      <c r="L691" s="130"/>
      <c r="M691" s="130"/>
      <c r="N691" s="127"/>
      <c r="O691" s="123"/>
      <c r="P691" s="125"/>
    </row>
    <row r="692" hidden="1">
      <c r="A692" s="130"/>
      <c r="B692" s="130"/>
      <c r="C692" s="130"/>
      <c r="D692" s="130"/>
      <c r="E692" s="130"/>
      <c r="F692" s="130"/>
      <c r="G692" s="130"/>
      <c r="H692" s="130"/>
      <c r="I692" s="130"/>
      <c r="J692" s="130"/>
      <c r="K692" s="130"/>
      <c r="L692" s="130"/>
      <c r="M692" s="130"/>
      <c r="N692" s="127"/>
      <c r="O692" s="123"/>
      <c r="P692" s="125"/>
    </row>
    <row r="693" hidden="1">
      <c r="A693" s="130"/>
      <c r="B693" s="130"/>
      <c r="C693" s="130"/>
      <c r="D693" s="130"/>
      <c r="E693" s="130"/>
      <c r="F693" s="130"/>
      <c r="G693" s="130"/>
      <c r="H693" s="130"/>
      <c r="I693" s="130"/>
      <c r="J693" s="130"/>
      <c r="K693" s="130"/>
      <c r="L693" s="130"/>
      <c r="M693" s="130"/>
      <c r="N693" s="127"/>
      <c r="O693" s="123"/>
      <c r="P693" s="125"/>
    </row>
    <row r="694" hidden="1">
      <c r="A694" s="130"/>
      <c r="B694" s="130"/>
      <c r="C694" s="130"/>
      <c r="D694" s="130"/>
      <c r="E694" s="130"/>
      <c r="F694" s="130"/>
      <c r="G694" s="130"/>
      <c r="H694" s="130"/>
      <c r="I694" s="130"/>
      <c r="J694" s="130"/>
      <c r="K694" s="130"/>
      <c r="L694" s="130"/>
      <c r="M694" s="130"/>
      <c r="N694" s="127"/>
      <c r="O694" s="123"/>
      <c r="P694" s="125"/>
    </row>
    <row r="695" hidden="1">
      <c r="A695" s="130"/>
      <c r="B695" s="130"/>
      <c r="C695" s="130"/>
      <c r="D695" s="130"/>
      <c r="E695" s="130"/>
      <c r="F695" s="130"/>
      <c r="G695" s="130"/>
      <c r="H695" s="130"/>
      <c r="I695" s="130"/>
      <c r="J695" s="130"/>
      <c r="K695" s="130"/>
      <c r="L695" s="130"/>
      <c r="M695" s="130"/>
      <c r="N695" s="127"/>
      <c r="O695" s="123"/>
      <c r="P695" s="125"/>
    </row>
    <row r="696" hidden="1">
      <c r="A696" s="130"/>
      <c r="B696" s="130"/>
      <c r="C696" s="130"/>
      <c r="D696" s="130"/>
      <c r="E696" s="130"/>
      <c r="F696" s="130"/>
      <c r="G696" s="130"/>
      <c r="H696" s="130"/>
      <c r="I696" s="130"/>
      <c r="J696" s="130"/>
      <c r="K696" s="130"/>
      <c r="L696" s="130"/>
      <c r="M696" s="130"/>
      <c r="N696" s="127"/>
      <c r="O696" s="123"/>
      <c r="P696" s="125"/>
    </row>
    <row r="697" hidden="1">
      <c r="A697" s="130"/>
      <c r="B697" s="130"/>
      <c r="C697" s="130"/>
      <c r="D697" s="130"/>
      <c r="E697" s="130"/>
      <c r="F697" s="130"/>
      <c r="G697" s="130"/>
      <c r="H697" s="130"/>
      <c r="I697" s="130"/>
      <c r="J697" s="130"/>
      <c r="K697" s="130"/>
      <c r="L697" s="130"/>
      <c r="M697" s="130"/>
      <c r="N697" s="127"/>
      <c r="O697" s="123"/>
      <c r="P697" s="125"/>
    </row>
    <row r="698" hidden="1">
      <c r="A698" s="130"/>
      <c r="B698" s="130"/>
      <c r="C698" s="130"/>
      <c r="D698" s="130"/>
      <c r="E698" s="130"/>
      <c r="F698" s="130"/>
      <c r="G698" s="130"/>
      <c r="H698" s="130"/>
      <c r="I698" s="130"/>
      <c r="J698" s="130"/>
      <c r="K698" s="130"/>
      <c r="L698" s="130"/>
      <c r="M698" s="130"/>
      <c r="N698" s="127"/>
      <c r="O698" s="123"/>
      <c r="P698" s="125"/>
    </row>
    <row r="699" hidden="1">
      <c r="A699" s="130"/>
      <c r="B699" s="130"/>
      <c r="C699" s="130"/>
      <c r="D699" s="130"/>
      <c r="E699" s="130"/>
      <c r="F699" s="130"/>
      <c r="G699" s="130"/>
      <c r="H699" s="130"/>
      <c r="I699" s="130"/>
      <c r="J699" s="130"/>
      <c r="K699" s="130"/>
      <c r="L699" s="130"/>
      <c r="M699" s="130"/>
      <c r="N699" s="127"/>
      <c r="O699" s="123"/>
      <c r="P699" s="125"/>
    </row>
    <row r="700" hidden="1">
      <c r="A700" s="130"/>
      <c r="B700" s="130"/>
      <c r="C700" s="130"/>
      <c r="D700" s="130"/>
      <c r="E700" s="130"/>
      <c r="F700" s="130"/>
      <c r="G700" s="130"/>
      <c r="H700" s="130"/>
      <c r="I700" s="130"/>
      <c r="J700" s="130"/>
      <c r="K700" s="130"/>
      <c r="L700" s="130"/>
      <c r="M700" s="130"/>
      <c r="N700" s="127"/>
      <c r="O700" s="123"/>
      <c r="P700" s="125"/>
    </row>
    <row r="701" hidden="1">
      <c r="A701" s="130"/>
      <c r="B701" s="130"/>
      <c r="C701" s="130"/>
      <c r="D701" s="130"/>
      <c r="E701" s="130"/>
      <c r="F701" s="130"/>
      <c r="G701" s="130"/>
      <c r="H701" s="130"/>
      <c r="I701" s="130"/>
      <c r="J701" s="130"/>
      <c r="K701" s="130"/>
      <c r="L701" s="130"/>
      <c r="M701" s="130"/>
      <c r="N701" s="127"/>
      <c r="O701" s="123"/>
      <c r="P701" s="125"/>
    </row>
    <row r="702" hidden="1">
      <c r="A702" s="130"/>
      <c r="B702" s="130"/>
      <c r="C702" s="130"/>
      <c r="D702" s="130"/>
      <c r="E702" s="130"/>
      <c r="F702" s="130"/>
      <c r="G702" s="130"/>
      <c r="H702" s="130"/>
      <c r="I702" s="130"/>
      <c r="J702" s="130"/>
      <c r="K702" s="130"/>
      <c r="L702" s="130"/>
      <c r="M702" s="130"/>
      <c r="N702" s="127"/>
      <c r="O702" s="123"/>
      <c r="P702" s="125"/>
    </row>
    <row r="703" hidden="1">
      <c r="A703" s="130"/>
      <c r="B703" s="130"/>
      <c r="C703" s="130"/>
      <c r="D703" s="130"/>
      <c r="E703" s="130"/>
      <c r="F703" s="130"/>
      <c r="G703" s="130"/>
      <c r="H703" s="130"/>
      <c r="I703" s="130"/>
      <c r="J703" s="130"/>
      <c r="K703" s="130"/>
      <c r="L703" s="130"/>
      <c r="M703" s="130"/>
      <c r="N703" s="127"/>
      <c r="O703" s="123"/>
      <c r="P703" s="125"/>
    </row>
    <row r="704" hidden="1">
      <c r="A704" s="130"/>
      <c r="B704" s="130"/>
      <c r="C704" s="130"/>
      <c r="D704" s="130"/>
      <c r="E704" s="130"/>
      <c r="F704" s="130"/>
      <c r="G704" s="130"/>
      <c r="H704" s="130"/>
      <c r="I704" s="130"/>
      <c r="J704" s="130"/>
      <c r="K704" s="130"/>
      <c r="L704" s="130"/>
      <c r="M704" s="130"/>
      <c r="N704" s="127"/>
      <c r="O704" s="123"/>
      <c r="P704" s="125"/>
    </row>
    <row r="705" hidden="1">
      <c r="A705" s="130"/>
      <c r="B705" s="130"/>
      <c r="C705" s="130"/>
      <c r="D705" s="130"/>
      <c r="E705" s="130"/>
      <c r="F705" s="130"/>
      <c r="G705" s="130"/>
      <c r="H705" s="130"/>
      <c r="I705" s="130"/>
      <c r="J705" s="130"/>
      <c r="K705" s="130"/>
      <c r="L705" s="130"/>
      <c r="M705" s="130"/>
      <c r="N705" s="127"/>
      <c r="O705" s="123"/>
      <c r="P705" s="125"/>
    </row>
    <row r="706" hidden="1">
      <c r="A706" s="130"/>
      <c r="B706" s="130"/>
      <c r="C706" s="130"/>
      <c r="D706" s="130"/>
      <c r="E706" s="130"/>
      <c r="F706" s="130"/>
      <c r="G706" s="130"/>
      <c r="H706" s="130"/>
      <c r="I706" s="130"/>
      <c r="J706" s="130"/>
      <c r="K706" s="130"/>
      <c r="L706" s="130"/>
      <c r="M706" s="130"/>
      <c r="N706" s="127"/>
      <c r="O706" s="123"/>
      <c r="P706" s="125"/>
    </row>
    <row r="707" hidden="1">
      <c r="A707" s="130"/>
      <c r="B707" s="130"/>
      <c r="C707" s="130"/>
      <c r="D707" s="130"/>
      <c r="E707" s="130"/>
      <c r="F707" s="130"/>
      <c r="G707" s="130"/>
      <c r="H707" s="130"/>
      <c r="I707" s="130"/>
      <c r="J707" s="130"/>
      <c r="K707" s="130"/>
      <c r="L707" s="130"/>
      <c r="M707" s="130"/>
      <c r="N707" s="127"/>
      <c r="O707" s="123"/>
      <c r="P707" s="125"/>
    </row>
    <row r="708" hidden="1">
      <c r="A708" s="130"/>
      <c r="B708" s="130"/>
      <c r="C708" s="130"/>
      <c r="D708" s="130"/>
      <c r="E708" s="130"/>
      <c r="F708" s="130"/>
      <c r="G708" s="130"/>
      <c r="H708" s="130"/>
      <c r="I708" s="130"/>
      <c r="J708" s="130"/>
      <c r="K708" s="130"/>
      <c r="L708" s="130"/>
      <c r="M708" s="130"/>
      <c r="N708" s="127"/>
      <c r="O708" s="123"/>
      <c r="P708" s="125"/>
    </row>
    <row r="709" hidden="1">
      <c r="A709" s="130"/>
      <c r="B709" s="130"/>
      <c r="C709" s="130"/>
      <c r="D709" s="130"/>
      <c r="E709" s="130"/>
      <c r="F709" s="130"/>
      <c r="G709" s="130"/>
      <c r="H709" s="130"/>
      <c r="I709" s="130"/>
      <c r="J709" s="130"/>
      <c r="K709" s="130"/>
      <c r="L709" s="130"/>
      <c r="M709" s="130"/>
      <c r="N709" s="127"/>
      <c r="O709" s="123"/>
      <c r="P709" s="125"/>
    </row>
    <row r="710" hidden="1">
      <c r="A710" s="130"/>
      <c r="B710" s="130"/>
      <c r="C710" s="130"/>
      <c r="D710" s="130"/>
      <c r="E710" s="130"/>
      <c r="F710" s="130"/>
      <c r="G710" s="130"/>
      <c r="H710" s="130"/>
      <c r="I710" s="130"/>
      <c r="J710" s="130"/>
      <c r="K710" s="130"/>
      <c r="L710" s="130"/>
      <c r="M710" s="130"/>
      <c r="N710" s="127"/>
      <c r="O710" s="123"/>
      <c r="P710" s="125"/>
    </row>
    <row r="711" hidden="1">
      <c r="A711" s="130"/>
      <c r="B711" s="130"/>
      <c r="C711" s="130"/>
      <c r="D711" s="130"/>
      <c r="E711" s="130"/>
      <c r="F711" s="130"/>
      <c r="G711" s="130"/>
      <c r="H711" s="130"/>
      <c r="I711" s="130"/>
      <c r="J711" s="130"/>
      <c r="K711" s="130"/>
      <c r="L711" s="130"/>
      <c r="M711" s="130"/>
      <c r="N711" s="127"/>
      <c r="O711" s="123"/>
      <c r="P711" s="125"/>
    </row>
    <row r="712" hidden="1">
      <c r="A712" s="130"/>
      <c r="B712" s="130"/>
      <c r="C712" s="130"/>
      <c r="D712" s="130"/>
      <c r="E712" s="130"/>
      <c r="F712" s="130"/>
      <c r="G712" s="130"/>
      <c r="H712" s="130"/>
      <c r="I712" s="130"/>
      <c r="J712" s="130"/>
      <c r="K712" s="130"/>
      <c r="L712" s="130"/>
      <c r="M712" s="130"/>
      <c r="N712" s="127"/>
      <c r="O712" s="123"/>
      <c r="P712" s="125"/>
    </row>
    <row r="713" hidden="1">
      <c r="A713" s="130"/>
      <c r="B713" s="130"/>
      <c r="C713" s="130"/>
      <c r="D713" s="130"/>
      <c r="E713" s="130"/>
      <c r="F713" s="130"/>
      <c r="G713" s="130"/>
      <c r="H713" s="130"/>
      <c r="I713" s="130"/>
      <c r="J713" s="130"/>
      <c r="K713" s="130"/>
      <c r="L713" s="130"/>
      <c r="M713" s="130"/>
      <c r="N713" s="127"/>
      <c r="O713" s="123"/>
      <c r="P713" s="125"/>
    </row>
    <row r="714" hidden="1">
      <c r="A714" s="130"/>
      <c r="B714" s="130"/>
      <c r="C714" s="130"/>
      <c r="D714" s="130"/>
      <c r="E714" s="130"/>
      <c r="F714" s="130"/>
      <c r="G714" s="130"/>
      <c r="H714" s="130"/>
      <c r="I714" s="130"/>
      <c r="J714" s="130"/>
      <c r="K714" s="130"/>
      <c r="L714" s="130"/>
      <c r="M714" s="130"/>
      <c r="N714" s="127"/>
      <c r="O714" s="123"/>
      <c r="P714" s="125"/>
    </row>
    <row r="715" hidden="1">
      <c r="A715" s="130"/>
      <c r="B715" s="130"/>
      <c r="C715" s="130"/>
      <c r="D715" s="130"/>
      <c r="E715" s="130"/>
      <c r="F715" s="130"/>
      <c r="G715" s="130"/>
      <c r="H715" s="130"/>
      <c r="I715" s="130"/>
      <c r="J715" s="130"/>
      <c r="K715" s="130"/>
      <c r="L715" s="130"/>
      <c r="M715" s="130"/>
      <c r="N715" s="127"/>
      <c r="O715" s="123"/>
      <c r="P715" s="125"/>
    </row>
    <row r="716" hidden="1">
      <c r="A716" s="130"/>
      <c r="B716" s="130"/>
      <c r="C716" s="130"/>
      <c r="D716" s="130"/>
      <c r="E716" s="130"/>
      <c r="F716" s="130"/>
      <c r="G716" s="130"/>
      <c r="H716" s="130"/>
      <c r="I716" s="130"/>
      <c r="J716" s="130"/>
      <c r="K716" s="130"/>
      <c r="L716" s="130"/>
      <c r="M716" s="130"/>
      <c r="N716" s="127"/>
      <c r="O716" s="123"/>
      <c r="P716" s="125"/>
    </row>
    <row r="717" hidden="1">
      <c r="A717" s="130"/>
      <c r="B717" s="130"/>
      <c r="C717" s="130"/>
      <c r="D717" s="130"/>
      <c r="E717" s="130"/>
      <c r="F717" s="130"/>
      <c r="G717" s="130"/>
      <c r="H717" s="130"/>
      <c r="I717" s="130"/>
      <c r="J717" s="130"/>
      <c r="K717" s="130"/>
      <c r="L717" s="130"/>
      <c r="M717" s="130"/>
      <c r="N717" s="127"/>
      <c r="O717" s="123"/>
      <c r="P717" s="125"/>
    </row>
    <row r="718" hidden="1">
      <c r="A718" s="130"/>
      <c r="B718" s="130"/>
      <c r="C718" s="130"/>
      <c r="D718" s="130"/>
      <c r="E718" s="130"/>
      <c r="F718" s="130"/>
      <c r="G718" s="130"/>
      <c r="H718" s="130"/>
      <c r="I718" s="130"/>
      <c r="J718" s="130"/>
      <c r="K718" s="130"/>
      <c r="L718" s="130"/>
      <c r="M718" s="130"/>
      <c r="N718" s="127"/>
      <c r="O718" s="123"/>
      <c r="P718" s="125"/>
    </row>
    <row r="719" hidden="1">
      <c r="A719" s="130"/>
      <c r="B719" s="130"/>
      <c r="C719" s="130"/>
      <c r="D719" s="130"/>
      <c r="E719" s="130"/>
      <c r="F719" s="130"/>
      <c r="G719" s="130"/>
      <c r="H719" s="130"/>
      <c r="I719" s="130"/>
      <c r="J719" s="130"/>
      <c r="K719" s="130"/>
      <c r="L719" s="130"/>
      <c r="M719" s="130"/>
      <c r="N719" s="127"/>
      <c r="O719" s="123"/>
      <c r="P719" s="125"/>
    </row>
    <row r="720" hidden="1">
      <c r="A720" s="130"/>
      <c r="B720" s="130"/>
      <c r="C720" s="130"/>
      <c r="D720" s="130"/>
      <c r="E720" s="130"/>
      <c r="F720" s="130"/>
      <c r="G720" s="130"/>
      <c r="H720" s="130"/>
      <c r="I720" s="130"/>
      <c r="J720" s="130"/>
      <c r="K720" s="130"/>
      <c r="L720" s="130"/>
      <c r="M720" s="130"/>
      <c r="N720" s="127"/>
      <c r="O720" s="123"/>
      <c r="P720" s="125"/>
    </row>
    <row r="721" hidden="1">
      <c r="A721" s="130"/>
      <c r="B721" s="130"/>
      <c r="C721" s="130"/>
      <c r="D721" s="130"/>
      <c r="E721" s="130"/>
      <c r="F721" s="130"/>
      <c r="G721" s="130"/>
      <c r="H721" s="130"/>
      <c r="I721" s="130"/>
      <c r="J721" s="130"/>
      <c r="K721" s="130"/>
      <c r="L721" s="130"/>
      <c r="M721" s="130"/>
      <c r="N721" s="127"/>
      <c r="O721" s="123"/>
      <c r="P721" s="125"/>
    </row>
    <row r="722" hidden="1">
      <c r="A722" s="130"/>
      <c r="B722" s="130"/>
      <c r="C722" s="130"/>
      <c r="D722" s="130"/>
      <c r="E722" s="130"/>
      <c r="F722" s="130"/>
      <c r="G722" s="130"/>
      <c r="H722" s="130"/>
      <c r="I722" s="130"/>
      <c r="J722" s="130"/>
      <c r="K722" s="130"/>
      <c r="L722" s="130"/>
      <c r="M722" s="130"/>
      <c r="N722" s="127"/>
      <c r="O722" s="123"/>
      <c r="P722" s="125"/>
    </row>
    <row r="723" hidden="1">
      <c r="A723" s="130"/>
      <c r="B723" s="130"/>
      <c r="C723" s="130"/>
      <c r="D723" s="130"/>
      <c r="E723" s="130"/>
      <c r="F723" s="130"/>
      <c r="G723" s="130"/>
      <c r="H723" s="130"/>
      <c r="I723" s="130"/>
      <c r="J723" s="130"/>
      <c r="K723" s="130"/>
      <c r="L723" s="130"/>
      <c r="M723" s="130"/>
      <c r="N723" s="127"/>
      <c r="O723" s="123"/>
      <c r="P723" s="125"/>
    </row>
    <row r="724" hidden="1">
      <c r="A724" s="130"/>
      <c r="B724" s="130"/>
      <c r="C724" s="130"/>
      <c r="D724" s="130"/>
      <c r="E724" s="130"/>
      <c r="F724" s="130"/>
      <c r="G724" s="130"/>
      <c r="H724" s="130"/>
      <c r="I724" s="130"/>
      <c r="J724" s="130"/>
      <c r="K724" s="130"/>
      <c r="L724" s="130"/>
      <c r="M724" s="130"/>
      <c r="N724" s="127"/>
      <c r="O724" s="123"/>
      <c r="P724" s="125"/>
    </row>
    <row r="725" hidden="1">
      <c r="A725" s="130"/>
      <c r="B725" s="130"/>
      <c r="C725" s="130"/>
      <c r="D725" s="130"/>
      <c r="E725" s="130"/>
      <c r="F725" s="130"/>
      <c r="G725" s="130"/>
      <c r="H725" s="130"/>
      <c r="I725" s="130"/>
      <c r="J725" s="130"/>
      <c r="K725" s="130"/>
      <c r="L725" s="130"/>
      <c r="M725" s="130"/>
      <c r="N725" s="127"/>
      <c r="O725" s="123"/>
      <c r="P725" s="125"/>
    </row>
    <row r="726" hidden="1">
      <c r="A726" s="130"/>
      <c r="B726" s="130"/>
      <c r="C726" s="130"/>
      <c r="D726" s="130"/>
      <c r="E726" s="130"/>
      <c r="F726" s="130"/>
      <c r="G726" s="130"/>
      <c r="H726" s="130"/>
      <c r="I726" s="130"/>
      <c r="J726" s="130"/>
      <c r="K726" s="130"/>
      <c r="L726" s="130"/>
      <c r="M726" s="130"/>
      <c r="N726" s="127"/>
      <c r="O726" s="123"/>
      <c r="P726" s="125"/>
    </row>
    <row r="727" hidden="1">
      <c r="A727" s="130"/>
      <c r="B727" s="130"/>
      <c r="C727" s="130"/>
      <c r="D727" s="130"/>
      <c r="E727" s="130"/>
      <c r="F727" s="130"/>
      <c r="G727" s="130"/>
      <c r="H727" s="130"/>
      <c r="I727" s="130"/>
      <c r="J727" s="130"/>
      <c r="K727" s="130"/>
      <c r="L727" s="130"/>
      <c r="M727" s="130"/>
      <c r="N727" s="127"/>
      <c r="O727" s="123"/>
      <c r="P727" s="125"/>
    </row>
    <row r="728" hidden="1">
      <c r="A728" s="130"/>
      <c r="B728" s="130"/>
      <c r="C728" s="130"/>
      <c r="D728" s="130"/>
      <c r="E728" s="130"/>
      <c r="F728" s="130"/>
      <c r="G728" s="130"/>
      <c r="H728" s="130"/>
      <c r="I728" s="130"/>
      <c r="J728" s="130"/>
      <c r="K728" s="130"/>
      <c r="L728" s="130"/>
      <c r="M728" s="130"/>
      <c r="N728" s="127"/>
      <c r="O728" s="123"/>
      <c r="P728" s="125"/>
    </row>
    <row r="729" hidden="1">
      <c r="A729" s="130"/>
      <c r="B729" s="130"/>
      <c r="C729" s="130"/>
      <c r="D729" s="130"/>
      <c r="E729" s="130"/>
      <c r="F729" s="130"/>
      <c r="G729" s="130"/>
      <c r="H729" s="130"/>
      <c r="I729" s="130"/>
      <c r="J729" s="130"/>
      <c r="K729" s="130"/>
      <c r="L729" s="130"/>
      <c r="M729" s="130"/>
      <c r="N729" s="127"/>
      <c r="O729" s="123"/>
      <c r="P729" s="125"/>
    </row>
    <row r="730" hidden="1">
      <c r="A730" s="130"/>
      <c r="B730" s="130"/>
      <c r="C730" s="130"/>
      <c r="D730" s="130"/>
      <c r="E730" s="130"/>
      <c r="F730" s="130"/>
      <c r="G730" s="130"/>
      <c r="H730" s="130"/>
      <c r="I730" s="130"/>
      <c r="J730" s="130"/>
      <c r="K730" s="130"/>
      <c r="L730" s="130"/>
      <c r="M730" s="130"/>
      <c r="N730" s="127"/>
      <c r="O730" s="123"/>
      <c r="P730" s="125"/>
    </row>
    <row r="731" hidden="1">
      <c r="A731" s="130"/>
      <c r="B731" s="130"/>
      <c r="C731" s="130"/>
      <c r="D731" s="130"/>
      <c r="E731" s="130"/>
      <c r="F731" s="130"/>
      <c r="G731" s="130"/>
      <c r="H731" s="130"/>
      <c r="I731" s="130"/>
      <c r="J731" s="130"/>
      <c r="K731" s="130"/>
      <c r="L731" s="130"/>
      <c r="M731" s="130"/>
      <c r="N731" s="127"/>
      <c r="O731" s="123"/>
      <c r="P731" s="125"/>
    </row>
    <row r="732" hidden="1">
      <c r="A732" s="130"/>
      <c r="B732" s="130"/>
      <c r="C732" s="130"/>
      <c r="D732" s="130"/>
      <c r="E732" s="130"/>
      <c r="F732" s="130"/>
      <c r="G732" s="130"/>
      <c r="H732" s="130"/>
      <c r="I732" s="130"/>
      <c r="J732" s="130"/>
      <c r="K732" s="130"/>
      <c r="L732" s="130"/>
      <c r="M732" s="130"/>
      <c r="N732" s="127"/>
      <c r="O732" s="123"/>
      <c r="P732" s="125"/>
    </row>
    <row r="733" hidden="1">
      <c r="A733" s="130"/>
      <c r="B733" s="130"/>
      <c r="C733" s="130"/>
      <c r="D733" s="130"/>
      <c r="E733" s="130"/>
      <c r="F733" s="130"/>
      <c r="G733" s="130"/>
      <c r="H733" s="130"/>
      <c r="I733" s="130"/>
      <c r="J733" s="130"/>
      <c r="K733" s="130"/>
      <c r="L733" s="130"/>
      <c r="M733" s="130"/>
      <c r="N733" s="127"/>
      <c r="O733" s="123"/>
      <c r="P733" s="125"/>
    </row>
    <row r="734" hidden="1">
      <c r="A734" s="130"/>
      <c r="B734" s="130"/>
      <c r="C734" s="130"/>
      <c r="D734" s="130"/>
      <c r="E734" s="130"/>
      <c r="F734" s="130"/>
      <c r="G734" s="130"/>
      <c r="H734" s="130"/>
      <c r="I734" s="130"/>
      <c r="J734" s="130"/>
      <c r="K734" s="130"/>
      <c r="L734" s="130"/>
      <c r="M734" s="130"/>
      <c r="N734" s="127"/>
      <c r="O734" s="123"/>
      <c r="P734" s="125"/>
    </row>
    <row r="735" hidden="1">
      <c r="A735" s="130"/>
      <c r="B735" s="130"/>
      <c r="C735" s="130"/>
      <c r="D735" s="130"/>
      <c r="E735" s="130"/>
      <c r="F735" s="130"/>
      <c r="G735" s="130"/>
      <c r="H735" s="130"/>
      <c r="I735" s="130"/>
      <c r="J735" s="130"/>
      <c r="K735" s="130"/>
      <c r="L735" s="130"/>
      <c r="M735" s="130"/>
      <c r="N735" s="127"/>
      <c r="O735" s="123"/>
      <c r="P735" s="125"/>
    </row>
    <row r="736" hidden="1">
      <c r="A736" s="130"/>
      <c r="B736" s="130"/>
      <c r="C736" s="130"/>
      <c r="D736" s="130"/>
      <c r="E736" s="130"/>
      <c r="F736" s="130"/>
      <c r="G736" s="130"/>
      <c r="H736" s="130"/>
      <c r="I736" s="130"/>
      <c r="J736" s="130"/>
      <c r="K736" s="130"/>
      <c r="L736" s="130"/>
      <c r="M736" s="130"/>
      <c r="N736" s="127"/>
      <c r="O736" s="123"/>
      <c r="P736" s="125"/>
    </row>
    <row r="737" hidden="1">
      <c r="A737" s="130"/>
      <c r="B737" s="130"/>
      <c r="C737" s="130"/>
      <c r="D737" s="130"/>
      <c r="E737" s="130"/>
      <c r="F737" s="130"/>
      <c r="G737" s="130"/>
      <c r="H737" s="130"/>
      <c r="I737" s="130"/>
      <c r="J737" s="130"/>
      <c r="K737" s="130"/>
      <c r="L737" s="130"/>
      <c r="M737" s="130"/>
      <c r="N737" s="127"/>
      <c r="O737" s="123"/>
      <c r="P737" s="125"/>
    </row>
    <row r="738" hidden="1">
      <c r="A738" s="130"/>
      <c r="B738" s="130"/>
      <c r="C738" s="130"/>
      <c r="D738" s="130"/>
      <c r="E738" s="130"/>
      <c r="F738" s="130"/>
      <c r="G738" s="130"/>
      <c r="H738" s="130"/>
      <c r="I738" s="130"/>
      <c r="J738" s="130"/>
      <c r="K738" s="130"/>
      <c r="L738" s="130"/>
      <c r="M738" s="130"/>
      <c r="N738" s="127"/>
      <c r="O738" s="123"/>
      <c r="P738" s="125"/>
    </row>
    <row r="739" hidden="1">
      <c r="A739" s="130"/>
      <c r="B739" s="130"/>
      <c r="C739" s="130"/>
      <c r="D739" s="130"/>
      <c r="E739" s="130"/>
      <c r="F739" s="130"/>
      <c r="G739" s="130"/>
      <c r="H739" s="130"/>
      <c r="I739" s="130"/>
      <c r="J739" s="130"/>
      <c r="K739" s="130"/>
      <c r="L739" s="130"/>
      <c r="M739" s="130"/>
      <c r="N739" s="127"/>
      <c r="O739" s="123"/>
      <c r="P739" s="125"/>
    </row>
    <row r="740" hidden="1">
      <c r="A740" s="130"/>
      <c r="B740" s="130"/>
      <c r="C740" s="130"/>
      <c r="D740" s="130"/>
      <c r="E740" s="130"/>
      <c r="F740" s="130"/>
      <c r="G740" s="130"/>
      <c r="H740" s="130"/>
      <c r="I740" s="130"/>
      <c r="J740" s="130"/>
      <c r="K740" s="130"/>
      <c r="L740" s="130"/>
      <c r="M740" s="130"/>
      <c r="N740" s="127"/>
      <c r="O740" s="123"/>
      <c r="P740" s="125"/>
    </row>
    <row r="741" hidden="1">
      <c r="A741" s="130"/>
      <c r="B741" s="130"/>
      <c r="C741" s="130"/>
      <c r="D741" s="130"/>
      <c r="E741" s="130"/>
      <c r="F741" s="130"/>
      <c r="G741" s="130"/>
      <c r="H741" s="130"/>
      <c r="I741" s="130"/>
      <c r="J741" s="130"/>
      <c r="K741" s="130"/>
      <c r="L741" s="130"/>
      <c r="M741" s="130"/>
      <c r="N741" s="127"/>
      <c r="O741" s="123"/>
      <c r="P741" s="125"/>
    </row>
    <row r="742" hidden="1">
      <c r="A742" s="130"/>
      <c r="B742" s="130"/>
      <c r="C742" s="130"/>
      <c r="D742" s="130"/>
      <c r="E742" s="130"/>
      <c r="F742" s="130"/>
      <c r="G742" s="130"/>
      <c r="H742" s="130"/>
      <c r="I742" s="130"/>
      <c r="J742" s="130"/>
      <c r="K742" s="130"/>
      <c r="L742" s="130"/>
      <c r="M742" s="130"/>
      <c r="N742" s="127"/>
      <c r="O742" s="123"/>
      <c r="P742" s="125"/>
    </row>
    <row r="743" hidden="1">
      <c r="A743" s="130"/>
      <c r="B743" s="130"/>
      <c r="C743" s="130"/>
      <c r="D743" s="130"/>
      <c r="E743" s="130"/>
      <c r="F743" s="130"/>
      <c r="G743" s="130"/>
      <c r="H743" s="130"/>
      <c r="I743" s="130"/>
      <c r="J743" s="130"/>
      <c r="K743" s="130"/>
      <c r="L743" s="130"/>
      <c r="M743" s="130"/>
      <c r="N743" s="127"/>
      <c r="O743" s="123"/>
      <c r="P743" s="125"/>
    </row>
    <row r="744" hidden="1">
      <c r="A744" s="130"/>
      <c r="B744" s="130"/>
      <c r="C744" s="130"/>
      <c r="D744" s="130"/>
      <c r="E744" s="130"/>
      <c r="F744" s="130"/>
      <c r="G744" s="130"/>
      <c r="H744" s="130"/>
      <c r="I744" s="130"/>
      <c r="J744" s="130"/>
      <c r="K744" s="130"/>
      <c r="L744" s="130"/>
      <c r="M744" s="130"/>
      <c r="N744" s="127"/>
      <c r="O744" s="123"/>
      <c r="P744" s="125"/>
    </row>
    <row r="745" hidden="1">
      <c r="A745" s="130"/>
      <c r="B745" s="130"/>
      <c r="C745" s="130"/>
      <c r="D745" s="130"/>
      <c r="E745" s="130"/>
      <c r="F745" s="130"/>
      <c r="G745" s="130"/>
      <c r="H745" s="130"/>
      <c r="I745" s="130"/>
      <c r="J745" s="130"/>
      <c r="K745" s="130"/>
      <c r="L745" s="130"/>
      <c r="M745" s="130"/>
      <c r="N745" s="127"/>
      <c r="O745" s="123"/>
      <c r="P745" s="125"/>
    </row>
    <row r="746" hidden="1">
      <c r="A746" s="130"/>
      <c r="B746" s="130"/>
      <c r="C746" s="130"/>
      <c r="D746" s="130"/>
      <c r="E746" s="130"/>
      <c r="F746" s="130"/>
      <c r="G746" s="130"/>
      <c r="H746" s="130"/>
      <c r="I746" s="130"/>
      <c r="J746" s="130"/>
      <c r="K746" s="130"/>
      <c r="L746" s="130"/>
      <c r="M746" s="130"/>
      <c r="N746" s="127"/>
      <c r="O746" s="123"/>
      <c r="P746" s="125"/>
    </row>
    <row r="747" hidden="1">
      <c r="A747" s="130"/>
      <c r="B747" s="130"/>
      <c r="C747" s="130"/>
      <c r="D747" s="130"/>
      <c r="E747" s="130"/>
      <c r="F747" s="130"/>
      <c r="G747" s="130"/>
      <c r="H747" s="130"/>
      <c r="I747" s="130"/>
      <c r="J747" s="130"/>
      <c r="K747" s="130"/>
      <c r="L747" s="130"/>
      <c r="M747" s="130"/>
      <c r="N747" s="127"/>
      <c r="O747" s="123"/>
      <c r="P747" s="125"/>
    </row>
    <row r="748" hidden="1">
      <c r="A748" s="130"/>
      <c r="B748" s="130"/>
      <c r="C748" s="130"/>
      <c r="D748" s="130"/>
      <c r="E748" s="130"/>
      <c r="F748" s="130"/>
      <c r="G748" s="130"/>
      <c r="H748" s="130"/>
      <c r="I748" s="130"/>
      <c r="J748" s="130"/>
      <c r="K748" s="130"/>
      <c r="L748" s="130"/>
      <c r="M748" s="130"/>
      <c r="N748" s="127"/>
      <c r="O748" s="123"/>
      <c r="P748" s="125"/>
    </row>
    <row r="749" hidden="1">
      <c r="A749" s="130"/>
      <c r="B749" s="130"/>
      <c r="C749" s="130"/>
      <c r="D749" s="130"/>
      <c r="E749" s="130"/>
      <c r="F749" s="130"/>
      <c r="G749" s="130"/>
      <c r="H749" s="130"/>
      <c r="I749" s="130"/>
      <c r="J749" s="130"/>
      <c r="K749" s="130"/>
      <c r="L749" s="130"/>
      <c r="M749" s="130"/>
      <c r="N749" s="127"/>
      <c r="O749" s="123"/>
      <c r="P749" s="125"/>
    </row>
    <row r="750" hidden="1">
      <c r="A750" s="130"/>
      <c r="B750" s="130"/>
      <c r="C750" s="130"/>
      <c r="D750" s="130"/>
      <c r="E750" s="130"/>
      <c r="F750" s="130"/>
      <c r="G750" s="130"/>
      <c r="H750" s="130"/>
      <c r="I750" s="130"/>
      <c r="J750" s="130"/>
      <c r="K750" s="130"/>
      <c r="L750" s="130"/>
      <c r="M750" s="130"/>
      <c r="N750" s="127"/>
      <c r="O750" s="123"/>
      <c r="P750" s="125"/>
    </row>
    <row r="751" hidden="1">
      <c r="A751" s="130"/>
      <c r="B751" s="130"/>
      <c r="C751" s="130"/>
      <c r="D751" s="130"/>
      <c r="E751" s="130"/>
      <c r="F751" s="130"/>
      <c r="G751" s="130"/>
      <c r="H751" s="130"/>
      <c r="I751" s="130"/>
      <c r="J751" s="130"/>
      <c r="K751" s="130"/>
      <c r="L751" s="130"/>
      <c r="M751" s="130"/>
      <c r="N751" s="127"/>
      <c r="O751" s="123"/>
      <c r="P751" s="125"/>
    </row>
    <row r="752" hidden="1">
      <c r="A752" s="130"/>
      <c r="B752" s="130"/>
      <c r="C752" s="130"/>
      <c r="D752" s="130"/>
      <c r="E752" s="130"/>
      <c r="F752" s="130"/>
      <c r="G752" s="130"/>
      <c r="H752" s="130"/>
      <c r="I752" s="130"/>
      <c r="J752" s="130"/>
      <c r="K752" s="130"/>
      <c r="L752" s="130"/>
      <c r="M752" s="130"/>
      <c r="N752" s="127"/>
      <c r="O752" s="123"/>
      <c r="P752" s="125"/>
    </row>
    <row r="753" hidden="1">
      <c r="A753" s="130"/>
      <c r="B753" s="130"/>
      <c r="C753" s="130"/>
      <c r="D753" s="130"/>
      <c r="E753" s="130"/>
      <c r="F753" s="130"/>
      <c r="G753" s="130"/>
      <c r="H753" s="130"/>
      <c r="I753" s="130"/>
      <c r="J753" s="130"/>
      <c r="K753" s="130"/>
      <c r="L753" s="130"/>
      <c r="M753" s="130"/>
      <c r="N753" s="127"/>
      <c r="O753" s="123"/>
      <c r="P753" s="125"/>
    </row>
    <row r="754" hidden="1">
      <c r="A754" s="130"/>
      <c r="B754" s="130"/>
      <c r="C754" s="130"/>
      <c r="D754" s="130"/>
      <c r="E754" s="130"/>
      <c r="F754" s="130"/>
      <c r="G754" s="130"/>
      <c r="H754" s="130"/>
      <c r="I754" s="130"/>
      <c r="J754" s="130"/>
      <c r="K754" s="130"/>
      <c r="L754" s="130"/>
      <c r="M754" s="130"/>
      <c r="N754" s="127"/>
      <c r="O754" s="123"/>
      <c r="P754" s="125"/>
    </row>
    <row r="755" hidden="1">
      <c r="A755" s="130"/>
      <c r="B755" s="130"/>
      <c r="C755" s="130"/>
      <c r="D755" s="130"/>
      <c r="E755" s="130"/>
      <c r="F755" s="130"/>
      <c r="G755" s="130"/>
      <c r="H755" s="130"/>
      <c r="I755" s="130"/>
      <c r="J755" s="130"/>
      <c r="K755" s="130"/>
      <c r="L755" s="130"/>
      <c r="M755" s="130"/>
      <c r="N755" s="127"/>
      <c r="O755" s="123"/>
      <c r="P755" s="125"/>
    </row>
    <row r="756" hidden="1">
      <c r="A756" s="130"/>
      <c r="B756" s="130"/>
      <c r="C756" s="130"/>
      <c r="D756" s="130"/>
      <c r="E756" s="130"/>
      <c r="F756" s="130"/>
      <c r="G756" s="130"/>
      <c r="H756" s="130"/>
      <c r="I756" s="130"/>
      <c r="J756" s="130"/>
      <c r="K756" s="130"/>
      <c r="L756" s="130"/>
      <c r="M756" s="130"/>
      <c r="N756" s="127"/>
      <c r="O756" s="123"/>
      <c r="P756" s="125"/>
    </row>
    <row r="757" hidden="1">
      <c r="A757" s="130"/>
      <c r="B757" s="130"/>
      <c r="C757" s="130"/>
      <c r="D757" s="130"/>
      <c r="E757" s="130"/>
      <c r="F757" s="130"/>
      <c r="G757" s="130"/>
      <c r="H757" s="130"/>
      <c r="I757" s="130"/>
      <c r="J757" s="130"/>
      <c r="K757" s="130"/>
      <c r="L757" s="130"/>
      <c r="M757" s="130"/>
      <c r="N757" s="127"/>
      <c r="O757" s="123"/>
      <c r="P757" s="125"/>
    </row>
    <row r="758" hidden="1">
      <c r="A758" s="130"/>
      <c r="B758" s="130"/>
      <c r="C758" s="130"/>
      <c r="D758" s="130"/>
      <c r="E758" s="130"/>
      <c r="F758" s="130"/>
      <c r="G758" s="130"/>
      <c r="H758" s="130"/>
      <c r="I758" s="130"/>
      <c r="J758" s="130"/>
      <c r="K758" s="130"/>
      <c r="L758" s="130"/>
      <c r="M758" s="130"/>
      <c r="N758" s="127"/>
      <c r="O758" s="123"/>
      <c r="P758" s="125"/>
    </row>
    <row r="759" hidden="1">
      <c r="A759" s="130"/>
      <c r="B759" s="130"/>
      <c r="C759" s="130"/>
      <c r="D759" s="130"/>
      <c r="E759" s="130"/>
      <c r="F759" s="130"/>
      <c r="G759" s="130"/>
      <c r="H759" s="130"/>
      <c r="I759" s="130"/>
      <c r="J759" s="130"/>
      <c r="K759" s="130"/>
      <c r="L759" s="130"/>
      <c r="M759" s="130"/>
      <c r="N759" s="127"/>
      <c r="O759" s="123"/>
      <c r="P759" s="125"/>
    </row>
    <row r="760" hidden="1">
      <c r="A760" s="130"/>
      <c r="B760" s="130"/>
      <c r="C760" s="130"/>
      <c r="D760" s="130"/>
      <c r="E760" s="130"/>
      <c r="F760" s="130"/>
      <c r="G760" s="130"/>
      <c r="H760" s="130"/>
      <c r="I760" s="130"/>
      <c r="J760" s="130"/>
      <c r="K760" s="130"/>
      <c r="L760" s="130"/>
      <c r="M760" s="130"/>
      <c r="N760" s="127"/>
      <c r="O760" s="123"/>
      <c r="P760" s="125"/>
    </row>
    <row r="761" hidden="1">
      <c r="A761" s="130"/>
      <c r="B761" s="130"/>
      <c r="C761" s="130"/>
      <c r="D761" s="130"/>
      <c r="E761" s="130"/>
      <c r="F761" s="130"/>
      <c r="G761" s="130"/>
      <c r="H761" s="130"/>
      <c r="I761" s="130"/>
      <c r="J761" s="130"/>
      <c r="K761" s="130"/>
      <c r="L761" s="130"/>
      <c r="M761" s="130"/>
      <c r="N761" s="127"/>
      <c r="O761" s="123"/>
      <c r="P761" s="125"/>
    </row>
    <row r="762" hidden="1">
      <c r="A762" s="130"/>
      <c r="B762" s="130"/>
      <c r="C762" s="130"/>
      <c r="D762" s="130"/>
      <c r="E762" s="130"/>
      <c r="F762" s="130"/>
      <c r="G762" s="130"/>
      <c r="H762" s="130"/>
      <c r="I762" s="130"/>
      <c r="J762" s="130"/>
      <c r="K762" s="130"/>
      <c r="L762" s="130"/>
      <c r="M762" s="130"/>
      <c r="N762" s="127"/>
      <c r="O762" s="123"/>
      <c r="P762" s="125"/>
    </row>
    <row r="763" hidden="1">
      <c r="A763" s="130"/>
      <c r="B763" s="130"/>
      <c r="C763" s="130"/>
      <c r="D763" s="130"/>
      <c r="E763" s="130"/>
      <c r="F763" s="130"/>
      <c r="G763" s="130"/>
      <c r="H763" s="130"/>
      <c r="I763" s="130"/>
      <c r="J763" s="130"/>
      <c r="K763" s="130"/>
      <c r="L763" s="130"/>
      <c r="M763" s="130"/>
      <c r="N763" s="127"/>
      <c r="O763" s="123"/>
      <c r="P763" s="125"/>
    </row>
    <row r="764" hidden="1">
      <c r="A764" s="130"/>
      <c r="B764" s="130"/>
      <c r="C764" s="130"/>
      <c r="D764" s="130"/>
      <c r="E764" s="130"/>
      <c r="F764" s="130"/>
      <c r="G764" s="130"/>
      <c r="H764" s="130"/>
      <c r="I764" s="130"/>
      <c r="J764" s="130"/>
      <c r="K764" s="130"/>
      <c r="L764" s="130"/>
      <c r="M764" s="130"/>
      <c r="N764" s="127"/>
      <c r="O764" s="123"/>
      <c r="P764" s="125"/>
    </row>
    <row r="765" hidden="1">
      <c r="A765" s="130"/>
      <c r="B765" s="130"/>
      <c r="C765" s="130"/>
      <c r="D765" s="130"/>
      <c r="E765" s="130"/>
      <c r="F765" s="130"/>
      <c r="G765" s="130"/>
      <c r="H765" s="130"/>
      <c r="I765" s="130"/>
      <c r="J765" s="130"/>
      <c r="K765" s="130"/>
      <c r="L765" s="130"/>
      <c r="M765" s="130"/>
      <c r="N765" s="127"/>
      <c r="O765" s="123"/>
      <c r="P765" s="125"/>
    </row>
    <row r="766" hidden="1">
      <c r="A766" s="130"/>
      <c r="B766" s="130"/>
      <c r="C766" s="130"/>
      <c r="D766" s="130"/>
      <c r="E766" s="130"/>
      <c r="F766" s="130"/>
      <c r="G766" s="130"/>
      <c r="H766" s="130"/>
      <c r="I766" s="130"/>
      <c r="J766" s="130"/>
      <c r="K766" s="130"/>
      <c r="L766" s="130"/>
      <c r="M766" s="130"/>
      <c r="N766" s="127"/>
      <c r="O766" s="123"/>
      <c r="P766" s="125"/>
    </row>
    <row r="767" hidden="1">
      <c r="A767" s="130"/>
      <c r="B767" s="130"/>
      <c r="C767" s="130"/>
      <c r="D767" s="130"/>
      <c r="E767" s="130"/>
      <c r="F767" s="130"/>
      <c r="G767" s="130"/>
      <c r="H767" s="130"/>
      <c r="I767" s="130"/>
      <c r="J767" s="130"/>
      <c r="K767" s="130"/>
      <c r="L767" s="130"/>
      <c r="M767" s="130"/>
      <c r="N767" s="127"/>
      <c r="O767" s="123"/>
      <c r="P767" s="125"/>
    </row>
    <row r="768" hidden="1">
      <c r="A768" s="130"/>
      <c r="B768" s="130"/>
      <c r="C768" s="130"/>
      <c r="D768" s="130"/>
      <c r="E768" s="130"/>
      <c r="F768" s="130"/>
      <c r="G768" s="130"/>
      <c r="H768" s="130"/>
      <c r="I768" s="130"/>
      <c r="J768" s="130"/>
      <c r="K768" s="130"/>
      <c r="L768" s="130"/>
      <c r="M768" s="130"/>
      <c r="N768" s="127"/>
      <c r="O768" s="123"/>
      <c r="P768" s="125"/>
    </row>
    <row r="769" hidden="1">
      <c r="A769" s="130"/>
      <c r="B769" s="130"/>
      <c r="C769" s="130"/>
      <c r="D769" s="130"/>
      <c r="E769" s="130"/>
      <c r="F769" s="130"/>
      <c r="G769" s="130"/>
      <c r="H769" s="130"/>
      <c r="I769" s="130"/>
      <c r="J769" s="130"/>
      <c r="K769" s="130"/>
      <c r="L769" s="130"/>
      <c r="M769" s="130"/>
      <c r="N769" s="127"/>
      <c r="O769" s="123"/>
      <c r="P769" s="125"/>
    </row>
    <row r="770" hidden="1">
      <c r="A770" s="130"/>
      <c r="B770" s="130"/>
      <c r="C770" s="130"/>
      <c r="D770" s="130"/>
      <c r="E770" s="130"/>
      <c r="F770" s="130"/>
      <c r="G770" s="130"/>
      <c r="H770" s="130"/>
      <c r="I770" s="130"/>
      <c r="J770" s="130"/>
      <c r="K770" s="130"/>
      <c r="L770" s="130"/>
      <c r="M770" s="130"/>
      <c r="N770" s="127"/>
      <c r="O770" s="123"/>
      <c r="P770" s="125"/>
    </row>
    <row r="771" hidden="1">
      <c r="A771" s="130"/>
      <c r="B771" s="130"/>
      <c r="C771" s="130"/>
      <c r="D771" s="130"/>
      <c r="E771" s="130"/>
      <c r="F771" s="130"/>
      <c r="G771" s="130"/>
      <c r="H771" s="130"/>
      <c r="I771" s="130"/>
      <c r="J771" s="130"/>
      <c r="K771" s="130"/>
      <c r="L771" s="130"/>
      <c r="M771" s="130"/>
      <c r="N771" s="127"/>
      <c r="O771" s="123"/>
      <c r="P771" s="125"/>
    </row>
    <row r="772" hidden="1">
      <c r="A772" s="130"/>
      <c r="B772" s="130"/>
      <c r="C772" s="130"/>
      <c r="D772" s="130"/>
      <c r="E772" s="130"/>
      <c r="F772" s="130"/>
      <c r="G772" s="130"/>
      <c r="H772" s="130"/>
      <c r="I772" s="130"/>
      <c r="J772" s="130"/>
      <c r="K772" s="130"/>
      <c r="L772" s="130"/>
      <c r="M772" s="130"/>
      <c r="N772" s="127"/>
      <c r="O772" s="123"/>
      <c r="P772" s="125"/>
    </row>
    <row r="773" hidden="1">
      <c r="A773" s="130"/>
      <c r="B773" s="130"/>
      <c r="C773" s="130"/>
      <c r="D773" s="130"/>
      <c r="E773" s="130"/>
      <c r="F773" s="130"/>
      <c r="G773" s="130"/>
      <c r="H773" s="130"/>
      <c r="I773" s="130"/>
      <c r="J773" s="130"/>
      <c r="K773" s="130"/>
      <c r="L773" s="130"/>
      <c r="M773" s="130"/>
      <c r="N773" s="127"/>
      <c r="O773" s="123"/>
      <c r="P773" s="125"/>
    </row>
    <row r="774" hidden="1">
      <c r="A774" s="130"/>
      <c r="B774" s="130"/>
      <c r="C774" s="130"/>
      <c r="D774" s="130"/>
      <c r="E774" s="130"/>
      <c r="F774" s="130"/>
      <c r="G774" s="130"/>
      <c r="H774" s="130"/>
      <c r="I774" s="130"/>
      <c r="J774" s="130"/>
      <c r="K774" s="130"/>
      <c r="L774" s="130"/>
      <c r="M774" s="130"/>
      <c r="N774" s="127"/>
      <c r="O774" s="123"/>
      <c r="P774" s="125"/>
    </row>
    <row r="775" hidden="1">
      <c r="A775" s="130"/>
      <c r="B775" s="130"/>
      <c r="C775" s="130"/>
      <c r="D775" s="130"/>
      <c r="E775" s="130"/>
      <c r="F775" s="130"/>
      <c r="G775" s="130"/>
      <c r="H775" s="130"/>
      <c r="I775" s="130"/>
      <c r="J775" s="130"/>
      <c r="K775" s="130"/>
      <c r="L775" s="130"/>
      <c r="M775" s="130"/>
      <c r="N775" s="127"/>
      <c r="O775" s="123"/>
      <c r="P775" s="125"/>
    </row>
    <row r="776" hidden="1">
      <c r="A776" s="130"/>
      <c r="B776" s="130"/>
      <c r="C776" s="130"/>
      <c r="D776" s="130"/>
      <c r="E776" s="130"/>
      <c r="F776" s="130"/>
      <c r="G776" s="130"/>
      <c r="H776" s="130"/>
      <c r="I776" s="130"/>
      <c r="J776" s="130"/>
      <c r="K776" s="130"/>
      <c r="L776" s="130"/>
      <c r="M776" s="130"/>
      <c r="N776" s="127"/>
      <c r="O776" s="123"/>
      <c r="P776" s="125"/>
    </row>
    <row r="777" hidden="1">
      <c r="A777" s="130"/>
      <c r="B777" s="130"/>
      <c r="C777" s="130"/>
      <c r="D777" s="130"/>
      <c r="E777" s="130"/>
      <c r="F777" s="130"/>
      <c r="G777" s="130"/>
      <c r="H777" s="130"/>
      <c r="I777" s="130"/>
      <c r="J777" s="130"/>
      <c r="K777" s="130"/>
      <c r="L777" s="130"/>
      <c r="M777" s="130"/>
      <c r="N777" s="127"/>
      <c r="O777" s="123"/>
      <c r="P777" s="125"/>
    </row>
    <row r="778" hidden="1">
      <c r="A778" s="130"/>
      <c r="B778" s="130"/>
      <c r="C778" s="130"/>
      <c r="D778" s="130"/>
      <c r="E778" s="130"/>
      <c r="F778" s="130"/>
      <c r="G778" s="130"/>
      <c r="H778" s="130"/>
      <c r="I778" s="130"/>
      <c r="J778" s="130"/>
      <c r="K778" s="130"/>
      <c r="L778" s="130"/>
      <c r="M778" s="130"/>
      <c r="N778" s="127"/>
      <c r="O778" s="123"/>
      <c r="P778" s="125"/>
    </row>
    <row r="779" hidden="1">
      <c r="A779" s="130"/>
      <c r="B779" s="130"/>
      <c r="C779" s="130"/>
      <c r="D779" s="130"/>
      <c r="E779" s="130"/>
      <c r="F779" s="130"/>
      <c r="G779" s="130"/>
      <c r="H779" s="130"/>
      <c r="I779" s="130"/>
      <c r="J779" s="130"/>
      <c r="K779" s="130"/>
      <c r="L779" s="130"/>
      <c r="M779" s="130"/>
      <c r="N779" s="127"/>
      <c r="O779" s="123"/>
      <c r="P779" s="125"/>
    </row>
    <row r="780" hidden="1">
      <c r="A780" s="130"/>
      <c r="B780" s="130"/>
      <c r="C780" s="130"/>
      <c r="D780" s="130"/>
      <c r="E780" s="130"/>
      <c r="F780" s="130"/>
      <c r="G780" s="130"/>
      <c r="H780" s="130"/>
      <c r="I780" s="130"/>
      <c r="J780" s="130"/>
      <c r="K780" s="130"/>
      <c r="L780" s="130"/>
      <c r="M780" s="130"/>
      <c r="N780" s="127"/>
      <c r="O780" s="123"/>
      <c r="P780" s="125"/>
    </row>
    <row r="781" hidden="1">
      <c r="A781" s="130"/>
      <c r="B781" s="130"/>
      <c r="C781" s="130"/>
      <c r="D781" s="130"/>
      <c r="E781" s="130"/>
      <c r="F781" s="130"/>
      <c r="G781" s="130"/>
      <c r="H781" s="130"/>
      <c r="I781" s="130"/>
      <c r="J781" s="130"/>
      <c r="K781" s="130"/>
      <c r="L781" s="130"/>
      <c r="M781" s="130"/>
      <c r="N781" s="127"/>
      <c r="O781" s="123"/>
      <c r="P781" s="125"/>
    </row>
    <row r="782" hidden="1">
      <c r="A782" s="130"/>
      <c r="B782" s="130"/>
      <c r="C782" s="130"/>
      <c r="D782" s="130"/>
      <c r="E782" s="130"/>
      <c r="F782" s="130"/>
      <c r="G782" s="130"/>
      <c r="H782" s="130"/>
      <c r="I782" s="130"/>
      <c r="J782" s="130"/>
      <c r="K782" s="130"/>
      <c r="L782" s="130"/>
      <c r="M782" s="130"/>
      <c r="N782" s="127"/>
      <c r="O782" s="123"/>
      <c r="P782" s="125"/>
    </row>
    <row r="783" hidden="1">
      <c r="A783" s="130"/>
      <c r="B783" s="130"/>
      <c r="C783" s="130"/>
      <c r="D783" s="130"/>
      <c r="E783" s="130"/>
      <c r="F783" s="130"/>
      <c r="G783" s="130"/>
      <c r="H783" s="130"/>
      <c r="I783" s="130"/>
      <c r="J783" s="130"/>
      <c r="K783" s="130"/>
      <c r="L783" s="130"/>
      <c r="M783" s="130"/>
      <c r="N783" s="127"/>
      <c r="O783" s="123"/>
      <c r="P783" s="125"/>
    </row>
    <row r="784" hidden="1">
      <c r="A784" s="130"/>
      <c r="B784" s="130"/>
      <c r="C784" s="130"/>
      <c r="D784" s="130"/>
      <c r="E784" s="130"/>
      <c r="F784" s="130"/>
      <c r="G784" s="130"/>
      <c r="H784" s="130"/>
      <c r="I784" s="130"/>
      <c r="J784" s="130"/>
      <c r="K784" s="130"/>
      <c r="L784" s="130"/>
      <c r="M784" s="130"/>
      <c r="N784" s="127"/>
      <c r="O784" s="123"/>
      <c r="P784" s="125"/>
    </row>
    <row r="785" hidden="1">
      <c r="A785" s="130"/>
      <c r="B785" s="130"/>
      <c r="C785" s="130"/>
      <c r="D785" s="130"/>
      <c r="E785" s="130"/>
      <c r="F785" s="130"/>
      <c r="G785" s="130"/>
      <c r="H785" s="130"/>
      <c r="I785" s="130"/>
      <c r="J785" s="130"/>
      <c r="K785" s="130"/>
      <c r="L785" s="130"/>
      <c r="M785" s="130"/>
      <c r="N785" s="127"/>
      <c r="O785" s="123"/>
      <c r="P785" s="125"/>
    </row>
    <row r="786" hidden="1">
      <c r="A786" s="130"/>
      <c r="B786" s="130"/>
      <c r="C786" s="130"/>
      <c r="D786" s="130"/>
      <c r="E786" s="130"/>
      <c r="F786" s="130"/>
      <c r="G786" s="130"/>
      <c r="H786" s="130"/>
      <c r="I786" s="130"/>
      <c r="J786" s="130"/>
      <c r="K786" s="130"/>
      <c r="L786" s="130"/>
      <c r="M786" s="130"/>
      <c r="N786" s="127"/>
      <c r="O786" s="123"/>
      <c r="P786" s="125"/>
    </row>
    <row r="787" hidden="1">
      <c r="A787" s="130"/>
      <c r="B787" s="130"/>
      <c r="C787" s="130"/>
      <c r="D787" s="130"/>
      <c r="E787" s="130"/>
      <c r="F787" s="130"/>
      <c r="G787" s="130"/>
      <c r="H787" s="130"/>
      <c r="I787" s="130"/>
      <c r="J787" s="130"/>
      <c r="K787" s="130"/>
      <c r="L787" s="130"/>
      <c r="M787" s="130"/>
      <c r="N787" s="127"/>
      <c r="O787" s="123"/>
      <c r="P787" s="125"/>
    </row>
    <row r="788" hidden="1">
      <c r="A788" s="130"/>
      <c r="B788" s="130"/>
      <c r="C788" s="130"/>
      <c r="D788" s="130"/>
      <c r="E788" s="130"/>
      <c r="F788" s="130"/>
      <c r="G788" s="130"/>
      <c r="H788" s="130"/>
      <c r="I788" s="130"/>
      <c r="J788" s="130"/>
      <c r="K788" s="130"/>
      <c r="L788" s="130"/>
      <c r="M788" s="130"/>
      <c r="N788" s="127"/>
      <c r="O788" s="123"/>
      <c r="P788" s="125"/>
    </row>
    <row r="789" hidden="1">
      <c r="A789" s="130"/>
      <c r="B789" s="130"/>
      <c r="C789" s="130"/>
      <c r="D789" s="130"/>
      <c r="E789" s="130"/>
      <c r="F789" s="130"/>
      <c r="G789" s="130"/>
      <c r="H789" s="130"/>
      <c r="I789" s="130"/>
      <c r="J789" s="130"/>
      <c r="K789" s="130"/>
      <c r="L789" s="130"/>
      <c r="M789" s="130"/>
      <c r="N789" s="127"/>
      <c r="O789" s="123"/>
      <c r="P789" s="125"/>
    </row>
    <row r="790" hidden="1">
      <c r="A790" s="130"/>
      <c r="B790" s="130"/>
      <c r="C790" s="130"/>
      <c r="D790" s="130"/>
      <c r="E790" s="130"/>
      <c r="F790" s="130"/>
      <c r="G790" s="130"/>
      <c r="H790" s="130"/>
      <c r="I790" s="130"/>
      <c r="J790" s="130"/>
      <c r="K790" s="130"/>
      <c r="L790" s="130"/>
      <c r="M790" s="130"/>
      <c r="N790" s="127"/>
      <c r="O790" s="123"/>
      <c r="P790" s="125"/>
    </row>
    <row r="791" hidden="1">
      <c r="A791" s="130"/>
      <c r="B791" s="130"/>
      <c r="C791" s="130"/>
      <c r="D791" s="130"/>
      <c r="E791" s="130"/>
      <c r="F791" s="130"/>
      <c r="G791" s="130"/>
      <c r="H791" s="130"/>
      <c r="I791" s="130"/>
      <c r="J791" s="130"/>
      <c r="K791" s="130"/>
      <c r="L791" s="130"/>
      <c r="M791" s="130"/>
      <c r="N791" s="127"/>
      <c r="O791" s="123"/>
      <c r="P791" s="125"/>
    </row>
    <row r="792" hidden="1">
      <c r="A792" s="130"/>
      <c r="B792" s="130"/>
      <c r="C792" s="130"/>
      <c r="D792" s="130"/>
      <c r="E792" s="130"/>
      <c r="F792" s="130"/>
      <c r="G792" s="130"/>
      <c r="H792" s="130"/>
      <c r="I792" s="130"/>
      <c r="J792" s="130"/>
      <c r="K792" s="130"/>
      <c r="L792" s="130"/>
      <c r="M792" s="130"/>
      <c r="N792" s="127"/>
      <c r="O792" s="123"/>
      <c r="P792" s="125"/>
    </row>
    <row r="793" hidden="1">
      <c r="A793" s="130"/>
      <c r="B793" s="130"/>
      <c r="C793" s="130"/>
      <c r="D793" s="130"/>
      <c r="E793" s="130"/>
      <c r="F793" s="130"/>
      <c r="G793" s="130"/>
      <c r="H793" s="130"/>
      <c r="I793" s="130"/>
      <c r="J793" s="130"/>
      <c r="K793" s="130"/>
      <c r="L793" s="130"/>
      <c r="M793" s="130"/>
      <c r="N793" s="127"/>
      <c r="O793" s="123"/>
      <c r="P793" s="125"/>
    </row>
    <row r="794" hidden="1">
      <c r="A794" s="130"/>
      <c r="B794" s="130"/>
      <c r="C794" s="130"/>
      <c r="D794" s="130"/>
      <c r="E794" s="130"/>
      <c r="F794" s="130"/>
      <c r="G794" s="130"/>
      <c r="H794" s="130"/>
      <c r="I794" s="130"/>
      <c r="J794" s="130"/>
      <c r="K794" s="130"/>
      <c r="L794" s="130"/>
      <c r="M794" s="130"/>
      <c r="N794" s="127"/>
      <c r="O794" s="123"/>
      <c r="P794" s="125"/>
    </row>
    <row r="795" hidden="1">
      <c r="A795" s="130"/>
      <c r="B795" s="130"/>
      <c r="C795" s="130"/>
      <c r="D795" s="130"/>
      <c r="E795" s="130"/>
      <c r="F795" s="130"/>
      <c r="G795" s="130"/>
      <c r="H795" s="130"/>
      <c r="I795" s="130"/>
      <c r="J795" s="130"/>
      <c r="K795" s="130"/>
      <c r="L795" s="130"/>
      <c r="M795" s="130"/>
      <c r="N795" s="127"/>
      <c r="O795" s="123"/>
      <c r="P795" s="125"/>
    </row>
    <row r="796" hidden="1">
      <c r="A796" s="130"/>
      <c r="B796" s="130"/>
      <c r="C796" s="130"/>
      <c r="D796" s="130"/>
      <c r="E796" s="130"/>
      <c r="F796" s="130"/>
      <c r="G796" s="130"/>
      <c r="H796" s="130"/>
      <c r="I796" s="130"/>
      <c r="J796" s="130"/>
      <c r="K796" s="130"/>
      <c r="L796" s="130"/>
      <c r="M796" s="130"/>
      <c r="N796" s="127"/>
      <c r="O796" s="123"/>
      <c r="P796" s="125"/>
    </row>
    <row r="797" hidden="1">
      <c r="A797" s="130"/>
      <c r="B797" s="130"/>
      <c r="C797" s="130"/>
      <c r="D797" s="130"/>
      <c r="E797" s="130"/>
      <c r="F797" s="130"/>
      <c r="G797" s="130"/>
      <c r="H797" s="130"/>
      <c r="I797" s="130"/>
      <c r="J797" s="130"/>
      <c r="K797" s="130"/>
      <c r="L797" s="130"/>
      <c r="M797" s="130"/>
      <c r="N797" s="127"/>
      <c r="O797" s="123"/>
      <c r="P797" s="125"/>
    </row>
    <row r="798" hidden="1">
      <c r="A798" s="130"/>
      <c r="B798" s="130"/>
      <c r="C798" s="130"/>
      <c r="D798" s="130"/>
      <c r="E798" s="130"/>
      <c r="F798" s="130"/>
      <c r="G798" s="130"/>
      <c r="H798" s="130"/>
      <c r="I798" s="130"/>
      <c r="J798" s="130"/>
      <c r="K798" s="130"/>
      <c r="L798" s="130"/>
      <c r="M798" s="130"/>
      <c r="N798" s="127"/>
      <c r="O798" s="123"/>
      <c r="P798" s="125"/>
    </row>
    <row r="799" hidden="1">
      <c r="A799" s="130"/>
      <c r="B799" s="130"/>
      <c r="C799" s="130"/>
      <c r="D799" s="130"/>
      <c r="E799" s="130"/>
      <c r="F799" s="130"/>
      <c r="G799" s="130"/>
      <c r="H799" s="130"/>
      <c r="I799" s="130"/>
      <c r="J799" s="130"/>
      <c r="K799" s="130"/>
      <c r="L799" s="130"/>
      <c r="M799" s="130"/>
      <c r="N799" s="127"/>
      <c r="O799" s="123"/>
      <c r="P799" s="125"/>
    </row>
    <row r="800" hidden="1">
      <c r="A800" s="130"/>
      <c r="B800" s="130"/>
      <c r="C800" s="130"/>
      <c r="D800" s="130"/>
      <c r="E800" s="130"/>
      <c r="F800" s="130"/>
      <c r="G800" s="130"/>
      <c r="H800" s="130"/>
      <c r="I800" s="130"/>
      <c r="J800" s="130"/>
      <c r="K800" s="130"/>
      <c r="L800" s="130"/>
      <c r="M800" s="130"/>
      <c r="N800" s="127"/>
      <c r="O800" s="123"/>
      <c r="P800" s="125"/>
    </row>
    <row r="801" hidden="1">
      <c r="A801" s="130"/>
      <c r="B801" s="130"/>
      <c r="C801" s="130"/>
      <c r="D801" s="130"/>
      <c r="E801" s="130"/>
      <c r="F801" s="130"/>
      <c r="G801" s="130"/>
      <c r="H801" s="130"/>
      <c r="I801" s="130"/>
      <c r="J801" s="130"/>
      <c r="K801" s="130"/>
      <c r="L801" s="130"/>
      <c r="M801" s="130"/>
      <c r="N801" s="127"/>
      <c r="O801" s="123"/>
      <c r="P801" s="125"/>
    </row>
    <row r="802" hidden="1">
      <c r="A802" s="130"/>
      <c r="B802" s="130"/>
      <c r="C802" s="130"/>
      <c r="D802" s="130"/>
      <c r="E802" s="130"/>
      <c r="F802" s="130"/>
      <c r="G802" s="130"/>
      <c r="H802" s="130"/>
      <c r="I802" s="130"/>
      <c r="J802" s="130"/>
      <c r="K802" s="130"/>
      <c r="L802" s="130"/>
      <c r="M802" s="130"/>
      <c r="N802" s="127"/>
      <c r="O802" s="123"/>
      <c r="P802" s="125"/>
    </row>
    <row r="803" hidden="1">
      <c r="A803" s="130"/>
      <c r="B803" s="130"/>
      <c r="C803" s="130"/>
      <c r="D803" s="130"/>
      <c r="E803" s="130"/>
      <c r="F803" s="130"/>
      <c r="G803" s="130"/>
      <c r="H803" s="130"/>
      <c r="I803" s="130"/>
      <c r="J803" s="130"/>
      <c r="K803" s="130"/>
      <c r="L803" s="130"/>
      <c r="M803" s="130"/>
      <c r="N803" s="127"/>
      <c r="O803" s="123"/>
      <c r="P803" s="125"/>
    </row>
    <row r="804" hidden="1">
      <c r="A804" s="130"/>
      <c r="B804" s="130"/>
      <c r="C804" s="130"/>
      <c r="D804" s="130"/>
      <c r="E804" s="130"/>
      <c r="F804" s="130"/>
      <c r="G804" s="130"/>
      <c r="H804" s="130"/>
      <c r="I804" s="130"/>
      <c r="J804" s="130"/>
      <c r="K804" s="130"/>
      <c r="L804" s="130"/>
      <c r="M804" s="130"/>
      <c r="N804" s="127"/>
      <c r="O804" s="123"/>
      <c r="P804" s="125"/>
    </row>
    <row r="805" hidden="1">
      <c r="A805" s="130"/>
      <c r="B805" s="130"/>
      <c r="C805" s="130"/>
      <c r="D805" s="130"/>
      <c r="E805" s="130"/>
      <c r="F805" s="130"/>
      <c r="G805" s="130"/>
      <c r="H805" s="130"/>
      <c r="I805" s="130"/>
      <c r="J805" s="130"/>
      <c r="K805" s="130"/>
      <c r="L805" s="130"/>
      <c r="M805" s="130"/>
      <c r="N805" s="127"/>
      <c r="O805" s="123"/>
      <c r="P805" s="125"/>
    </row>
    <row r="806" hidden="1">
      <c r="A806" s="130"/>
      <c r="B806" s="130"/>
      <c r="C806" s="130"/>
      <c r="D806" s="130"/>
      <c r="E806" s="130"/>
      <c r="F806" s="130"/>
      <c r="G806" s="130"/>
      <c r="H806" s="130"/>
      <c r="I806" s="130"/>
      <c r="J806" s="130"/>
      <c r="K806" s="130"/>
      <c r="L806" s="130"/>
      <c r="M806" s="130"/>
      <c r="N806" s="127"/>
      <c r="O806" s="123"/>
      <c r="P806" s="125"/>
    </row>
    <row r="807" hidden="1">
      <c r="A807" s="130"/>
      <c r="B807" s="130"/>
      <c r="C807" s="130"/>
      <c r="D807" s="130"/>
      <c r="E807" s="130"/>
      <c r="F807" s="130"/>
      <c r="G807" s="130"/>
      <c r="H807" s="130"/>
      <c r="I807" s="130"/>
      <c r="J807" s="130"/>
      <c r="K807" s="130"/>
      <c r="L807" s="130"/>
      <c r="M807" s="130"/>
      <c r="N807" s="127"/>
      <c r="O807" s="123"/>
      <c r="P807" s="125"/>
    </row>
    <row r="808" hidden="1">
      <c r="A808" s="130"/>
      <c r="B808" s="130"/>
      <c r="C808" s="130"/>
      <c r="D808" s="130"/>
      <c r="E808" s="130"/>
      <c r="F808" s="130"/>
      <c r="G808" s="130"/>
      <c r="H808" s="130"/>
      <c r="I808" s="130"/>
      <c r="J808" s="130"/>
      <c r="K808" s="130"/>
      <c r="L808" s="130"/>
      <c r="M808" s="130"/>
      <c r="N808" s="127"/>
      <c r="O808" s="123"/>
      <c r="P808" s="125"/>
    </row>
    <row r="809" hidden="1">
      <c r="A809" s="130"/>
      <c r="B809" s="130"/>
      <c r="C809" s="130"/>
      <c r="D809" s="130"/>
      <c r="E809" s="130"/>
      <c r="F809" s="130"/>
      <c r="G809" s="130"/>
      <c r="H809" s="130"/>
      <c r="I809" s="130"/>
      <c r="J809" s="130"/>
      <c r="K809" s="130"/>
      <c r="L809" s="130"/>
      <c r="M809" s="130"/>
      <c r="N809" s="127"/>
      <c r="O809" s="123"/>
      <c r="P809" s="125"/>
    </row>
    <row r="810" hidden="1">
      <c r="A810" s="130"/>
      <c r="B810" s="130"/>
      <c r="C810" s="130"/>
      <c r="D810" s="130"/>
      <c r="E810" s="130"/>
      <c r="F810" s="130"/>
      <c r="G810" s="130"/>
      <c r="H810" s="130"/>
      <c r="I810" s="130"/>
      <c r="J810" s="130"/>
      <c r="K810" s="130"/>
      <c r="L810" s="130"/>
      <c r="M810" s="130"/>
      <c r="N810" s="127"/>
      <c r="O810" s="123"/>
      <c r="P810" s="125"/>
    </row>
    <row r="811" hidden="1">
      <c r="A811" s="130"/>
      <c r="B811" s="130"/>
      <c r="C811" s="130"/>
      <c r="D811" s="130"/>
      <c r="E811" s="130"/>
      <c r="F811" s="130"/>
      <c r="G811" s="130"/>
      <c r="H811" s="130"/>
      <c r="I811" s="130"/>
      <c r="J811" s="130"/>
      <c r="K811" s="130"/>
      <c r="L811" s="130"/>
      <c r="M811" s="130"/>
      <c r="N811" s="127"/>
      <c r="O811" s="123"/>
      <c r="P811" s="125"/>
    </row>
    <row r="812" hidden="1">
      <c r="A812" s="130"/>
      <c r="B812" s="130"/>
      <c r="C812" s="130"/>
      <c r="D812" s="130"/>
      <c r="E812" s="130"/>
      <c r="F812" s="130"/>
      <c r="G812" s="130"/>
      <c r="H812" s="130"/>
      <c r="I812" s="130"/>
      <c r="J812" s="130"/>
      <c r="K812" s="130"/>
      <c r="L812" s="130"/>
      <c r="M812" s="130"/>
      <c r="N812" s="127"/>
      <c r="O812" s="123"/>
      <c r="P812" s="125"/>
    </row>
    <row r="813" hidden="1">
      <c r="A813" s="130"/>
      <c r="B813" s="130"/>
      <c r="C813" s="130"/>
      <c r="D813" s="130"/>
      <c r="E813" s="130"/>
      <c r="F813" s="130"/>
      <c r="G813" s="130"/>
      <c r="H813" s="130"/>
      <c r="I813" s="130"/>
      <c r="J813" s="130"/>
      <c r="K813" s="130"/>
      <c r="L813" s="130"/>
      <c r="M813" s="130"/>
      <c r="N813" s="127"/>
      <c r="O813" s="123"/>
      <c r="P813" s="125"/>
    </row>
    <row r="814" hidden="1">
      <c r="A814" s="130"/>
      <c r="B814" s="130"/>
      <c r="C814" s="130"/>
      <c r="D814" s="130"/>
      <c r="E814" s="130"/>
      <c r="F814" s="130"/>
      <c r="G814" s="130"/>
      <c r="H814" s="130"/>
      <c r="I814" s="130"/>
      <c r="J814" s="130"/>
      <c r="K814" s="130"/>
      <c r="L814" s="130"/>
      <c r="M814" s="130"/>
      <c r="N814" s="127"/>
      <c r="O814" s="123"/>
      <c r="P814" s="125"/>
    </row>
    <row r="815" hidden="1">
      <c r="A815" s="130"/>
      <c r="B815" s="130"/>
      <c r="C815" s="130"/>
      <c r="D815" s="130"/>
      <c r="E815" s="130"/>
      <c r="F815" s="130"/>
      <c r="G815" s="130"/>
      <c r="H815" s="130"/>
      <c r="I815" s="130"/>
      <c r="J815" s="130"/>
      <c r="K815" s="130"/>
      <c r="L815" s="130"/>
      <c r="M815" s="130"/>
      <c r="N815" s="127"/>
      <c r="O815" s="123"/>
      <c r="P815" s="125"/>
    </row>
    <row r="816" hidden="1">
      <c r="A816" s="130"/>
      <c r="B816" s="130"/>
      <c r="C816" s="130"/>
      <c r="D816" s="130"/>
      <c r="E816" s="130"/>
      <c r="F816" s="130"/>
      <c r="G816" s="130"/>
      <c r="H816" s="130"/>
      <c r="I816" s="130"/>
      <c r="J816" s="130"/>
      <c r="K816" s="130"/>
      <c r="L816" s="130"/>
      <c r="M816" s="130"/>
      <c r="N816" s="127"/>
      <c r="O816" s="123"/>
      <c r="P816" s="125"/>
    </row>
    <row r="817" hidden="1">
      <c r="A817" s="130"/>
      <c r="B817" s="130"/>
      <c r="C817" s="130"/>
      <c r="D817" s="130"/>
      <c r="E817" s="130"/>
      <c r="F817" s="130"/>
      <c r="G817" s="130"/>
      <c r="H817" s="130"/>
      <c r="I817" s="130"/>
      <c r="J817" s="130"/>
      <c r="K817" s="130"/>
      <c r="L817" s="130"/>
      <c r="M817" s="130"/>
      <c r="N817" s="127"/>
      <c r="O817" s="123"/>
      <c r="P817" s="125"/>
    </row>
    <row r="818" hidden="1">
      <c r="A818" s="130"/>
      <c r="B818" s="130"/>
      <c r="C818" s="130"/>
      <c r="D818" s="130"/>
      <c r="E818" s="130"/>
      <c r="F818" s="130"/>
      <c r="G818" s="130"/>
      <c r="H818" s="130"/>
      <c r="I818" s="130"/>
      <c r="J818" s="130"/>
      <c r="K818" s="130"/>
      <c r="L818" s="130"/>
      <c r="M818" s="130"/>
      <c r="N818" s="127"/>
      <c r="O818" s="123"/>
      <c r="P818" s="125"/>
    </row>
    <row r="819" hidden="1">
      <c r="A819" s="130"/>
      <c r="B819" s="130"/>
      <c r="C819" s="130"/>
      <c r="D819" s="130"/>
      <c r="E819" s="130"/>
      <c r="F819" s="130"/>
      <c r="G819" s="130"/>
      <c r="H819" s="130"/>
      <c r="I819" s="130"/>
      <c r="J819" s="130"/>
      <c r="K819" s="130"/>
      <c r="L819" s="130"/>
      <c r="M819" s="130"/>
      <c r="N819" s="127"/>
      <c r="O819" s="123"/>
      <c r="P819" s="125"/>
    </row>
    <row r="820" hidden="1">
      <c r="A820" s="130"/>
      <c r="B820" s="130"/>
      <c r="C820" s="130"/>
      <c r="D820" s="130"/>
      <c r="E820" s="130"/>
      <c r="F820" s="130"/>
      <c r="G820" s="130"/>
      <c r="H820" s="130"/>
      <c r="I820" s="130"/>
      <c r="J820" s="130"/>
      <c r="K820" s="130"/>
      <c r="L820" s="130"/>
      <c r="M820" s="130"/>
      <c r="N820" s="127"/>
      <c r="O820" s="123"/>
      <c r="P820" s="125"/>
    </row>
    <row r="821" hidden="1">
      <c r="A821" s="130"/>
      <c r="B821" s="130"/>
      <c r="C821" s="130"/>
      <c r="D821" s="130"/>
      <c r="E821" s="130"/>
      <c r="F821" s="130"/>
      <c r="G821" s="130"/>
      <c r="H821" s="130"/>
      <c r="I821" s="130"/>
      <c r="J821" s="130"/>
      <c r="K821" s="130"/>
      <c r="L821" s="130"/>
      <c r="M821" s="130"/>
      <c r="N821" s="127"/>
      <c r="O821" s="123"/>
      <c r="P821" s="125"/>
    </row>
    <row r="822" hidden="1">
      <c r="A822" s="130"/>
      <c r="B822" s="130"/>
      <c r="C822" s="130"/>
      <c r="D822" s="130"/>
      <c r="E822" s="130"/>
      <c r="F822" s="130"/>
      <c r="G822" s="130"/>
      <c r="H822" s="130"/>
      <c r="I822" s="130"/>
      <c r="J822" s="130"/>
      <c r="K822" s="130"/>
      <c r="L822" s="130"/>
      <c r="M822" s="130"/>
      <c r="N822" s="127"/>
      <c r="O822" s="123"/>
      <c r="P822" s="125"/>
    </row>
    <row r="823" hidden="1">
      <c r="A823" s="130"/>
      <c r="B823" s="130"/>
      <c r="C823" s="130"/>
      <c r="D823" s="130"/>
      <c r="E823" s="130"/>
      <c r="F823" s="130"/>
      <c r="G823" s="130"/>
      <c r="H823" s="130"/>
      <c r="I823" s="130"/>
      <c r="J823" s="130"/>
      <c r="K823" s="130"/>
      <c r="L823" s="130"/>
      <c r="M823" s="130"/>
      <c r="N823" s="127"/>
      <c r="O823" s="123"/>
      <c r="P823" s="125"/>
    </row>
    <row r="824" hidden="1">
      <c r="A824" s="130"/>
      <c r="B824" s="130"/>
      <c r="C824" s="130"/>
      <c r="D824" s="130"/>
      <c r="E824" s="130"/>
      <c r="F824" s="130"/>
      <c r="G824" s="130"/>
      <c r="H824" s="130"/>
      <c r="I824" s="130"/>
      <c r="J824" s="130"/>
      <c r="K824" s="130"/>
      <c r="L824" s="130"/>
      <c r="M824" s="130"/>
      <c r="N824" s="127"/>
      <c r="O824" s="123"/>
      <c r="P824" s="125"/>
    </row>
    <row r="825" hidden="1">
      <c r="A825" s="130"/>
      <c r="B825" s="130"/>
      <c r="C825" s="130"/>
      <c r="D825" s="130"/>
      <c r="E825" s="130"/>
      <c r="F825" s="130"/>
      <c r="G825" s="130"/>
      <c r="H825" s="130"/>
      <c r="I825" s="130"/>
      <c r="J825" s="130"/>
      <c r="K825" s="130"/>
      <c r="L825" s="130"/>
      <c r="M825" s="130"/>
      <c r="N825" s="127"/>
      <c r="O825" s="123"/>
      <c r="P825" s="125"/>
    </row>
    <row r="826" hidden="1">
      <c r="A826" s="130"/>
      <c r="B826" s="130"/>
      <c r="C826" s="130"/>
      <c r="D826" s="130"/>
      <c r="E826" s="130"/>
      <c r="F826" s="130"/>
      <c r="G826" s="130"/>
      <c r="H826" s="130"/>
      <c r="I826" s="130"/>
      <c r="J826" s="130"/>
      <c r="K826" s="130"/>
      <c r="L826" s="130"/>
      <c r="M826" s="130"/>
      <c r="N826" s="127"/>
      <c r="O826" s="123"/>
      <c r="P826" s="125"/>
    </row>
    <row r="827" hidden="1">
      <c r="A827" s="130"/>
      <c r="B827" s="130"/>
      <c r="C827" s="130"/>
      <c r="D827" s="130"/>
      <c r="E827" s="130"/>
      <c r="F827" s="130"/>
      <c r="G827" s="130"/>
      <c r="H827" s="130"/>
      <c r="I827" s="130"/>
      <c r="J827" s="130"/>
      <c r="K827" s="130"/>
      <c r="L827" s="130"/>
      <c r="M827" s="130"/>
      <c r="N827" s="127"/>
      <c r="O827" s="123"/>
      <c r="P827" s="125"/>
    </row>
    <row r="828" hidden="1">
      <c r="A828" s="130"/>
      <c r="B828" s="130"/>
      <c r="C828" s="130"/>
      <c r="D828" s="130"/>
      <c r="E828" s="130"/>
      <c r="F828" s="130"/>
      <c r="G828" s="130"/>
      <c r="H828" s="130"/>
      <c r="I828" s="130"/>
      <c r="J828" s="130"/>
      <c r="K828" s="130"/>
      <c r="L828" s="130"/>
      <c r="M828" s="130"/>
      <c r="N828" s="127"/>
      <c r="O828" s="123"/>
      <c r="P828" s="125"/>
    </row>
    <row r="829" hidden="1">
      <c r="A829" s="130"/>
      <c r="B829" s="130"/>
      <c r="C829" s="130"/>
      <c r="D829" s="130"/>
      <c r="E829" s="130"/>
      <c r="F829" s="130"/>
      <c r="G829" s="130"/>
      <c r="H829" s="130"/>
      <c r="I829" s="130"/>
      <c r="J829" s="130"/>
      <c r="K829" s="130"/>
      <c r="L829" s="130"/>
      <c r="M829" s="130"/>
      <c r="N829" s="127"/>
      <c r="O829" s="123"/>
      <c r="P829" s="125"/>
    </row>
    <row r="830" hidden="1">
      <c r="A830" s="130"/>
      <c r="B830" s="130"/>
      <c r="C830" s="130"/>
      <c r="D830" s="130"/>
      <c r="E830" s="130"/>
      <c r="F830" s="130"/>
      <c r="G830" s="130"/>
      <c r="H830" s="130"/>
      <c r="I830" s="130"/>
      <c r="J830" s="130"/>
      <c r="K830" s="130"/>
      <c r="L830" s="130"/>
      <c r="M830" s="130"/>
      <c r="N830" s="127"/>
      <c r="O830" s="123"/>
      <c r="P830" s="125"/>
    </row>
    <row r="831" hidden="1">
      <c r="A831" s="130"/>
      <c r="B831" s="130"/>
      <c r="C831" s="130"/>
      <c r="D831" s="130"/>
      <c r="E831" s="130"/>
      <c r="F831" s="130"/>
      <c r="G831" s="130"/>
      <c r="H831" s="130"/>
      <c r="I831" s="130"/>
      <c r="J831" s="130"/>
      <c r="K831" s="130"/>
      <c r="L831" s="130"/>
      <c r="M831" s="130"/>
      <c r="N831" s="127"/>
      <c r="O831" s="123"/>
      <c r="P831" s="125"/>
    </row>
    <row r="832" hidden="1">
      <c r="A832" s="130"/>
      <c r="B832" s="130"/>
      <c r="C832" s="130"/>
      <c r="D832" s="130"/>
      <c r="E832" s="130"/>
      <c r="F832" s="130"/>
      <c r="G832" s="130"/>
      <c r="H832" s="130"/>
      <c r="I832" s="130"/>
      <c r="J832" s="130"/>
      <c r="K832" s="130"/>
      <c r="L832" s="130"/>
      <c r="M832" s="130"/>
      <c r="N832" s="127"/>
      <c r="O832" s="123"/>
      <c r="P832" s="125"/>
    </row>
    <row r="833" hidden="1">
      <c r="A833" s="130"/>
      <c r="B833" s="130"/>
      <c r="C833" s="130"/>
      <c r="D833" s="130"/>
      <c r="E833" s="130"/>
      <c r="F833" s="130"/>
      <c r="G833" s="130"/>
      <c r="H833" s="130"/>
      <c r="I833" s="130"/>
      <c r="J833" s="130"/>
      <c r="K833" s="130"/>
      <c r="L833" s="130"/>
      <c r="M833" s="130"/>
      <c r="N833" s="127"/>
      <c r="O833" s="123"/>
      <c r="P833" s="125"/>
    </row>
    <row r="834" hidden="1">
      <c r="A834" s="130"/>
      <c r="B834" s="130"/>
      <c r="C834" s="130"/>
      <c r="D834" s="130"/>
      <c r="E834" s="130"/>
      <c r="F834" s="130"/>
      <c r="G834" s="130"/>
      <c r="H834" s="130"/>
      <c r="I834" s="130"/>
      <c r="J834" s="130"/>
      <c r="K834" s="130"/>
      <c r="L834" s="130"/>
      <c r="M834" s="130"/>
      <c r="N834" s="127"/>
      <c r="O834" s="123"/>
      <c r="P834" s="125"/>
    </row>
    <row r="835" hidden="1">
      <c r="A835" s="130"/>
      <c r="B835" s="130"/>
      <c r="C835" s="130"/>
      <c r="D835" s="130"/>
      <c r="E835" s="130"/>
      <c r="F835" s="130"/>
      <c r="G835" s="130"/>
      <c r="H835" s="130"/>
      <c r="I835" s="130"/>
      <c r="J835" s="130"/>
      <c r="K835" s="130"/>
      <c r="L835" s="130"/>
      <c r="M835" s="130"/>
      <c r="N835" s="127"/>
      <c r="O835" s="123"/>
      <c r="P835" s="125"/>
    </row>
    <row r="836" hidden="1">
      <c r="A836" s="130"/>
      <c r="B836" s="130"/>
      <c r="C836" s="130"/>
      <c r="D836" s="130"/>
      <c r="E836" s="130"/>
      <c r="F836" s="130"/>
      <c r="G836" s="130"/>
      <c r="H836" s="130"/>
      <c r="I836" s="130"/>
      <c r="J836" s="130"/>
      <c r="K836" s="130"/>
      <c r="L836" s="130"/>
      <c r="M836" s="130"/>
      <c r="N836" s="127"/>
      <c r="O836" s="123"/>
      <c r="P836" s="125"/>
    </row>
    <row r="837" hidden="1">
      <c r="A837" s="130"/>
      <c r="B837" s="130"/>
      <c r="C837" s="130"/>
      <c r="D837" s="130"/>
      <c r="E837" s="130"/>
      <c r="F837" s="130"/>
      <c r="G837" s="130"/>
      <c r="H837" s="130"/>
      <c r="I837" s="130"/>
      <c r="J837" s="130"/>
      <c r="K837" s="130"/>
      <c r="L837" s="130"/>
      <c r="M837" s="130"/>
      <c r="N837" s="127"/>
      <c r="O837" s="123"/>
      <c r="P837" s="125"/>
    </row>
    <row r="838" hidden="1">
      <c r="A838" s="130"/>
      <c r="B838" s="130"/>
      <c r="C838" s="130"/>
      <c r="D838" s="130"/>
      <c r="E838" s="130"/>
      <c r="F838" s="130"/>
      <c r="G838" s="130"/>
      <c r="H838" s="130"/>
      <c r="I838" s="130"/>
      <c r="J838" s="130"/>
      <c r="K838" s="130"/>
      <c r="L838" s="130"/>
      <c r="M838" s="130"/>
      <c r="N838" s="127"/>
      <c r="O838" s="123"/>
      <c r="P838" s="125"/>
    </row>
    <row r="839" hidden="1">
      <c r="A839" s="130"/>
      <c r="B839" s="130"/>
      <c r="C839" s="130"/>
      <c r="D839" s="130"/>
      <c r="E839" s="130"/>
      <c r="F839" s="130"/>
      <c r="G839" s="130"/>
      <c r="H839" s="130"/>
      <c r="I839" s="130"/>
      <c r="J839" s="130"/>
      <c r="K839" s="130"/>
      <c r="L839" s="130"/>
      <c r="M839" s="130"/>
      <c r="N839" s="127"/>
      <c r="O839" s="123"/>
      <c r="P839" s="125"/>
    </row>
    <row r="840" hidden="1">
      <c r="A840" s="130"/>
      <c r="B840" s="130"/>
      <c r="C840" s="130"/>
      <c r="D840" s="130"/>
      <c r="E840" s="130"/>
      <c r="F840" s="130"/>
      <c r="G840" s="130"/>
      <c r="H840" s="130"/>
      <c r="I840" s="130"/>
      <c r="J840" s="130"/>
      <c r="K840" s="130"/>
      <c r="L840" s="130"/>
      <c r="M840" s="130"/>
      <c r="N840" s="127"/>
      <c r="O840" s="123"/>
      <c r="P840" s="125"/>
    </row>
    <row r="841" hidden="1">
      <c r="A841" s="130"/>
      <c r="B841" s="130"/>
      <c r="C841" s="130"/>
      <c r="D841" s="130"/>
      <c r="E841" s="130"/>
      <c r="F841" s="130"/>
      <c r="G841" s="130"/>
      <c r="H841" s="130"/>
      <c r="I841" s="130"/>
      <c r="J841" s="130"/>
      <c r="K841" s="130"/>
      <c r="L841" s="130"/>
      <c r="M841" s="130"/>
      <c r="N841" s="127"/>
      <c r="O841" s="123"/>
      <c r="P841" s="125"/>
    </row>
    <row r="842" hidden="1">
      <c r="A842" s="130"/>
      <c r="B842" s="130"/>
      <c r="C842" s="130"/>
      <c r="D842" s="130"/>
      <c r="E842" s="130"/>
      <c r="F842" s="130"/>
      <c r="G842" s="130"/>
      <c r="H842" s="130"/>
      <c r="I842" s="130"/>
      <c r="J842" s="130"/>
      <c r="K842" s="130"/>
      <c r="L842" s="130"/>
      <c r="M842" s="130"/>
      <c r="N842" s="127"/>
      <c r="O842" s="123"/>
      <c r="P842" s="125"/>
    </row>
    <row r="843" hidden="1">
      <c r="A843" s="130"/>
      <c r="B843" s="130"/>
      <c r="C843" s="130"/>
      <c r="D843" s="130"/>
      <c r="E843" s="130"/>
      <c r="F843" s="130"/>
      <c r="G843" s="130"/>
      <c r="H843" s="130"/>
      <c r="I843" s="130"/>
      <c r="J843" s="130"/>
      <c r="K843" s="130"/>
      <c r="L843" s="130"/>
      <c r="M843" s="130"/>
      <c r="N843" s="127"/>
      <c r="O843" s="123"/>
      <c r="P843" s="125"/>
    </row>
    <row r="844" hidden="1">
      <c r="A844" s="130"/>
      <c r="B844" s="130"/>
      <c r="C844" s="130"/>
      <c r="D844" s="130"/>
      <c r="E844" s="130"/>
      <c r="F844" s="130"/>
      <c r="G844" s="130"/>
      <c r="H844" s="130"/>
      <c r="I844" s="130"/>
      <c r="J844" s="130"/>
      <c r="K844" s="130"/>
      <c r="L844" s="130"/>
      <c r="M844" s="130"/>
      <c r="N844" s="127"/>
      <c r="O844" s="123"/>
      <c r="P844" s="125"/>
    </row>
    <row r="845" hidden="1">
      <c r="A845" s="130"/>
      <c r="B845" s="130"/>
      <c r="C845" s="130"/>
      <c r="D845" s="130"/>
      <c r="E845" s="130"/>
      <c r="F845" s="130"/>
      <c r="G845" s="130"/>
      <c r="H845" s="130"/>
      <c r="I845" s="130"/>
      <c r="J845" s="130"/>
      <c r="K845" s="130"/>
      <c r="L845" s="130"/>
      <c r="M845" s="130"/>
      <c r="N845" s="127"/>
      <c r="O845" s="123"/>
      <c r="P845" s="125"/>
    </row>
    <row r="846" hidden="1">
      <c r="A846" s="130"/>
      <c r="B846" s="130"/>
      <c r="C846" s="130"/>
      <c r="D846" s="130"/>
      <c r="E846" s="130"/>
      <c r="F846" s="130"/>
      <c r="G846" s="130"/>
      <c r="H846" s="130"/>
      <c r="I846" s="130"/>
      <c r="J846" s="130"/>
      <c r="K846" s="130"/>
      <c r="L846" s="130"/>
      <c r="M846" s="130"/>
      <c r="N846" s="127"/>
      <c r="O846" s="123"/>
      <c r="P846" s="125"/>
    </row>
    <row r="847" hidden="1">
      <c r="A847" s="130"/>
      <c r="B847" s="130"/>
      <c r="C847" s="130"/>
      <c r="D847" s="130"/>
      <c r="E847" s="130"/>
      <c r="F847" s="130"/>
      <c r="G847" s="130"/>
      <c r="H847" s="130"/>
      <c r="I847" s="130"/>
      <c r="J847" s="130"/>
      <c r="K847" s="130"/>
      <c r="L847" s="130"/>
      <c r="M847" s="130"/>
      <c r="N847" s="127"/>
      <c r="O847" s="123"/>
      <c r="P847" s="125"/>
    </row>
    <row r="848" hidden="1">
      <c r="A848" s="130"/>
      <c r="B848" s="130"/>
      <c r="C848" s="130"/>
      <c r="D848" s="130"/>
      <c r="E848" s="130"/>
      <c r="F848" s="130"/>
      <c r="G848" s="130"/>
      <c r="H848" s="130"/>
      <c r="I848" s="130"/>
      <c r="J848" s="130"/>
      <c r="K848" s="130"/>
      <c r="L848" s="130"/>
      <c r="M848" s="130"/>
      <c r="N848" s="127"/>
      <c r="O848" s="123"/>
      <c r="P848" s="125"/>
    </row>
    <row r="849" hidden="1">
      <c r="A849" s="130"/>
      <c r="B849" s="130"/>
      <c r="C849" s="130"/>
      <c r="D849" s="130"/>
      <c r="E849" s="130"/>
      <c r="F849" s="130"/>
      <c r="G849" s="130"/>
      <c r="H849" s="130"/>
      <c r="I849" s="130"/>
      <c r="J849" s="130"/>
      <c r="K849" s="130"/>
      <c r="L849" s="130"/>
      <c r="M849" s="130"/>
      <c r="N849" s="127"/>
      <c r="O849" s="123"/>
      <c r="P849" s="125"/>
    </row>
    <row r="850" hidden="1">
      <c r="A850" s="130"/>
      <c r="B850" s="130"/>
      <c r="C850" s="130"/>
      <c r="D850" s="130"/>
      <c r="E850" s="130"/>
      <c r="F850" s="130"/>
      <c r="G850" s="130"/>
      <c r="H850" s="130"/>
      <c r="I850" s="130"/>
      <c r="J850" s="130"/>
      <c r="K850" s="130"/>
      <c r="L850" s="130"/>
      <c r="M850" s="130"/>
      <c r="N850" s="127"/>
      <c r="O850" s="123"/>
      <c r="P850" s="125"/>
    </row>
    <row r="851" hidden="1">
      <c r="A851" s="130"/>
      <c r="B851" s="130"/>
      <c r="C851" s="130"/>
      <c r="D851" s="130"/>
      <c r="E851" s="130"/>
      <c r="F851" s="130"/>
      <c r="G851" s="130"/>
      <c r="H851" s="130"/>
      <c r="I851" s="130"/>
      <c r="J851" s="130"/>
      <c r="K851" s="130"/>
      <c r="L851" s="130"/>
      <c r="M851" s="130"/>
      <c r="N851" s="127"/>
      <c r="O851" s="123"/>
      <c r="P851" s="125"/>
    </row>
    <row r="852" hidden="1">
      <c r="A852" s="130"/>
      <c r="B852" s="130"/>
      <c r="C852" s="130"/>
      <c r="D852" s="130"/>
      <c r="E852" s="130"/>
      <c r="F852" s="130"/>
      <c r="G852" s="130"/>
      <c r="H852" s="130"/>
      <c r="I852" s="130"/>
      <c r="J852" s="130"/>
      <c r="K852" s="130"/>
      <c r="L852" s="130"/>
      <c r="M852" s="130"/>
      <c r="N852" s="127"/>
      <c r="O852" s="123"/>
      <c r="P852" s="125"/>
    </row>
    <row r="853" hidden="1">
      <c r="A853" s="130"/>
      <c r="B853" s="130"/>
      <c r="C853" s="130"/>
      <c r="D853" s="130"/>
      <c r="E853" s="130"/>
      <c r="F853" s="130"/>
      <c r="G853" s="130"/>
      <c r="H853" s="130"/>
      <c r="I853" s="130"/>
      <c r="J853" s="130"/>
      <c r="K853" s="130"/>
      <c r="L853" s="130"/>
      <c r="M853" s="130"/>
      <c r="N853" s="127"/>
      <c r="O853" s="123"/>
      <c r="P853" s="125"/>
    </row>
    <row r="854" hidden="1">
      <c r="A854" s="130"/>
      <c r="B854" s="130"/>
      <c r="C854" s="130"/>
      <c r="D854" s="130"/>
      <c r="E854" s="130"/>
      <c r="F854" s="130"/>
      <c r="G854" s="130"/>
      <c r="H854" s="130"/>
      <c r="I854" s="130"/>
      <c r="J854" s="130"/>
      <c r="K854" s="130"/>
      <c r="L854" s="130"/>
      <c r="M854" s="130"/>
      <c r="N854" s="127"/>
      <c r="O854" s="123"/>
      <c r="P854" s="125"/>
    </row>
    <row r="855" hidden="1">
      <c r="A855" s="130"/>
      <c r="B855" s="130"/>
      <c r="C855" s="130"/>
      <c r="D855" s="130"/>
      <c r="E855" s="130"/>
      <c r="F855" s="130"/>
      <c r="G855" s="130"/>
      <c r="H855" s="130"/>
      <c r="I855" s="130"/>
      <c r="J855" s="130"/>
      <c r="K855" s="130"/>
      <c r="L855" s="130"/>
      <c r="M855" s="130"/>
      <c r="N855" s="127"/>
      <c r="O855" s="123"/>
      <c r="P855" s="125"/>
    </row>
    <row r="856" hidden="1">
      <c r="A856" s="130"/>
      <c r="B856" s="130"/>
      <c r="C856" s="130"/>
      <c r="D856" s="130"/>
      <c r="E856" s="130"/>
      <c r="F856" s="130"/>
      <c r="G856" s="130"/>
      <c r="H856" s="130"/>
      <c r="I856" s="130"/>
      <c r="J856" s="130"/>
      <c r="K856" s="130"/>
      <c r="L856" s="130"/>
      <c r="M856" s="130"/>
      <c r="N856" s="127"/>
      <c r="O856" s="123"/>
      <c r="P856" s="125"/>
    </row>
    <row r="857" hidden="1">
      <c r="A857" s="130"/>
      <c r="B857" s="130"/>
      <c r="C857" s="130"/>
      <c r="D857" s="130"/>
      <c r="E857" s="130"/>
      <c r="F857" s="130"/>
      <c r="G857" s="130"/>
      <c r="H857" s="130"/>
      <c r="I857" s="130"/>
      <c r="J857" s="130"/>
      <c r="K857" s="130"/>
      <c r="L857" s="130"/>
      <c r="M857" s="130"/>
      <c r="N857" s="127"/>
      <c r="O857" s="123"/>
      <c r="P857" s="125"/>
    </row>
    <row r="858" hidden="1">
      <c r="A858" s="130"/>
      <c r="B858" s="130"/>
      <c r="C858" s="130"/>
      <c r="D858" s="130"/>
      <c r="E858" s="130"/>
      <c r="F858" s="130"/>
      <c r="G858" s="130"/>
      <c r="H858" s="130"/>
      <c r="I858" s="130"/>
      <c r="J858" s="130"/>
      <c r="K858" s="130"/>
      <c r="L858" s="130"/>
      <c r="M858" s="130"/>
      <c r="N858" s="127"/>
      <c r="O858" s="123"/>
      <c r="P858" s="125"/>
    </row>
    <row r="859" hidden="1">
      <c r="A859" s="130"/>
      <c r="B859" s="130"/>
      <c r="C859" s="130"/>
      <c r="D859" s="130"/>
      <c r="E859" s="130"/>
      <c r="F859" s="130"/>
      <c r="G859" s="130"/>
      <c r="H859" s="130"/>
      <c r="I859" s="130"/>
      <c r="J859" s="130"/>
      <c r="K859" s="130"/>
      <c r="L859" s="130"/>
      <c r="M859" s="130"/>
      <c r="N859" s="127"/>
      <c r="O859" s="123"/>
      <c r="P859" s="125"/>
    </row>
    <row r="860" hidden="1">
      <c r="A860" s="130"/>
      <c r="B860" s="130"/>
      <c r="C860" s="130"/>
      <c r="D860" s="130"/>
      <c r="E860" s="130"/>
      <c r="F860" s="130"/>
      <c r="G860" s="130"/>
      <c r="H860" s="130"/>
      <c r="I860" s="130"/>
      <c r="J860" s="130"/>
      <c r="K860" s="130"/>
      <c r="L860" s="130"/>
      <c r="M860" s="130"/>
      <c r="N860" s="127"/>
      <c r="O860" s="123"/>
      <c r="P860" s="125"/>
    </row>
    <row r="861" hidden="1">
      <c r="A861" s="130"/>
      <c r="B861" s="130"/>
      <c r="C861" s="130"/>
      <c r="D861" s="130"/>
      <c r="E861" s="130"/>
      <c r="F861" s="130"/>
      <c r="G861" s="130"/>
      <c r="H861" s="130"/>
      <c r="I861" s="130"/>
      <c r="J861" s="130"/>
      <c r="K861" s="130"/>
      <c r="L861" s="130"/>
      <c r="M861" s="130"/>
      <c r="N861" s="127"/>
      <c r="O861" s="123"/>
      <c r="P861" s="125"/>
    </row>
    <row r="862" hidden="1">
      <c r="A862" s="130"/>
      <c r="B862" s="130"/>
      <c r="C862" s="130"/>
      <c r="D862" s="130"/>
      <c r="E862" s="130"/>
      <c r="F862" s="130"/>
      <c r="G862" s="130"/>
      <c r="H862" s="130"/>
      <c r="I862" s="130"/>
      <c r="J862" s="130"/>
      <c r="K862" s="130"/>
      <c r="L862" s="130"/>
      <c r="M862" s="130"/>
      <c r="N862" s="127"/>
      <c r="O862" s="123"/>
      <c r="P862" s="125"/>
    </row>
    <row r="863" hidden="1">
      <c r="A863" s="130"/>
      <c r="B863" s="130"/>
      <c r="C863" s="130"/>
      <c r="D863" s="130"/>
      <c r="E863" s="130"/>
      <c r="F863" s="130"/>
      <c r="G863" s="130"/>
      <c r="H863" s="130"/>
      <c r="I863" s="130"/>
      <c r="J863" s="130"/>
      <c r="K863" s="130"/>
      <c r="L863" s="130"/>
      <c r="M863" s="130"/>
      <c r="N863" s="127"/>
      <c r="O863" s="123"/>
      <c r="P863" s="125"/>
    </row>
    <row r="864" hidden="1">
      <c r="A864" s="130"/>
      <c r="B864" s="130"/>
      <c r="C864" s="130"/>
      <c r="D864" s="130"/>
      <c r="E864" s="130"/>
      <c r="F864" s="130"/>
      <c r="G864" s="130"/>
      <c r="H864" s="130"/>
      <c r="I864" s="130"/>
      <c r="J864" s="130"/>
      <c r="K864" s="130"/>
      <c r="L864" s="130"/>
      <c r="M864" s="130"/>
      <c r="N864" s="127"/>
      <c r="O864" s="123"/>
      <c r="P864" s="125"/>
    </row>
    <row r="865" hidden="1">
      <c r="A865" s="130"/>
      <c r="B865" s="130"/>
      <c r="C865" s="130"/>
      <c r="D865" s="130"/>
      <c r="E865" s="130"/>
      <c r="F865" s="130"/>
      <c r="G865" s="130"/>
      <c r="H865" s="130"/>
      <c r="I865" s="130"/>
      <c r="J865" s="130"/>
      <c r="K865" s="130"/>
      <c r="L865" s="130"/>
      <c r="M865" s="130"/>
      <c r="N865" s="127"/>
      <c r="O865" s="123"/>
      <c r="P865" s="125"/>
    </row>
    <row r="866" hidden="1">
      <c r="A866" s="130"/>
      <c r="B866" s="130"/>
      <c r="C866" s="130"/>
      <c r="D866" s="130"/>
      <c r="E866" s="130"/>
      <c r="F866" s="130"/>
      <c r="G866" s="130"/>
      <c r="H866" s="130"/>
      <c r="I866" s="130"/>
      <c r="J866" s="130"/>
      <c r="K866" s="130"/>
      <c r="L866" s="130"/>
      <c r="M866" s="130"/>
      <c r="N866" s="127"/>
      <c r="O866" s="123"/>
      <c r="P866" s="125"/>
    </row>
    <row r="867" hidden="1">
      <c r="A867" s="130"/>
      <c r="B867" s="130"/>
      <c r="C867" s="130"/>
      <c r="D867" s="130"/>
      <c r="E867" s="130"/>
      <c r="F867" s="130"/>
      <c r="G867" s="130"/>
      <c r="H867" s="130"/>
      <c r="I867" s="130"/>
      <c r="J867" s="130"/>
      <c r="K867" s="130"/>
      <c r="L867" s="130"/>
      <c r="M867" s="130"/>
      <c r="N867" s="127"/>
      <c r="O867" s="123"/>
      <c r="P867" s="125"/>
    </row>
    <row r="868" hidden="1">
      <c r="A868" s="130"/>
      <c r="B868" s="130"/>
      <c r="C868" s="130"/>
      <c r="D868" s="130"/>
      <c r="E868" s="130"/>
      <c r="F868" s="130"/>
      <c r="G868" s="130"/>
      <c r="H868" s="130"/>
      <c r="I868" s="130"/>
      <c r="J868" s="130"/>
      <c r="K868" s="130"/>
      <c r="L868" s="130"/>
      <c r="M868" s="130"/>
      <c r="N868" s="127"/>
      <c r="O868" s="123"/>
      <c r="P868" s="125"/>
    </row>
    <row r="869" hidden="1">
      <c r="A869" s="130"/>
      <c r="B869" s="130"/>
      <c r="C869" s="130"/>
      <c r="D869" s="130"/>
      <c r="E869" s="130"/>
      <c r="F869" s="130"/>
      <c r="G869" s="130"/>
      <c r="H869" s="130"/>
      <c r="I869" s="130"/>
      <c r="J869" s="130"/>
      <c r="K869" s="130"/>
      <c r="L869" s="130"/>
      <c r="M869" s="130"/>
      <c r="N869" s="127"/>
      <c r="O869" s="123"/>
      <c r="P869" s="125"/>
    </row>
    <row r="870" hidden="1">
      <c r="A870" s="130"/>
      <c r="B870" s="130"/>
      <c r="C870" s="130"/>
      <c r="D870" s="130"/>
      <c r="E870" s="130"/>
      <c r="F870" s="130"/>
      <c r="G870" s="130"/>
      <c r="H870" s="130"/>
      <c r="I870" s="130"/>
      <c r="J870" s="130"/>
      <c r="K870" s="130"/>
      <c r="L870" s="130"/>
      <c r="M870" s="130"/>
      <c r="N870" s="127"/>
      <c r="O870" s="123"/>
      <c r="P870" s="125"/>
    </row>
    <row r="871" hidden="1">
      <c r="A871" s="130"/>
      <c r="B871" s="130"/>
      <c r="C871" s="130"/>
      <c r="D871" s="130"/>
      <c r="E871" s="130"/>
      <c r="F871" s="130"/>
      <c r="G871" s="130"/>
      <c r="H871" s="130"/>
      <c r="I871" s="130"/>
      <c r="J871" s="130"/>
      <c r="K871" s="130"/>
      <c r="L871" s="130"/>
      <c r="M871" s="130"/>
      <c r="N871" s="127"/>
      <c r="O871" s="123"/>
      <c r="P871" s="125"/>
    </row>
    <row r="872" hidden="1">
      <c r="A872" s="130"/>
      <c r="B872" s="130"/>
      <c r="C872" s="130"/>
      <c r="D872" s="130"/>
      <c r="E872" s="130"/>
      <c r="F872" s="130"/>
      <c r="G872" s="130"/>
      <c r="H872" s="130"/>
      <c r="I872" s="130"/>
      <c r="J872" s="130"/>
      <c r="K872" s="130"/>
      <c r="L872" s="130"/>
      <c r="M872" s="130"/>
      <c r="N872" s="127"/>
      <c r="O872" s="123"/>
      <c r="P872" s="125"/>
    </row>
    <row r="873" hidden="1">
      <c r="A873" s="130"/>
      <c r="B873" s="130"/>
      <c r="C873" s="130"/>
      <c r="D873" s="130"/>
      <c r="E873" s="130"/>
      <c r="F873" s="130"/>
      <c r="G873" s="130"/>
      <c r="H873" s="130"/>
      <c r="I873" s="130"/>
      <c r="J873" s="130"/>
      <c r="K873" s="130"/>
      <c r="L873" s="130"/>
      <c r="M873" s="130"/>
      <c r="N873" s="127"/>
      <c r="O873" s="123"/>
      <c r="P873" s="125"/>
    </row>
    <row r="874" hidden="1">
      <c r="A874" s="130"/>
      <c r="B874" s="130"/>
      <c r="C874" s="130"/>
      <c r="D874" s="130"/>
      <c r="E874" s="130"/>
      <c r="F874" s="130"/>
      <c r="G874" s="130"/>
      <c r="H874" s="130"/>
      <c r="I874" s="130"/>
      <c r="J874" s="130"/>
      <c r="K874" s="130"/>
      <c r="L874" s="130"/>
      <c r="M874" s="130"/>
      <c r="N874" s="127"/>
      <c r="O874" s="123"/>
      <c r="P874" s="125"/>
    </row>
    <row r="875" hidden="1">
      <c r="A875" s="130"/>
      <c r="B875" s="130"/>
      <c r="C875" s="130"/>
      <c r="D875" s="130"/>
      <c r="E875" s="130"/>
      <c r="F875" s="130"/>
      <c r="G875" s="130"/>
      <c r="H875" s="130"/>
      <c r="I875" s="130"/>
      <c r="J875" s="130"/>
      <c r="K875" s="130"/>
      <c r="L875" s="130"/>
      <c r="M875" s="130"/>
      <c r="N875" s="127"/>
      <c r="O875" s="123"/>
      <c r="P875" s="125"/>
    </row>
    <row r="876" hidden="1">
      <c r="A876" s="130"/>
      <c r="B876" s="130"/>
      <c r="C876" s="130"/>
      <c r="D876" s="130"/>
      <c r="E876" s="130"/>
      <c r="F876" s="130"/>
      <c r="G876" s="130"/>
      <c r="H876" s="130"/>
      <c r="I876" s="130"/>
      <c r="J876" s="130"/>
      <c r="K876" s="130"/>
      <c r="L876" s="130"/>
      <c r="M876" s="130"/>
      <c r="N876" s="127"/>
      <c r="O876" s="123"/>
      <c r="P876" s="125"/>
    </row>
    <row r="877" hidden="1">
      <c r="A877" s="130"/>
      <c r="B877" s="130"/>
      <c r="C877" s="130"/>
      <c r="D877" s="130"/>
      <c r="E877" s="130"/>
      <c r="F877" s="130"/>
      <c r="G877" s="130"/>
      <c r="H877" s="130"/>
      <c r="I877" s="130"/>
      <c r="J877" s="130"/>
      <c r="K877" s="130"/>
      <c r="L877" s="130"/>
      <c r="M877" s="130"/>
      <c r="N877" s="127"/>
      <c r="O877" s="123"/>
      <c r="P877" s="125"/>
    </row>
    <row r="878" hidden="1">
      <c r="A878" s="130"/>
      <c r="B878" s="130"/>
      <c r="C878" s="130"/>
      <c r="D878" s="130"/>
      <c r="E878" s="130"/>
      <c r="F878" s="130"/>
      <c r="G878" s="130"/>
      <c r="H878" s="130"/>
      <c r="I878" s="130"/>
      <c r="J878" s="130"/>
      <c r="K878" s="130"/>
      <c r="L878" s="130"/>
      <c r="M878" s="130"/>
      <c r="N878" s="127"/>
      <c r="O878" s="123"/>
      <c r="P878" s="125"/>
    </row>
    <row r="879" hidden="1">
      <c r="A879" s="130"/>
      <c r="B879" s="130"/>
      <c r="C879" s="130"/>
      <c r="D879" s="130"/>
      <c r="E879" s="130"/>
      <c r="F879" s="130"/>
      <c r="G879" s="130"/>
      <c r="H879" s="130"/>
      <c r="I879" s="130"/>
      <c r="J879" s="130"/>
      <c r="K879" s="130"/>
      <c r="L879" s="130"/>
      <c r="M879" s="130"/>
      <c r="N879" s="127"/>
      <c r="O879" s="123"/>
      <c r="P879" s="125"/>
    </row>
    <row r="880" hidden="1">
      <c r="A880" s="130"/>
      <c r="B880" s="130"/>
      <c r="C880" s="130"/>
      <c r="D880" s="130"/>
      <c r="E880" s="130"/>
      <c r="F880" s="130"/>
      <c r="G880" s="130"/>
      <c r="H880" s="130"/>
      <c r="I880" s="130"/>
      <c r="J880" s="130"/>
      <c r="K880" s="130"/>
      <c r="L880" s="130"/>
      <c r="M880" s="130"/>
      <c r="N880" s="127"/>
      <c r="O880" s="123"/>
      <c r="P880" s="125"/>
    </row>
    <row r="881" hidden="1">
      <c r="A881" s="130"/>
      <c r="B881" s="130"/>
      <c r="C881" s="130"/>
      <c r="D881" s="130"/>
      <c r="E881" s="130"/>
      <c r="F881" s="130"/>
      <c r="G881" s="130"/>
      <c r="H881" s="130"/>
      <c r="I881" s="130"/>
      <c r="J881" s="130"/>
      <c r="K881" s="130"/>
      <c r="L881" s="130"/>
      <c r="M881" s="130"/>
      <c r="N881" s="127"/>
      <c r="O881" s="123"/>
      <c r="P881" s="125"/>
    </row>
    <row r="882" hidden="1">
      <c r="A882" s="130"/>
      <c r="B882" s="130"/>
      <c r="C882" s="130"/>
      <c r="D882" s="130"/>
      <c r="E882" s="130"/>
      <c r="F882" s="130"/>
      <c r="G882" s="130"/>
      <c r="H882" s="130"/>
      <c r="I882" s="130"/>
      <c r="J882" s="130"/>
      <c r="K882" s="130"/>
      <c r="L882" s="130"/>
      <c r="M882" s="130"/>
      <c r="N882" s="127"/>
      <c r="O882" s="123"/>
      <c r="P882" s="125"/>
    </row>
    <row r="883" hidden="1">
      <c r="A883" s="130"/>
      <c r="B883" s="130"/>
      <c r="C883" s="130"/>
      <c r="D883" s="130"/>
      <c r="E883" s="130"/>
      <c r="F883" s="130"/>
      <c r="G883" s="130"/>
      <c r="H883" s="130"/>
      <c r="I883" s="130"/>
      <c r="J883" s="130"/>
      <c r="K883" s="130"/>
      <c r="L883" s="130"/>
      <c r="M883" s="130"/>
      <c r="N883" s="127"/>
      <c r="O883" s="123"/>
      <c r="P883" s="125"/>
    </row>
    <row r="884" hidden="1">
      <c r="A884" s="130"/>
      <c r="B884" s="130"/>
      <c r="C884" s="130"/>
      <c r="D884" s="130"/>
      <c r="E884" s="130"/>
      <c r="F884" s="130"/>
      <c r="G884" s="130"/>
      <c r="H884" s="130"/>
      <c r="I884" s="130"/>
      <c r="J884" s="130"/>
      <c r="K884" s="130"/>
      <c r="L884" s="130"/>
      <c r="M884" s="130"/>
      <c r="N884" s="127"/>
      <c r="O884" s="123"/>
      <c r="P884" s="125"/>
    </row>
    <row r="885" hidden="1">
      <c r="A885" s="130"/>
      <c r="B885" s="130"/>
      <c r="C885" s="130"/>
      <c r="D885" s="130"/>
      <c r="E885" s="130"/>
      <c r="F885" s="130"/>
      <c r="G885" s="130"/>
      <c r="H885" s="130"/>
      <c r="I885" s="130"/>
      <c r="J885" s="130"/>
      <c r="K885" s="130"/>
      <c r="L885" s="130"/>
      <c r="M885" s="130"/>
      <c r="N885" s="127"/>
      <c r="O885" s="123"/>
      <c r="P885" s="125"/>
    </row>
    <row r="886" hidden="1">
      <c r="A886" s="130"/>
      <c r="B886" s="130"/>
      <c r="C886" s="130"/>
      <c r="D886" s="130"/>
      <c r="E886" s="130"/>
      <c r="F886" s="130"/>
      <c r="G886" s="130"/>
      <c r="H886" s="130"/>
      <c r="I886" s="130"/>
      <c r="J886" s="130"/>
      <c r="K886" s="130"/>
      <c r="L886" s="130"/>
      <c r="M886" s="130"/>
      <c r="N886" s="127"/>
      <c r="O886" s="123"/>
      <c r="P886" s="125"/>
    </row>
    <row r="887" hidden="1">
      <c r="A887" s="130"/>
      <c r="B887" s="130"/>
      <c r="C887" s="130"/>
      <c r="D887" s="130"/>
      <c r="E887" s="130"/>
      <c r="F887" s="130"/>
      <c r="G887" s="130"/>
      <c r="H887" s="130"/>
      <c r="I887" s="130"/>
      <c r="J887" s="130"/>
      <c r="K887" s="130"/>
      <c r="L887" s="130"/>
      <c r="M887" s="130"/>
      <c r="N887" s="127"/>
      <c r="O887" s="123"/>
      <c r="P887" s="125"/>
    </row>
    <row r="888" hidden="1">
      <c r="A888" s="130"/>
      <c r="B888" s="130"/>
      <c r="C888" s="130"/>
      <c r="D888" s="130"/>
      <c r="E888" s="130"/>
      <c r="F888" s="130"/>
      <c r="G888" s="130"/>
      <c r="H888" s="130"/>
      <c r="I888" s="130"/>
      <c r="J888" s="130"/>
      <c r="K888" s="130"/>
      <c r="L888" s="130"/>
      <c r="M888" s="130"/>
      <c r="N888" s="127"/>
      <c r="O888" s="123"/>
      <c r="P888" s="125"/>
    </row>
    <row r="889" hidden="1">
      <c r="A889" s="130"/>
      <c r="B889" s="130"/>
      <c r="C889" s="130"/>
      <c r="D889" s="130"/>
      <c r="E889" s="130"/>
      <c r="F889" s="130"/>
      <c r="G889" s="130"/>
      <c r="H889" s="130"/>
      <c r="I889" s="130"/>
      <c r="J889" s="130"/>
      <c r="K889" s="130"/>
      <c r="L889" s="130"/>
      <c r="M889" s="130"/>
      <c r="N889" s="127"/>
      <c r="O889" s="123"/>
      <c r="P889" s="125"/>
    </row>
    <row r="890" hidden="1">
      <c r="A890" s="130"/>
      <c r="B890" s="130"/>
      <c r="C890" s="130"/>
      <c r="D890" s="130"/>
      <c r="E890" s="130"/>
      <c r="F890" s="130"/>
      <c r="G890" s="130"/>
      <c r="H890" s="130"/>
      <c r="I890" s="130"/>
      <c r="J890" s="130"/>
      <c r="K890" s="130"/>
      <c r="L890" s="130"/>
      <c r="M890" s="130"/>
      <c r="N890" s="127"/>
      <c r="O890" s="123"/>
      <c r="P890" s="125"/>
    </row>
    <row r="891" hidden="1">
      <c r="A891" s="130"/>
      <c r="B891" s="130"/>
      <c r="C891" s="130"/>
      <c r="D891" s="130"/>
      <c r="E891" s="130"/>
      <c r="F891" s="130"/>
      <c r="G891" s="130"/>
      <c r="H891" s="130"/>
      <c r="I891" s="130"/>
      <c r="J891" s="130"/>
      <c r="K891" s="130"/>
      <c r="L891" s="130"/>
      <c r="M891" s="130"/>
      <c r="N891" s="127"/>
      <c r="O891" s="123"/>
      <c r="P891" s="125"/>
    </row>
    <row r="892" hidden="1">
      <c r="A892" s="130"/>
      <c r="B892" s="130"/>
      <c r="C892" s="130"/>
      <c r="D892" s="130"/>
      <c r="E892" s="130"/>
      <c r="F892" s="130"/>
      <c r="G892" s="130"/>
      <c r="H892" s="130"/>
      <c r="I892" s="130"/>
      <c r="J892" s="130"/>
      <c r="K892" s="130"/>
      <c r="L892" s="130"/>
      <c r="M892" s="130"/>
      <c r="N892" s="127"/>
      <c r="O892" s="123"/>
      <c r="P892" s="125"/>
    </row>
    <row r="893" hidden="1">
      <c r="A893" s="130"/>
      <c r="B893" s="130"/>
      <c r="C893" s="130"/>
      <c r="D893" s="130"/>
      <c r="E893" s="130"/>
      <c r="F893" s="130"/>
      <c r="G893" s="130"/>
      <c r="H893" s="130"/>
      <c r="I893" s="130"/>
      <c r="J893" s="130"/>
      <c r="K893" s="130"/>
      <c r="L893" s="130"/>
      <c r="M893" s="130"/>
      <c r="N893" s="127"/>
      <c r="O893" s="123"/>
      <c r="P893" s="125"/>
    </row>
    <row r="894" hidden="1">
      <c r="A894" s="130"/>
      <c r="B894" s="130"/>
      <c r="C894" s="130"/>
      <c r="D894" s="130"/>
      <c r="E894" s="130"/>
      <c r="F894" s="130"/>
      <c r="G894" s="130"/>
      <c r="H894" s="130"/>
      <c r="I894" s="130"/>
      <c r="J894" s="130"/>
      <c r="K894" s="130"/>
      <c r="L894" s="130"/>
      <c r="M894" s="130"/>
      <c r="N894" s="127"/>
      <c r="O894" s="123"/>
      <c r="P894" s="125"/>
    </row>
    <row r="895" hidden="1">
      <c r="A895" s="130"/>
      <c r="B895" s="130"/>
      <c r="C895" s="130"/>
      <c r="D895" s="130"/>
      <c r="E895" s="130"/>
      <c r="F895" s="130"/>
      <c r="G895" s="130"/>
      <c r="H895" s="130"/>
      <c r="I895" s="130"/>
      <c r="J895" s="130"/>
      <c r="K895" s="130"/>
      <c r="L895" s="130"/>
      <c r="M895" s="130"/>
      <c r="N895" s="127"/>
      <c r="O895" s="123"/>
      <c r="P895" s="125"/>
    </row>
    <row r="896" hidden="1">
      <c r="A896" s="130"/>
      <c r="B896" s="130"/>
      <c r="C896" s="130"/>
      <c r="D896" s="130"/>
      <c r="E896" s="130"/>
      <c r="F896" s="130"/>
      <c r="G896" s="130"/>
      <c r="H896" s="130"/>
      <c r="I896" s="130"/>
      <c r="J896" s="130"/>
      <c r="K896" s="130"/>
      <c r="L896" s="130"/>
      <c r="M896" s="130"/>
      <c r="N896" s="127"/>
      <c r="O896" s="123"/>
      <c r="P896" s="125"/>
    </row>
    <row r="897" hidden="1">
      <c r="A897" s="130"/>
      <c r="B897" s="130"/>
      <c r="C897" s="130"/>
      <c r="D897" s="130"/>
      <c r="E897" s="130"/>
      <c r="F897" s="130"/>
      <c r="G897" s="130"/>
      <c r="H897" s="130"/>
      <c r="I897" s="130"/>
      <c r="J897" s="130"/>
      <c r="K897" s="130"/>
      <c r="L897" s="130"/>
      <c r="M897" s="130"/>
      <c r="N897" s="127"/>
      <c r="O897" s="123"/>
      <c r="P897" s="125"/>
    </row>
    <row r="898" hidden="1">
      <c r="A898" s="130"/>
      <c r="B898" s="130"/>
      <c r="C898" s="130"/>
      <c r="D898" s="130"/>
      <c r="E898" s="130"/>
      <c r="F898" s="130"/>
      <c r="G898" s="130"/>
      <c r="H898" s="130"/>
      <c r="I898" s="130"/>
      <c r="J898" s="130"/>
      <c r="K898" s="130"/>
      <c r="L898" s="130"/>
      <c r="M898" s="130"/>
      <c r="N898" s="127"/>
      <c r="O898" s="123"/>
      <c r="P898" s="125"/>
    </row>
    <row r="899" hidden="1">
      <c r="A899" s="130"/>
      <c r="B899" s="130"/>
      <c r="C899" s="130"/>
      <c r="D899" s="130"/>
      <c r="E899" s="130"/>
      <c r="F899" s="130"/>
      <c r="G899" s="130"/>
      <c r="H899" s="130"/>
      <c r="I899" s="130"/>
      <c r="J899" s="130"/>
      <c r="K899" s="130"/>
      <c r="L899" s="130"/>
      <c r="M899" s="130"/>
      <c r="N899" s="127"/>
      <c r="O899" s="123"/>
      <c r="P899" s="125"/>
    </row>
    <row r="900" hidden="1">
      <c r="A900" s="130"/>
      <c r="B900" s="130"/>
      <c r="C900" s="130"/>
      <c r="D900" s="130"/>
      <c r="E900" s="130"/>
      <c r="F900" s="130"/>
      <c r="G900" s="130"/>
      <c r="H900" s="130"/>
      <c r="I900" s="130"/>
      <c r="J900" s="130"/>
      <c r="K900" s="130"/>
      <c r="L900" s="130"/>
      <c r="M900" s="130"/>
      <c r="N900" s="127"/>
      <c r="O900" s="123"/>
      <c r="P900" s="125"/>
    </row>
    <row r="901" hidden="1">
      <c r="A901" s="130"/>
      <c r="B901" s="130"/>
      <c r="C901" s="130"/>
      <c r="D901" s="130"/>
      <c r="E901" s="130"/>
      <c r="F901" s="130"/>
      <c r="G901" s="130"/>
      <c r="H901" s="130"/>
      <c r="I901" s="130"/>
      <c r="J901" s="130"/>
      <c r="K901" s="130"/>
      <c r="L901" s="130"/>
      <c r="M901" s="130"/>
      <c r="N901" s="127"/>
      <c r="O901" s="123"/>
      <c r="P901" s="125"/>
    </row>
    <row r="902" hidden="1">
      <c r="A902" s="130"/>
      <c r="B902" s="130"/>
      <c r="C902" s="130"/>
      <c r="D902" s="130"/>
      <c r="E902" s="130"/>
      <c r="F902" s="130"/>
      <c r="G902" s="130"/>
      <c r="H902" s="130"/>
      <c r="I902" s="130"/>
      <c r="J902" s="130"/>
      <c r="K902" s="130"/>
      <c r="L902" s="130"/>
      <c r="M902" s="130"/>
      <c r="N902" s="127"/>
      <c r="O902" s="123"/>
      <c r="P902" s="125"/>
    </row>
    <row r="903" hidden="1">
      <c r="A903" s="130"/>
      <c r="B903" s="130"/>
      <c r="C903" s="130"/>
      <c r="D903" s="130"/>
      <c r="E903" s="130"/>
      <c r="F903" s="130"/>
      <c r="G903" s="130"/>
      <c r="H903" s="130"/>
      <c r="I903" s="130"/>
      <c r="J903" s="130"/>
      <c r="K903" s="130"/>
      <c r="L903" s="130"/>
      <c r="M903" s="130"/>
      <c r="N903" s="127"/>
      <c r="O903" s="123"/>
      <c r="P903" s="125"/>
    </row>
    <row r="904" hidden="1">
      <c r="A904" s="130"/>
      <c r="B904" s="130"/>
      <c r="C904" s="130"/>
      <c r="D904" s="130"/>
      <c r="E904" s="130"/>
      <c r="F904" s="130"/>
      <c r="G904" s="130"/>
      <c r="H904" s="130"/>
      <c r="I904" s="130"/>
      <c r="J904" s="130"/>
      <c r="K904" s="130"/>
      <c r="L904" s="130"/>
      <c r="M904" s="130"/>
      <c r="N904" s="127"/>
      <c r="O904" s="123"/>
      <c r="P904" s="125"/>
    </row>
    <row r="905" hidden="1">
      <c r="A905" s="130"/>
      <c r="B905" s="130"/>
      <c r="C905" s="130"/>
      <c r="D905" s="130"/>
      <c r="E905" s="130"/>
      <c r="F905" s="130"/>
      <c r="G905" s="130"/>
      <c r="H905" s="130"/>
      <c r="I905" s="130"/>
      <c r="J905" s="130"/>
      <c r="K905" s="130"/>
      <c r="L905" s="130"/>
      <c r="M905" s="130"/>
      <c r="N905" s="127"/>
      <c r="O905" s="123"/>
      <c r="P905" s="125"/>
    </row>
    <row r="906" hidden="1">
      <c r="A906" s="130"/>
      <c r="B906" s="130"/>
      <c r="C906" s="130"/>
      <c r="D906" s="130"/>
      <c r="E906" s="130"/>
      <c r="F906" s="130"/>
      <c r="G906" s="130"/>
      <c r="H906" s="130"/>
      <c r="I906" s="130"/>
      <c r="J906" s="130"/>
      <c r="K906" s="130"/>
      <c r="L906" s="130"/>
      <c r="M906" s="130"/>
      <c r="N906" s="127"/>
      <c r="O906" s="123"/>
      <c r="P906" s="125"/>
    </row>
    <row r="907" hidden="1">
      <c r="A907" s="130"/>
      <c r="B907" s="130"/>
      <c r="C907" s="130"/>
      <c r="D907" s="130"/>
      <c r="E907" s="130"/>
      <c r="F907" s="130"/>
      <c r="G907" s="130"/>
      <c r="H907" s="130"/>
      <c r="I907" s="130"/>
      <c r="J907" s="130"/>
      <c r="K907" s="130"/>
      <c r="L907" s="130"/>
      <c r="M907" s="130"/>
      <c r="N907" s="127"/>
      <c r="O907" s="123"/>
      <c r="P907" s="125"/>
    </row>
    <row r="908" hidden="1">
      <c r="A908" s="130"/>
      <c r="B908" s="130"/>
      <c r="C908" s="130"/>
      <c r="D908" s="130"/>
      <c r="E908" s="130"/>
      <c r="F908" s="130"/>
      <c r="G908" s="130"/>
      <c r="H908" s="130"/>
      <c r="I908" s="130"/>
      <c r="J908" s="130"/>
      <c r="K908" s="130"/>
      <c r="L908" s="130"/>
      <c r="M908" s="130"/>
      <c r="N908" s="127"/>
      <c r="O908" s="123"/>
      <c r="P908" s="125"/>
    </row>
    <row r="909" hidden="1">
      <c r="A909" s="130"/>
      <c r="B909" s="130"/>
      <c r="C909" s="130"/>
      <c r="D909" s="130"/>
      <c r="E909" s="130"/>
      <c r="F909" s="130"/>
      <c r="G909" s="130"/>
      <c r="H909" s="130"/>
      <c r="I909" s="130"/>
      <c r="J909" s="130"/>
      <c r="K909" s="130"/>
      <c r="L909" s="130"/>
      <c r="M909" s="130"/>
      <c r="N909" s="127"/>
      <c r="O909" s="123"/>
      <c r="P909" s="125"/>
    </row>
    <row r="910" hidden="1">
      <c r="A910" s="130"/>
      <c r="B910" s="130"/>
      <c r="C910" s="130"/>
      <c r="D910" s="130"/>
      <c r="E910" s="130"/>
      <c r="F910" s="130"/>
      <c r="G910" s="130"/>
      <c r="H910" s="130"/>
      <c r="I910" s="130"/>
      <c r="J910" s="130"/>
      <c r="K910" s="130"/>
      <c r="L910" s="130"/>
      <c r="M910" s="130"/>
      <c r="N910" s="127"/>
      <c r="O910" s="123"/>
      <c r="P910" s="125"/>
    </row>
    <row r="911" hidden="1">
      <c r="A911" s="130"/>
      <c r="B911" s="130"/>
      <c r="C911" s="130"/>
      <c r="D911" s="130"/>
      <c r="E911" s="130"/>
      <c r="F911" s="130"/>
      <c r="G911" s="130"/>
      <c r="H911" s="130"/>
      <c r="I911" s="130"/>
      <c r="J911" s="130"/>
      <c r="K911" s="130"/>
      <c r="L911" s="130"/>
      <c r="M911" s="130"/>
      <c r="N911" s="127"/>
      <c r="O911" s="123"/>
      <c r="P911" s="125"/>
    </row>
    <row r="912" hidden="1">
      <c r="A912" s="130"/>
      <c r="B912" s="130"/>
      <c r="C912" s="130"/>
      <c r="D912" s="130"/>
      <c r="E912" s="130"/>
      <c r="F912" s="130"/>
      <c r="G912" s="130"/>
      <c r="H912" s="130"/>
      <c r="I912" s="130"/>
      <c r="J912" s="130"/>
      <c r="K912" s="130"/>
      <c r="L912" s="130"/>
      <c r="M912" s="130"/>
      <c r="N912" s="127"/>
      <c r="O912" s="123"/>
      <c r="P912" s="125"/>
    </row>
    <row r="913" hidden="1">
      <c r="A913" s="130"/>
      <c r="B913" s="130"/>
      <c r="C913" s="130"/>
      <c r="D913" s="130"/>
      <c r="E913" s="130"/>
      <c r="F913" s="130"/>
      <c r="G913" s="130"/>
      <c r="H913" s="130"/>
      <c r="I913" s="130"/>
      <c r="J913" s="130"/>
      <c r="K913" s="130"/>
      <c r="L913" s="130"/>
      <c r="M913" s="130"/>
      <c r="N913" s="127"/>
      <c r="O913" s="123"/>
      <c r="P913" s="125"/>
    </row>
    <row r="914" hidden="1">
      <c r="A914" s="130"/>
      <c r="B914" s="130"/>
      <c r="C914" s="130"/>
      <c r="D914" s="130"/>
      <c r="E914" s="130"/>
      <c r="F914" s="130"/>
      <c r="G914" s="130"/>
      <c r="H914" s="130"/>
      <c r="I914" s="130"/>
      <c r="J914" s="130"/>
      <c r="K914" s="130"/>
      <c r="L914" s="130"/>
      <c r="M914" s="130"/>
      <c r="N914" s="127"/>
      <c r="O914" s="123"/>
      <c r="P914" s="125"/>
    </row>
    <row r="915" hidden="1">
      <c r="A915" s="130"/>
      <c r="B915" s="130"/>
      <c r="C915" s="130"/>
      <c r="D915" s="130"/>
      <c r="E915" s="130"/>
      <c r="F915" s="130"/>
      <c r="G915" s="130"/>
      <c r="H915" s="130"/>
      <c r="I915" s="130"/>
      <c r="J915" s="130"/>
      <c r="K915" s="130"/>
      <c r="L915" s="130"/>
      <c r="M915" s="130"/>
      <c r="N915" s="127"/>
      <c r="O915" s="123"/>
      <c r="P915" s="125"/>
    </row>
    <row r="916" hidden="1">
      <c r="A916" s="130"/>
      <c r="B916" s="130"/>
      <c r="C916" s="130"/>
      <c r="D916" s="130"/>
      <c r="E916" s="130"/>
      <c r="F916" s="130"/>
      <c r="G916" s="130"/>
      <c r="H916" s="130"/>
      <c r="I916" s="130"/>
      <c r="J916" s="130"/>
      <c r="K916" s="130"/>
      <c r="L916" s="130"/>
      <c r="M916" s="130"/>
      <c r="N916" s="127"/>
      <c r="O916" s="123"/>
      <c r="P916" s="125"/>
    </row>
    <row r="917" hidden="1">
      <c r="A917" s="130"/>
      <c r="B917" s="130"/>
      <c r="C917" s="130"/>
      <c r="D917" s="130"/>
      <c r="E917" s="130"/>
      <c r="F917" s="130"/>
      <c r="G917" s="130"/>
      <c r="H917" s="130"/>
      <c r="I917" s="130"/>
      <c r="J917" s="130"/>
      <c r="K917" s="130"/>
      <c r="L917" s="130"/>
      <c r="M917" s="130"/>
      <c r="N917" s="127"/>
      <c r="O917" s="123"/>
      <c r="P917" s="125"/>
    </row>
    <row r="918" hidden="1">
      <c r="A918" s="130"/>
      <c r="B918" s="130"/>
      <c r="C918" s="130"/>
      <c r="D918" s="130"/>
      <c r="E918" s="130"/>
      <c r="F918" s="130"/>
      <c r="G918" s="130"/>
      <c r="H918" s="130"/>
      <c r="I918" s="130"/>
      <c r="J918" s="130"/>
      <c r="K918" s="130"/>
      <c r="L918" s="130"/>
      <c r="M918" s="130"/>
      <c r="N918" s="127"/>
      <c r="O918" s="123"/>
      <c r="P918" s="125"/>
    </row>
    <row r="919" hidden="1">
      <c r="A919" s="130"/>
      <c r="B919" s="130"/>
      <c r="C919" s="130"/>
      <c r="D919" s="130"/>
      <c r="E919" s="130"/>
      <c r="F919" s="130"/>
      <c r="G919" s="130"/>
      <c r="H919" s="130"/>
      <c r="I919" s="130"/>
      <c r="J919" s="130"/>
      <c r="K919" s="130"/>
      <c r="L919" s="130"/>
      <c r="M919" s="130"/>
      <c r="N919" s="127"/>
      <c r="O919" s="123"/>
      <c r="P919" s="125"/>
    </row>
    <row r="920" hidden="1">
      <c r="A920" s="130"/>
      <c r="B920" s="130"/>
      <c r="C920" s="130"/>
      <c r="D920" s="130"/>
      <c r="E920" s="130"/>
      <c r="F920" s="130"/>
      <c r="G920" s="130"/>
      <c r="H920" s="130"/>
      <c r="I920" s="130"/>
      <c r="J920" s="130"/>
      <c r="K920" s="130"/>
      <c r="L920" s="130"/>
      <c r="M920" s="130"/>
      <c r="N920" s="127"/>
      <c r="O920" s="123"/>
      <c r="P920" s="125"/>
    </row>
    <row r="921" hidden="1">
      <c r="A921" s="130"/>
      <c r="B921" s="130"/>
      <c r="C921" s="130"/>
      <c r="D921" s="130"/>
      <c r="E921" s="130"/>
      <c r="F921" s="130"/>
      <c r="G921" s="130"/>
      <c r="H921" s="130"/>
      <c r="I921" s="130"/>
      <c r="J921" s="130"/>
      <c r="K921" s="130"/>
      <c r="L921" s="130"/>
      <c r="M921" s="130"/>
      <c r="N921" s="127"/>
      <c r="O921" s="123"/>
      <c r="P921" s="125"/>
    </row>
    <row r="922" hidden="1">
      <c r="A922" s="130"/>
      <c r="B922" s="130"/>
      <c r="C922" s="130"/>
      <c r="D922" s="130"/>
      <c r="E922" s="130"/>
      <c r="F922" s="130"/>
      <c r="G922" s="130"/>
      <c r="H922" s="130"/>
      <c r="I922" s="130"/>
      <c r="J922" s="130"/>
      <c r="K922" s="130"/>
      <c r="L922" s="130"/>
      <c r="M922" s="130"/>
      <c r="N922" s="127"/>
      <c r="O922" s="123"/>
      <c r="P922" s="125"/>
    </row>
    <row r="923" hidden="1">
      <c r="A923" s="130"/>
      <c r="B923" s="130"/>
      <c r="C923" s="130"/>
      <c r="D923" s="130"/>
      <c r="E923" s="130"/>
      <c r="F923" s="130"/>
      <c r="G923" s="130"/>
      <c r="H923" s="130"/>
      <c r="I923" s="130"/>
      <c r="J923" s="130"/>
      <c r="K923" s="130"/>
      <c r="L923" s="130"/>
      <c r="M923" s="130"/>
      <c r="N923" s="127"/>
      <c r="O923" s="123"/>
      <c r="P923" s="125"/>
    </row>
    <row r="924" hidden="1">
      <c r="A924" s="130"/>
      <c r="B924" s="130"/>
      <c r="C924" s="130"/>
      <c r="D924" s="130"/>
      <c r="E924" s="130"/>
      <c r="F924" s="130"/>
      <c r="G924" s="130"/>
      <c r="H924" s="130"/>
      <c r="I924" s="130"/>
      <c r="J924" s="130"/>
      <c r="K924" s="130"/>
      <c r="L924" s="130"/>
      <c r="M924" s="130"/>
      <c r="N924" s="127"/>
      <c r="O924" s="123"/>
      <c r="P924" s="125"/>
    </row>
    <row r="925" hidden="1">
      <c r="A925" s="130"/>
      <c r="B925" s="130"/>
      <c r="C925" s="130"/>
      <c r="D925" s="130"/>
      <c r="E925" s="130"/>
      <c r="F925" s="130"/>
      <c r="G925" s="130"/>
      <c r="H925" s="130"/>
      <c r="I925" s="130"/>
      <c r="J925" s="130"/>
      <c r="K925" s="130"/>
      <c r="L925" s="130"/>
      <c r="M925" s="130"/>
      <c r="N925" s="127"/>
      <c r="O925" s="123"/>
      <c r="P925" s="125"/>
    </row>
    <row r="926" hidden="1">
      <c r="A926" s="130"/>
      <c r="B926" s="130"/>
      <c r="C926" s="130"/>
      <c r="D926" s="130"/>
      <c r="E926" s="130"/>
      <c r="F926" s="130"/>
      <c r="G926" s="130"/>
      <c r="H926" s="130"/>
      <c r="I926" s="130"/>
      <c r="J926" s="130"/>
      <c r="K926" s="130"/>
      <c r="L926" s="130"/>
      <c r="M926" s="130"/>
      <c r="N926" s="127"/>
      <c r="O926" s="123"/>
      <c r="P926" s="125"/>
    </row>
    <row r="927" hidden="1">
      <c r="A927" s="130"/>
      <c r="B927" s="130"/>
      <c r="C927" s="130"/>
      <c r="D927" s="130"/>
      <c r="E927" s="130"/>
      <c r="F927" s="130"/>
      <c r="G927" s="130"/>
      <c r="H927" s="130"/>
      <c r="I927" s="130"/>
      <c r="J927" s="130"/>
      <c r="K927" s="130"/>
      <c r="L927" s="130"/>
      <c r="M927" s="130"/>
      <c r="N927" s="127"/>
      <c r="O927" s="123"/>
      <c r="P927" s="125"/>
    </row>
    <row r="928" hidden="1">
      <c r="A928" s="130"/>
      <c r="B928" s="130"/>
      <c r="C928" s="130"/>
      <c r="D928" s="130"/>
      <c r="E928" s="130"/>
      <c r="F928" s="130"/>
      <c r="G928" s="130"/>
      <c r="H928" s="130"/>
      <c r="I928" s="130"/>
      <c r="J928" s="130"/>
      <c r="K928" s="130"/>
      <c r="L928" s="130"/>
      <c r="M928" s="130"/>
      <c r="N928" s="127"/>
      <c r="O928" s="123"/>
      <c r="P928" s="125"/>
    </row>
    <row r="929" hidden="1">
      <c r="A929" s="130"/>
      <c r="B929" s="130"/>
      <c r="C929" s="130"/>
      <c r="D929" s="130"/>
      <c r="E929" s="130"/>
      <c r="F929" s="130"/>
      <c r="G929" s="130"/>
      <c r="H929" s="130"/>
      <c r="I929" s="130"/>
      <c r="J929" s="130"/>
      <c r="K929" s="130"/>
      <c r="L929" s="130"/>
      <c r="M929" s="130"/>
      <c r="N929" s="127"/>
      <c r="O929" s="123"/>
      <c r="P929" s="125"/>
    </row>
    <row r="930" hidden="1">
      <c r="A930" s="130"/>
      <c r="B930" s="130"/>
      <c r="C930" s="130"/>
      <c r="D930" s="130"/>
      <c r="E930" s="130"/>
      <c r="F930" s="130"/>
      <c r="G930" s="130"/>
      <c r="H930" s="130"/>
      <c r="I930" s="130"/>
      <c r="J930" s="130"/>
      <c r="K930" s="130"/>
      <c r="L930" s="130"/>
      <c r="M930" s="130"/>
      <c r="N930" s="127"/>
      <c r="O930" s="123"/>
      <c r="P930" s="125"/>
    </row>
    <row r="931" hidden="1">
      <c r="A931" s="130"/>
      <c r="B931" s="130"/>
      <c r="C931" s="130"/>
      <c r="D931" s="130"/>
      <c r="E931" s="130"/>
      <c r="F931" s="130"/>
      <c r="G931" s="130"/>
      <c r="H931" s="130"/>
      <c r="I931" s="130"/>
      <c r="J931" s="130"/>
      <c r="K931" s="130"/>
      <c r="L931" s="130"/>
      <c r="M931" s="130"/>
      <c r="N931" s="127"/>
      <c r="O931" s="123"/>
      <c r="P931" s="125"/>
    </row>
    <row r="932" hidden="1">
      <c r="A932" s="130"/>
      <c r="B932" s="130"/>
      <c r="C932" s="130"/>
      <c r="D932" s="130"/>
      <c r="E932" s="130"/>
      <c r="F932" s="130"/>
      <c r="G932" s="130"/>
      <c r="H932" s="130"/>
      <c r="I932" s="130"/>
      <c r="J932" s="130"/>
      <c r="K932" s="130"/>
      <c r="L932" s="130"/>
      <c r="M932" s="130"/>
      <c r="N932" s="127"/>
      <c r="O932" s="123"/>
      <c r="P932" s="125"/>
    </row>
    <row r="933" hidden="1">
      <c r="A933" s="130"/>
      <c r="B933" s="130"/>
      <c r="C933" s="130"/>
      <c r="D933" s="130"/>
      <c r="E933" s="130"/>
      <c r="F933" s="130"/>
      <c r="G933" s="130"/>
      <c r="H933" s="130"/>
      <c r="I933" s="130"/>
      <c r="J933" s="130"/>
      <c r="K933" s="130"/>
      <c r="L933" s="130"/>
      <c r="M933" s="130"/>
      <c r="N933" s="127"/>
      <c r="O933" s="123"/>
      <c r="P933" s="125"/>
    </row>
    <row r="934" hidden="1">
      <c r="A934" s="130"/>
      <c r="B934" s="130"/>
      <c r="C934" s="130"/>
      <c r="D934" s="130"/>
      <c r="E934" s="130"/>
      <c r="F934" s="130"/>
      <c r="G934" s="130"/>
      <c r="H934" s="130"/>
      <c r="I934" s="130"/>
      <c r="J934" s="130"/>
      <c r="K934" s="130"/>
      <c r="L934" s="130"/>
      <c r="M934" s="130"/>
      <c r="N934" s="127"/>
      <c r="O934" s="123"/>
      <c r="P934" s="125"/>
    </row>
    <row r="935" hidden="1">
      <c r="A935" s="130"/>
      <c r="B935" s="130"/>
      <c r="C935" s="130"/>
      <c r="D935" s="130"/>
      <c r="E935" s="130"/>
      <c r="F935" s="130"/>
      <c r="G935" s="130"/>
      <c r="H935" s="130"/>
      <c r="I935" s="130"/>
      <c r="J935" s="130"/>
      <c r="K935" s="130"/>
      <c r="L935" s="130"/>
      <c r="M935" s="130"/>
      <c r="N935" s="127"/>
      <c r="O935" s="123"/>
      <c r="P935" s="125"/>
    </row>
    <row r="936" hidden="1">
      <c r="A936" s="130"/>
      <c r="B936" s="130"/>
      <c r="C936" s="130"/>
      <c r="D936" s="130"/>
      <c r="E936" s="130"/>
      <c r="F936" s="130"/>
      <c r="G936" s="130"/>
      <c r="H936" s="130"/>
      <c r="I936" s="130"/>
      <c r="J936" s="130"/>
      <c r="K936" s="130"/>
      <c r="L936" s="130"/>
      <c r="M936" s="130"/>
      <c r="N936" s="127"/>
      <c r="O936" s="123"/>
      <c r="P936" s="125"/>
    </row>
    <row r="937" hidden="1">
      <c r="A937" s="130"/>
      <c r="B937" s="130"/>
      <c r="C937" s="130"/>
      <c r="D937" s="130"/>
      <c r="E937" s="130"/>
      <c r="F937" s="130"/>
      <c r="G937" s="130"/>
      <c r="H937" s="130"/>
      <c r="I937" s="130"/>
      <c r="J937" s="130"/>
      <c r="K937" s="130"/>
      <c r="L937" s="130"/>
      <c r="M937" s="130"/>
      <c r="N937" s="127"/>
      <c r="O937" s="123"/>
      <c r="P937" s="125"/>
    </row>
    <row r="938" hidden="1">
      <c r="A938" s="130"/>
      <c r="B938" s="130"/>
      <c r="C938" s="130"/>
      <c r="D938" s="130"/>
      <c r="E938" s="130"/>
      <c r="F938" s="130"/>
      <c r="G938" s="130"/>
      <c r="H938" s="130"/>
      <c r="I938" s="130"/>
      <c r="J938" s="130"/>
      <c r="K938" s="130"/>
      <c r="L938" s="130"/>
      <c r="M938" s="130"/>
      <c r="N938" s="127"/>
      <c r="O938" s="123"/>
      <c r="P938" s="125"/>
    </row>
    <row r="939" hidden="1">
      <c r="A939" s="130"/>
      <c r="B939" s="130"/>
      <c r="C939" s="130"/>
      <c r="D939" s="130"/>
      <c r="E939" s="130"/>
      <c r="F939" s="130"/>
      <c r="G939" s="130"/>
      <c r="H939" s="130"/>
      <c r="I939" s="130"/>
      <c r="J939" s="130"/>
      <c r="K939" s="130"/>
      <c r="L939" s="130"/>
      <c r="M939" s="130"/>
      <c r="N939" s="127"/>
      <c r="O939" s="123"/>
      <c r="P939" s="125"/>
    </row>
    <row r="940" hidden="1">
      <c r="A940" s="130"/>
      <c r="B940" s="130"/>
      <c r="C940" s="130"/>
      <c r="D940" s="130"/>
      <c r="E940" s="130"/>
      <c r="F940" s="130"/>
      <c r="G940" s="130"/>
      <c r="H940" s="130"/>
      <c r="I940" s="130"/>
      <c r="J940" s="130"/>
      <c r="K940" s="130"/>
      <c r="L940" s="130"/>
      <c r="M940" s="130"/>
      <c r="N940" s="127"/>
      <c r="O940" s="123"/>
      <c r="P940" s="125"/>
    </row>
    <row r="941" hidden="1">
      <c r="A941" s="130"/>
      <c r="B941" s="130"/>
      <c r="C941" s="130"/>
      <c r="D941" s="130"/>
      <c r="E941" s="130"/>
      <c r="F941" s="130"/>
      <c r="G941" s="130"/>
      <c r="H941" s="130"/>
      <c r="I941" s="130"/>
      <c r="J941" s="130"/>
      <c r="K941" s="130"/>
      <c r="L941" s="130"/>
      <c r="M941" s="130"/>
      <c r="N941" s="127"/>
      <c r="O941" s="123"/>
      <c r="P941" s="125"/>
    </row>
    <row r="942" hidden="1">
      <c r="A942" s="130"/>
      <c r="B942" s="130"/>
      <c r="C942" s="130"/>
      <c r="D942" s="130"/>
      <c r="E942" s="130"/>
      <c r="F942" s="130"/>
      <c r="G942" s="130"/>
      <c r="H942" s="130"/>
      <c r="I942" s="130"/>
      <c r="J942" s="130"/>
      <c r="K942" s="130"/>
      <c r="L942" s="130"/>
      <c r="M942" s="130"/>
      <c r="N942" s="127"/>
      <c r="O942" s="123"/>
      <c r="P942" s="125"/>
    </row>
    <row r="943" hidden="1">
      <c r="A943" s="130"/>
      <c r="B943" s="130"/>
      <c r="C943" s="130"/>
      <c r="D943" s="130"/>
      <c r="E943" s="130"/>
      <c r="F943" s="130"/>
      <c r="G943" s="130"/>
      <c r="H943" s="130"/>
      <c r="I943" s="130"/>
      <c r="J943" s="130"/>
      <c r="K943" s="130"/>
      <c r="L943" s="130"/>
      <c r="M943" s="130"/>
      <c r="N943" s="127"/>
      <c r="O943" s="123"/>
      <c r="P943" s="125"/>
    </row>
    <row r="944" hidden="1">
      <c r="A944" s="130"/>
      <c r="B944" s="130"/>
      <c r="C944" s="130"/>
      <c r="D944" s="130"/>
      <c r="E944" s="130"/>
      <c r="F944" s="130"/>
      <c r="G944" s="130"/>
      <c r="H944" s="130"/>
      <c r="I944" s="130"/>
      <c r="J944" s="130"/>
      <c r="K944" s="130"/>
      <c r="L944" s="130"/>
      <c r="M944" s="130"/>
      <c r="N944" s="127"/>
      <c r="O944" s="123"/>
      <c r="P944" s="125"/>
    </row>
    <row r="945" hidden="1">
      <c r="A945" s="130"/>
      <c r="B945" s="130"/>
      <c r="C945" s="130"/>
      <c r="D945" s="130"/>
      <c r="E945" s="130"/>
      <c r="F945" s="130"/>
      <c r="G945" s="130"/>
      <c r="H945" s="130"/>
      <c r="I945" s="130"/>
      <c r="J945" s="130"/>
      <c r="K945" s="130"/>
      <c r="L945" s="130"/>
      <c r="M945" s="130"/>
      <c r="N945" s="127"/>
      <c r="O945" s="123"/>
      <c r="P945" s="125"/>
    </row>
    <row r="946" hidden="1">
      <c r="A946" s="130"/>
      <c r="B946" s="130"/>
      <c r="C946" s="130"/>
      <c r="D946" s="130"/>
      <c r="E946" s="130"/>
      <c r="F946" s="130"/>
      <c r="G946" s="130"/>
      <c r="H946" s="130"/>
      <c r="I946" s="130"/>
      <c r="J946" s="130"/>
      <c r="K946" s="130"/>
      <c r="L946" s="130"/>
      <c r="M946" s="130"/>
      <c r="N946" s="127"/>
      <c r="O946" s="123"/>
      <c r="P946" s="125"/>
    </row>
    <row r="947" hidden="1">
      <c r="A947" s="130"/>
      <c r="B947" s="130"/>
      <c r="C947" s="130"/>
      <c r="D947" s="130"/>
      <c r="E947" s="130"/>
      <c r="F947" s="130"/>
      <c r="G947" s="130"/>
      <c r="H947" s="130"/>
      <c r="I947" s="130"/>
      <c r="J947" s="130"/>
      <c r="K947" s="130"/>
      <c r="L947" s="130"/>
      <c r="M947" s="130"/>
      <c r="N947" s="127"/>
      <c r="O947" s="123"/>
      <c r="P947" s="125"/>
    </row>
    <row r="948" hidden="1">
      <c r="A948" s="130"/>
      <c r="B948" s="130"/>
      <c r="C948" s="130"/>
      <c r="D948" s="130"/>
      <c r="E948" s="130"/>
      <c r="F948" s="130"/>
      <c r="G948" s="130"/>
      <c r="H948" s="130"/>
      <c r="I948" s="130"/>
      <c r="J948" s="130"/>
      <c r="K948" s="130"/>
      <c r="L948" s="130"/>
      <c r="M948" s="130"/>
      <c r="N948" s="127"/>
      <c r="O948" s="123"/>
      <c r="P948" s="125"/>
    </row>
    <row r="949" hidden="1">
      <c r="A949" s="130"/>
      <c r="B949" s="130"/>
      <c r="C949" s="130"/>
      <c r="D949" s="130"/>
      <c r="E949" s="130"/>
      <c r="F949" s="130"/>
      <c r="G949" s="130"/>
      <c r="H949" s="130"/>
      <c r="I949" s="130"/>
      <c r="J949" s="130"/>
      <c r="K949" s="130"/>
      <c r="L949" s="130"/>
      <c r="M949" s="130"/>
      <c r="N949" s="127"/>
      <c r="O949" s="123"/>
      <c r="P949" s="125"/>
    </row>
    <row r="950" hidden="1">
      <c r="A950" s="130"/>
      <c r="B950" s="130"/>
      <c r="C950" s="130"/>
      <c r="D950" s="130"/>
      <c r="E950" s="130"/>
      <c r="F950" s="130"/>
      <c r="G950" s="130"/>
      <c r="H950" s="130"/>
      <c r="I950" s="130"/>
      <c r="J950" s="130"/>
      <c r="K950" s="130"/>
      <c r="L950" s="130"/>
      <c r="M950" s="130"/>
      <c r="N950" s="127"/>
      <c r="O950" s="123"/>
      <c r="P950" s="125"/>
    </row>
    <row r="951" hidden="1">
      <c r="A951" s="130"/>
      <c r="B951" s="130"/>
      <c r="C951" s="130"/>
      <c r="D951" s="130"/>
      <c r="E951" s="130"/>
      <c r="F951" s="130"/>
      <c r="G951" s="130"/>
      <c r="H951" s="130"/>
      <c r="I951" s="130"/>
      <c r="J951" s="130"/>
      <c r="K951" s="130"/>
      <c r="L951" s="130"/>
      <c r="M951" s="130"/>
      <c r="N951" s="127"/>
      <c r="O951" s="123"/>
      <c r="P951" s="125"/>
    </row>
    <row r="952" hidden="1">
      <c r="A952" s="130"/>
      <c r="B952" s="130"/>
      <c r="C952" s="130"/>
      <c r="D952" s="130"/>
      <c r="E952" s="130"/>
      <c r="F952" s="130"/>
      <c r="G952" s="130"/>
      <c r="H952" s="130"/>
      <c r="I952" s="130"/>
      <c r="J952" s="130"/>
      <c r="K952" s="130"/>
      <c r="L952" s="130"/>
      <c r="M952" s="130"/>
      <c r="N952" s="127"/>
      <c r="O952" s="123"/>
      <c r="P952" s="125"/>
    </row>
    <row r="953" hidden="1">
      <c r="A953" s="130"/>
      <c r="B953" s="130"/>
      <c r="C953" s="130"/>
      <c r="D953" s="130"/>
      <c r="E953" s="130"/>
      <c r="F953" s="130"/>
      <c r="G953" s="130"/>
      <c r="H953" s="130"/>
      <c r="I953" s="130"/>
      <c r="J953" s="130"/>
      <c r="K953" s="130"/>
      <c r="L953" s="130"/>
      <c r="M953" s="130"/>
      <c r="N953" s="127"/>
      <c r="O953" s="123"/>
      <c r="P953" s="125"/>
    </row>
    <row r="954" hidden="1">
      <c r="A954" s="130"/>
      <c r="B954" s="130"/>
      <c r="C954" s="130"/>
      <c r="D954" s="130"/>
      <c r="E954" s="130"/>
      <c r="F954" s="130"/>
      <c r="G954" s="130"/>
      <c r="H954" s="130"/>
      <c r="I954" s="130"/>
      <c r="J954" s="130"/>
      <c r="K954" s="130"/>
      <c r="L954" s="130"/>
      <c r="M954" s="130"/>
      <c r="N954" s="127"/>
      <c r="O954" s="123"/>
      <c r="P954" s="125"/>
    </row>
    <row r="955" hidden="1">
      <c r="A955" s="130"/>
      <c r="B955" s="130"/>
      <c r="C955" s="130"/>
      <c r="D955" s="130"/>
      <c r="E955" s="130"/>
      <c r="F955" s="130"/>
      <c r="G955" s="130"/>
      <c r="H955" s="130"/>
      <c r="I955" s="130"/>
      <c r="J955" s="130"/>
      <c r="K955" s="130"/>
      <c r="L955" s="130"/>
      <c r="M955" s="130"/>
      <c r="N955" s="127"/>
      <c r="O955" s="123"/>
      <c r="P955" s="125"/>
    </row>
    <row r="956" hidden="1">
      <c r="A956" s="130"/>
      <c r="B956" s="130"/>
      <c r="C956" s="130"/>
      <c r="D956" s="130"/>
      <c r="E956" s="130"/>
      <c r="F956" s="130"/>
      <c r="G956" s="130"/>
      <c r="H956" s="130"/>
      <c r="I956" s="130"/>
      <c r="J956" s="130"/>
      <c r="K956" s="130"/>
      <c r="L956" s="130"/>
      <c r="M956" s="130"/>
      <c r="N956" s="127"/>
      <c r="O956" s="123"/>
      <c r="P956" s="125"/>
    </row>
    <row r="957" hidden="1">
      <c r="A957" s="130"/>
      <c r="B957" s="130"/>
      <c r="C957" s="130"/>
      <c r="D957" s="130"/>
      <c r="E957" s="130"/>
      <c r="F957" s="130"/>
      <c r="G957" s="130"/>
      <c r="H957" s="130"/>
      <c r="I957" s="130"/>
      <c r="J957" s="130"/>
      <c r="K957" s="130"/>
      <c r="L957" s="130"/>
      <c r="M957" s="130"/>
      <c r="N957" s="127"/>
      <c r="O957" s="123"/>
      <c r="P957" s="125"/>
    </row>
    <row r="958" hidden="1">
      <c r="A958" s="130"/>
      <c r="B958" s="130"/>
      <c r="C958" s="130"/>
      <c r="D958" s="130"/>
      <c r="E958" s="130"/>
      <c r="F958" s="130"/>
      <c r="G958" s="130"/>
      <c r="H958" s="130"/>
      <c r="I958" s="130"/>
      <c r="J958" s="130"/>
      <c r="K958" s="130"/>
      <c r="L958" s="130"/>
      <c r="M958" s="130"/>
      <c r="N958" s="127"/>
      <c r="O958" s="123"/>
      <c r="P958" s="125"/>
    </row>
    <row r="959" hidden="1">
      <c r="A959" s="130"/>
      <c r="B959" s="130"/>
      <c r="C959" s="130"/>
      <c r="D959" s="130"/>
      <c r="E959" s="130"/>
      <c r="F959" s="130"/>
      <c r="G959" s="130"/>
      <c r="H959" s="130"/>
      <c r="I959" s="130"/>
      <c r="J959" s="130"/>
      <c r="K959" s="130"/>
      <c r="L959" s="130"/>
      <c r="M959" s="130"/>
      <c r="N959" s="127"/>
      <c r="O959" s="123"/>
      <c r="P959" s="125"/>
    </row>
    <row r="960" hidden="1">
      <c r="A960" s="130"/>
      <c r="B960" s="130"/>
      <c r="C960" s="130"/>
      <c r="D960" s="130"/>
      <c r="E960" s="130"/>
      <c r="F960" s="130"/>
      <c r="G960" s="130"/>
      <c r="H960" s="130"/>
      <c r="I960" s="130"/>
      <c r="J960" s="130"/>
      <c r="K960" s="130"/>
      <c r="L960" s="130"/>
      <c r="M960" s="130"/>
      <c r="N960" s="127"/>
      <c r="O960" s="123"/>
      <c r="P960" s="125"/>
    </row>
    <row r="961" hidden="1">
      <c r="A961" s="130"/>
      <c r="B961" s="130"/>
      <c r="C961" s="130"/>
      <c r="D961" s="130"/>
      <c r="E961" s="130"/>
      <c r="F961" s="130"/>
      <c r="G961" s="130"/>
      <c r="H961" s="130"/>
      <c r="I961" s="130"/>
      <c r="J961" s="130"/>
      <c r="K961" s="130"/>
      <c r="L961" s="130"/>
      <c r="M961" s="130"/>
      <c r="N961" s="127"/>
      <c r="O961" s="123"/>
      <c r="P961" s="125"/>
    </row>
    <row r="962" hidden="1">
      <c r="A962" s="130"/>
      <c r="B962" s="130"/>
      <c r="C962" s="130"/>
      <c r="D962" s="130"/>
      <c r="E962" s="130"/>
      <c r="F962" s="130"/>
      <c r="G962" s="130"/>
      <c r="H962" s="130"/>
      <c r="I962" s="130"/>
      <c r="J962" s="130"/>
      <c r="K962" s="130"/>
      <c r="L962" s="130"/>
      <c r="M962" s="130"/>
      <c r="N962" s="127"/>
      <c r="O962" s="123"/>
      <c r="P962" s="125"/>
    </row>
    <row r="963" hidden="1">
      <c r="A963" s="130"/>
      <c r="B963" s="130"/>
      <c r="C963" s="130"/>
      <c r="D963" s="130"/>
      <c r="E963" s="130"/>
      <c r="F963" s="130"/>
      <c r="G963" s="130"/>
      <c r="H963" s="130"/>
      <c r="I963" s="130"/>
      <c r="J963" s="130"/>
      <c r="K963" s="130"/>
      <c r="L963" s="130"/>
      <c r="M963" s="130"/>
      <c r="N963" s="127"/>
      <c r="O963" s="123"/>
      <c r="P963" s="125"/>
    </row>
    <row r="964" hidden="1">
      <c r="A964" s="130"/>
      <c r="B964" s="130"/>
      <c r="C964" s="130"/>
      <c r="D964" s="130"/>
      <c r="E964" s="130"/>
      <c r="F964" s="130"/>
      <c r="G964" s="130"/>
      <c r="H964" s="130"/>
      <c r="I964" s="130"/>
      <c r="J964" s="130"/>
      <c r="K964" s="130"/>
      <c r="L964" s="130"/>
      <c r="M964" s="130"/>
      <c r="N964" s="127"/>
      <c r="O964" s="123"/>
      <c r="P964" s="125"/>
    </row>
    <row r="965" hidden="1">
      <c r="A965" s="130"/>
      <c r="B965" s="130"/>
      <c r="C965" s="130"/>
      <c r="D965" s="130"/>
      <c r="E965" s="130"/>
      <c r="F965" s="130"/>
      <c r="G965" s="130"/>
      <c r="H965" s="130"/>
      <c r="I965" s="130"/>
      <c r="J965" s="130"/>
      <c r="K965" s="130"/>
      <c r="L965" s="130"/>
      <c r="M965" s="130"/>
      <c r="N965" s="127"/>
      <c r="O965" s="123"/>
      <c r="P965" s="125"/>
    </row>
    <row r="966" hidden="1">
      <c r="A966" s="130"/>
      <c r="B966" s="130"/>
      <c r="C966" s="130"/>
      <c r="D966" s="130"/>
      <c r="E966" s="130"/>
      <c r="F966" s="130"/>
      <c r="G966" s="130"/>
      <c r="H966" s="130"/>
      <c r="I966" s="130"/>
      <c r="J966" s="130"/>
      <c r="K966" s="130"/>
      <c r="L966" s="130"/>
      <c r="M966" s="130"/>
      <c r="N966" s="127"/>
      <c r="O966" s="123"/>
      <c r="P966" s="125"/>
    </row>
    <row r="967" hidden="1">
      <c r="A967" s="130"/>
      <c r="B967" s="130"/>
      <c r="C967" s="130"/>
      <c r="D967" s="130"/>
      <c r="E967" s="130"/>
      <c r="F967" s="130"/>
      <c r="G967" s="130"/>
      <c r="H967" s="130"/>
      <c r="I967" s="130"/>
      <c r="J967" s="130"/>
      <c r="K967" s="130"/>
      <c r="L967" s="130"/>
      <c r="M967" s="130"/>
      <c r="N967" s="127"/>
      <c r="O967" s="123"/>
      <c r="P967" s="125"/>
    </row>
    <row r="968" hidden="1">
      <c r="A968" s="130"/>
      <c r="B968" s="130"/>
      <c r="C968" s="130"/>
      <c r="D968" s="130"/>
      <c r="E968" s="130"/>
      <c r="F968" s="130"/>
      <c r="G968" s="130"/>
      <c r="H968" s="130"/>
      <c r="I968" s="130"/>
      <c r="J968" s="130"/>
      <c r="K968" s="130"/>
      <c r="L968" s="130"/>
      <c r="M968" s="130"/>
      <c r="N968" s="127"/>
      <c r="O968" s="123"/>
      <c r="P968" s="125"/>
    </row>
    <row r="969" hidden="1">
      <c r="A969" s="130"/>
      <c r="B969" s="130"/>
      <c r="C969" s="130"/>
      <c r="D969" s="130"/>
      <c r="E969" s="130"/>
      <c r="F969" s="130"/>
      <c r="G969" s="130"/>
      <c r="H969" s="130"/>
      <c r="I969" s="130"/>
      <c r="J969" s="130"/>
      <c r="K969" s="130"/>
      <c r="L969" s="130"/>
      <c r="M969" s="130"/>
      <c r="N969" s="127"/>
      <c r="O969" s="123"/>
      <c r="P969" s="125"/>
    </row>
    <row r="970" hidden="1">
      <c r="A970" s="130"/>
      <c r="B970" s="130"/>
      <c r="C970" s="130"/>
      <c r="D970" s="130"/>
      <c r="E970" s="130"/>
      <c r="F970" s="130"/>
      <c r="G970" s="130"/>
      <c r="H970" s="130"/>
      <c r="I970" s="130"/>
      <c r="J970" s="130"/>
      <c r="K970" s="130"/>
      <c r="L970" s="130"/>
      <c r="M970" s="130"/>
      <c r="N970" s="127"/>
      <c r="O970" s="123"/>
      <c r="P970" s="125"/>
    </row>
    <row r="971" hidden="1">
      <c r="A971" s="130"/>
      <c r="B971" s="130"/>
      <c r="C971" s="130"/>
      <c r="D971" s="130"/>
      <c r="E971" s="130"/>
      <c r="F971" s="130"/>
      <c r="G971" s="130"/>
      <c r="H971" s="130"/>
      <c r="I971" s="130"/>
      <c r="J971" s="130"/>
      <c r="K971" s="130"/>
      <c r="L971" s="130"/>
      <c r="M971" s="130"/>
      <c r="N971" s="127"/>
      <c r="O971" s="123"/>
      <c r="P971" s="125"/>
    </row>
    <row r="972" hidden="1">
      <c r="A972" s="130"/>
      <c r="B972" s="130"/>
      <c r="C972" s="130"/>
      <c r="D972" s="130"/>
      <c r="E972" s="130"/>
      <c r="F972" s="130"/>
      <c r="G972" s="130"/>
      <c r="H972" s="130"/>
      <c r="I972" s="130"/>
      <c r="J972" s="130"/>
      <c r="K972" s="130"/>
      <c r="L972" s="130"/>
      <c r="M972" s="130"/>
      <c r="N972" s="127"/>
      <c r="O972" s="123"/>
      <c r="P972" s="125"/>
    </row>
    <row r="973" hidden="1">
      <c r="A973" s="130"/>
      <c r="B973" s="130"/>
      <c r="C973" s="130"/>
      <c r="D973" s="130"/>
      <c r="E973" s="130"/>
      <c r="F973" s="130"/>
      <c r="G973" s="130"/>
      <c r="H973" s="130"/>
      <c r="I973" s="130"/>
      <c r="J973" s="130"/>
      <c r="K973" s="130"/>
      <c r="L973" s="130"/>
      <c r="M973" s="130"/>
      <c r="N973" s="127"/>
      <c r="O973" s="123"/>
      <c r="P973" s="125"/>
    </row>
    <row r="974" hidden="1">
      <c r="A974" s="130"/>
      <c r="B974" s="130"/>
      <c r="C974" s="130"/>
      <c r="D974" s="130"/>
      <c r="E974" s="130"/>
      <c r="F974" s="130"/>
      <c r="G974" s="130"/>
      <c r="H974" s="130"/>
      <c r="I974" s="130"/>
      <c r="J974" s="130"/>
      <c r="K974" s="130"/>
      <c r="L974" s="130"/>
      <c r="M974" s="130"/>
      <c r="N974" s="127"/>
      <c r="O974" s="123"/>
      <c r="P974" s="125"/>
    </row>
    <row r="975" hidden="1">
      <c r="A975" s="130"/>
      <c r="B975" s="130"/>
      <c r="C975" s="130"/>
      <c r="D975" s="130"/>
      <c r="E975" s="130"/>
      <c r="F975" s="130"/>
      <c r="G975" s="130"/>
      <c r="H975" s="130"/>
      <c r="I975" s="130"/>
      <c r="J975" s="130"/>
      <c r="K975" s="130"/>
      <c r="L975" s="130"/>
      <c r="M975" s="130"/>
      <c r="N975" s="127"/>
      <c r="O975" s="123"/>
      <c r="P975" s="125"/>
    </row>
    <row r="976" hidden="1">
      <c r="A976" s="130"/>
      <c r="B976" s="130"/>
      <c r="C976" s="130"/>
      <c r="D976" s="130"/>
      <c r="E976" s="130"/>
      <c r="F976" s="130"/>
      <c r="G976" s="130"/>
      <c r="H976" s="130"/>
      <c r="I976" s="130"/>
      <c r="J976" s="130"/>
      <c r="K976" s="130"/>
      <c r="L976" s="130"/>
      <c r="M976" s="130"/>
      <c r="N976" s="127"/>
      <c r="O976" s="123"/>
      <c r="P976" s="125"/>
    </row>
    <row r="977" hidden="1">
      <c r="A977" s="130"/>
      <c r="B977" s="130"/>
      <c r="C977" s="130"/>
      <c r="D977" s="130"/>
      <c r="E977" s="130"/>
      <c r="F977" s="130"/>
      <c r="G977" s="130"/>
      <c r="H977" s="130"/>
      <c r="I977" s="130"/>
      <c r="J977" s="130"/>
      <c r="K977" s="130"/>
      <c r="L977" s="130"/>
      <c r="M977" s="130"/>
      <c r="N977" s="127"/>
      <c r="O977" s="123"/>
      <c r="P977" s="125"/>
    </row>
    <row r="978" hidden="1">
      <c r="A978" s="130"/>
      <c r="B978" s="130"/>
      <c r="C978" s="130"/>
      <c r="D978" s="130"/>
      <c r="E978" s="130"/>
      <c r="F978" s="130"/>
      <c r="G978" s="130"/>
      <c r="H978" s="130"/>
      <c r="I978" s="130"/>
      <c r="J978" s="130"/>
      <c r="K978" s="130"/>
      <c r="L978" s="130"/>
      <c r="M978" s="130"/>
      <c r="N978" s="127"/>
      <c r="O978" s="123"/>
      <c r="P978" s="125"/>
    </row>
    <row r="979" hidden="1">
      <c r="A979" s="130"/>
      <c r="B979" s="130"/>
      <c r="C979" s="130"/>
      <c r="D979" s="130"/>
      <c r="E979" s="130"/>
      <c r="F979" s="130"/>
      <c r="G979" s="130"/>
      <c r="H979" s="130"/>
      <c r="I979" s="130"/>
      <c r="J979" s="130"/>
      <c r="K979" s="130"/>
      <c r="L979" s="130"/>
      <c r="M979" s="130"/>
      <c r="N979" s="127"/>
      <c r="O979" s="123"/>
      <c r="P979" s="125"/>
    </row>
    <row r="980" hidden="1">
      <c r="A980" s="130"/>
      <c r="B980" s="130"/>
      <c r="C980" s="130"/>
      <c r="D980" s="130"/>
      <c r="E980" s="130"/>
      <c r="F980" s="130"/>
      <c r="G980" s="130"/>
      <c r="H980" s="130"/>
      <c r="I980" s="130"/>
      <c r="J980" s="130"/>
      <c r="K980" s="130"/>
      <c r="L980" s="130"/>
      <c r="M980" s="130"/>
      <c r="N980" s="127"/>
      <c r="O980" s="123"/>
      <c r="P980" s="125"/>
    </row>
    <row r="981" hidden="1">
      <c r="A981" s="130"/>
      <c r="B981" s="130"/>
      <c r="C981" s="130"/>
      <c r="D981" s="130"/>
      <c r="E981" s="130"/>
      <c r="F981" s="130"/>
      <c r="G981" s="130"/>
      <c r="H981" s="130"/>
      <c r="I981" s="130"/>
      <c r="J981" s="130"/>
      <c r="K981" s="130"/>
      <c r="L981" s="130"/>
      <c r="M981" s="130"/>
      <c r="N981" s="127"/>
      <c r="O981" s="123"/>
      <c r="P981" s="125"/>
    </row>
    <row r="982" hidden="1">
      <c r="A982" s="130"/>
      <c r="B982" s="130"/>
      <c r="C982" s="130"/>
      <c r="D982" s="130"/>
      <c r="E982" s="130"/>
      <c r="F982" s="130"/>
      <c r="G982" s="130"/>
      <c r="H982" s="130"/>
      <c r="I982" s="130"/>
      <c r="J982" s="130"/>
      <c r="K982" s="130"/>
      <c r="L982" s="130"/>
      <c r="M982" s="130"/>
      <c r="N982" s="127"/>
      <c r="O982" s="123"/>
      <c r="P982" s="125"/>
    </row>
    <row r="983" hidden="1">
      <c r="A983" s="130"/>
      <c r="B983" s="130"/>
      <c r="C983" s="130"/>
      <c r="D983" s="130"/>
      <c r="E983" s="130"/>
      <c r="F983" s="130"/>
      <c r="G983" s="130"/>
      <c r="H983" s="130"/>
      <c r="I983" s="130"/>
      <c r="J983" s="130"/>
      <c r="K983" s="130"/>
      <c r="L983" s="130"/>
      <c r="M983" s="130"/>
      <c r="N983" s="127"/>
      <c r="O983" s="123"/>
      <c r="P983" s="125"/>
    </row>
    <row r="984" hidden="1">
      <c r="A984" s="130"/>
      <c r="B984" s="130"/>
      <c r="C984" s="130"/>
      <c r="D984" s="130"/>
      <c r="E984" s="130"/>
      <c r="F984" s="130"/>
      <c r="G984" s="130"/>
      <c r="H984" s="130"/>
      <c r="I984" s="130"/>
      <c r="J984" s="130"/>
      <c r="K984" s="130"/>
      <c r="L984" s="130"/>
      <c r="M984" s="130"/>
      <c r="N984" s="127"/>
      <c r="O984" s="123"/>
      <c r="P984" s="125"/>
    </row>
    <row r="985" hidden="1">
      <c r="A985" s="130"/>
      <c r="B985" s="130"/>
      <c r="C985" s="130"/>
      <c r="D985" s="130"/>
      <c r="E985" s="130"/>
      <c r="F985" s="130"/>
      <c r="G985" s="130"/>
      <c r="H985" s="130"/>
      <c r="I985" s="130"/>
      <c r="J985" s="130"/>
      <c r="K985" s="130"/>
      <c r="L985" s="130"/>
      <c r="M985" s="130"/>
      <c r="N985" s="127"/>
      <c r="O985" s="123"/>
      <c r="P985" s="125"/>
    </row>
    <row r="986" hidden="1">
      <c r="A986" s="130"/>
      <c r="B986" s="130"/>
      <c r="C986" s="130"/>
      <c r="D986" s="130"/>
      <c r="E986" s="130"/>
      <c r="F986" s="130"/>
      <c r="G986" s="130"/>
      <c r="H986" s="130"/>
      <c r="I986" s="130"/>
      <c r="J986" s="130"/>
      <c r="K986" s="130"/>
      <c r="L986" s="130"/>
      <c r="M986" s="130"/>
      <c r="N986" s="127"/>
      <c r="O986" s="123"/>
      <c r="P986" s="125"/>
    </row>
    <row r="987" hidden="1">
      <c r="A987" s="130"/>
      <c r="B987" s="130"/>
      <c r="C987" s="130"/>
      <c r="D987" s="130"/>
      <c r="E987" s="130"/>
      <c r="F987" s="130"/>
      <c r="G987" s="130"/>
      <c r="H987" s="130"/>
      <c r="I987" s="130"/>
      <c r="J987" s="130"/>
      <c r="K987" s="130"/>
      <c r="L987" s="130"/>
      <c r="M987" s="130"/>
      <c r="N987" s="127"/>
      <c r="O987" s="123"/>
      <c r="P987" s="125"/>
    </row>
    <row r="988" hidden="1">
      <c r="A988" s="130"/>
      <c r="B988" s="130"/>
      <c r="C988" s="130"/>
      <c r="D988" s="130"/>
      <c r="E988" s="130"/>
      <c r="F988" s="130"/>
      <c r="G988" s="130"/>
      <c r="H988" s="130"/>
      <c r="I988" s="130"/>
      <c r="J988" s="130"/>
      <c r="K988" s="130"/>
      <c r="L988" s="130"/>
      <c r="M988" s="130"/>
      <c r="N988" s="127"/>
      <c r="O988" s="123"/>
      <c r="P988" s="125"/>
    </row>
    <row r="989" hidden="1">
      <c r="A989" s="130"/>
      <c r="B989" s="130"/>
      <c r="C989" s="130"/>
      <c r="D989" s="130"/>
      <c r="E989" s="130"/>
      <c r="F989" s="130"/>
      <c r="G989" s="130"/>
      <c r="H989" s="130"/>
      <c r="I989" s="130"/>
      <c r="J989" s="130"/>
      <c r="K989" s="130"/>
      <c r="L989" s="130"/>
      <c r="M989" s="130"/>
      <c r="N989" s="127"/>
      <c r="O989" s="123"/>
      <c r="P989" s="125"/>
    </row>
    <row r="990" hidden="1">
      <c r="A990" s="130"/>
      <c r="B990" s="130"/>
      <c r="C990" s="130"/>
      <c r="D990" s="130"/>
      <c r="E990" s="130"/>
      <c r="F990" s="130"/>
      <c r="G990" s="130"/>
      <c r="H990" s="130"/>
      <c r="I990" s="130"/>
      <c r="J990" s="130"/>
      <c r="K990" s="130"/>
      <c r="L990" s="130"/>
      <c r="M990" s="130"/>
      <c r="N990" s="127"/>
      <c r="O990" s="123"/>
      <c r="P990" s="125"/>
    </row>
    <row r="991" hidden="1">
      <c r="A991" s="130"/>
      <c r="B991" s="130"/>
      <c r="C991" s="130"/>
      <c r="D991" s="130"/>
      <c r="E991" s="130"/>
      <c r="F991" s="130"/>
      <c r="G991" s="130"/>
      <c r="H991" s="130"/>
      <c r="I991" s="130"/>
      <c r="J991" s="130"/>
      <c r="K991" s="130"/>
      <c r="L991" s="130"/>
      <c r="M991" s="130"/>
      <c r="N991" s="127"/>
      <c r="O991" s="123"/>
      <c r="P991" s="125"/>
    </row>
    <row r="992" hidden="1">
      <c r="A992" s="130"/>
      <c r="B992" s="130"/>
      <c r="C992" s="130"/>
      <c r="D992" s="130"/>
      <c r="E992" s="130"/>
      <c r="F992" s="130"/>
      <c r="G992" s="130"/>
      <c r="H992" s="130"/>
      <c r="I992" s="130"/>
      <c r="J992" s="130"/>
      <c r="K992" s="130"/>
      <c r="L992" s="130"/>
      <c r="M992" s="130"/>
      <c r="N992" s="127"/>
      <c r="O992" s="123"/>
      <c r="P992" s="125"/>
    </row>
    <row r="993" hidden="1">
      <c r="A993" s="130"/>
      <c r="B993" s="130"/>
      <c r="C993" s="130"/>
      <c r="D993" s="130"/>
      <c r="E993" s="130"/>
      <c r="F993" s="130"/>
      <c r="G993" s="130"/>
      <c r="H993" s="130"/>
      <c r="I993" s="130"/>
      <c r="J993" s="130"/>
      <c r="K993" s="130"/>
      <c r="L993" s="130"/>
      <c r="M993" s="130"/>
      <c r="N993" s="127"/>
      <c r="O993" s="123"/>
      <c r="P993" s="125"/>
    </row>
    <row r="994" hidden="1">
      <c r="A994" s="130"/>
      <c r="B994" s="130"/>
      <c r="C994" s="130"/>
      <c r="D994" s="130"/>
      <c r="E994" s="130"/>
      <c r="F994" s="130"/>
      <c r="G994" s="130"/>
      <c r="H994" s="130"/>
      <c r="I994" s="130"/>
      <c r="J994" s="130"/>
      <c r="K994" s="130"/>
      <c r="L994" s="130"/>
      <c r="M994" s="130"/>
      <c r="N994" s="127"/>
      <c r="O994" s="123"/>
      <c r="P994" s="125"/>
    </row>
    <row r="995" hidden="1">
      <c r="A995" s="130"/>
      <c r="B995" s="130"/>
      <c r="C995" s="130"/>
      <c r="D995" s="130"/>
      <c r="E995" s="130"/>
      <c r="F995" s="130"/>
      <c r="G995" s="130"/>
      <c r="H995" s="130"/>
      <c r="I995" s="130"/>
      <c r="J995" s="130"/>
      <c r="K995" s="130"/>
      <c r="L995" s="130"/>
      <c r="M995" s="130"/>
      <c r="N995" s="127"/>
      <c r="O995" s="123"/>
      <c r="P995" s="125"/>
    </row>
    <row r="996" hidden="1">
      <c r="A996" s="130"/>
      <c r="B996" s="130"/>
      <c r="C996" s="130"/>
      <c r="D996" s="130"/>
      <c r="E996" s="130"/>
      <c r="F996" s="130"/>
      <c r="G996" s="130"/>
      <c r="H996" s="130"/>
      <c r="I996" s="130"/>
      <c r="J996" s="130"/>
      <c r="K996" s="130"/>
      <c r="L996" s="130"/>
      <c r="M996" s="130"/>
      <c r="N996" s="127"/>
      <c r="O996" s="123"/>
      <c r="P996" s="125"/>
    </row>
    <row r="997" hidden="1">
      <c r="A997" s="130"/>
      <c r="B997" s="130"/>
      <c r="C997" s="130"/>
      <c r="D997" s="130"/>
      <c r="E997" s="130"/>
      <c r="F997" s="130"/>
      <c r="G997" s="130"/>
      <c r="H997" s="130"/>
      <c r="I997" s="130"/>
      <c r="J997" s="130"/>
      <c r="K997" s="130"/>
      <c r="L997" s="130"/>
      <c r="M997" s="130"/>
      <c r="N997" s="127"/>
      <c r="O997" s="123"/>
      <c r="P997" s="125"/>
    </row>
    <row r="998" hidden="1">
      <c r="A998" s="130"/>
      <c r="B998" s="130"/>
      <c r="C998" s="130"/>
      <c r="D998" s="130"/>
      <c r="E998" s="130"/>
      <c r="F998" s="130"/>
      <c r="G998" s="130"/>
      <c r="H998" s="130"/>
      <c r="I998" s="130"/>
      <c r="J998" s="130"/>
      <c r="K998" s="130"/>
      <c r="L998" s="130"/>
      <c r="M998" s="130"/>
      <c r="N998" s="127"/>
      <c r="O998" s="123"/>
      <c r="P998" s="125"/>
    </row>
    <row r="999" hidden="1">
      <c r="A999" s="130"/>
      <c r="B999" s="130"/>
      <c r="C999" s="130"/>
      <c r="D999" s="130"/>
      <c r="E999" s="130"/>
      <c r="F999" s="130"/>
      <c r="G999" s="130"/>
      <c r="H999" s="130"/>
      <c r="I999" s="130"/>
      <c r="J999" s="130"/>
      <c r="K999" s="130"/>
      <c r="L999" s="130"/>
      <c r="M999" s="130"/>
      <c r="N999" s="127"/>
      <c r="O999" s="123"/>
      <c r="P999" s="125"/>
    </row>
    <row r="1000">
      <c r="A1000" s="130"/>
      <c r="B1000" s="130"/>
      <c r="C1000" s="130"/>
      <c r="D1000" s="130"/>
      <c r="E1000" s="130"/>
      <c r="F1000" s="130"/>
      <c r="G1000" s="130"/>
      <c r="H1000" s="130"/>
      <c r="I1000" s="130"/>
      <c r="J1000" s="130"/>
      <c r="K1000" s="130"/>
      <c r="L1000" s="130"/>
      <c r="M1000" s="130"/>
      <c r="N1000" s="127"/>
      <c r="O1000" s="123"/>
      <c r="P1000" s="125"/>
    </row>
  </sheetData>
  <dataValidations>
    <dataValidation type="list" allowBlank="1" sqref="N2:N1000">
      <formula1>'(Fuente) 2. Campos'!$A$4:$A$994</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3" width="22.63"/>
    <col customWidth="1" min="4" max="4" width="25.88"/>
    <col customWidth="1" min="5" max="9" width="22.63"/>
  </cols>
  <sheetData>
    <row r="1">
      <c r="A1" s="17" t="s">
        <v>16</v>
      </c>
      <c r="B1" s="17" t="s">
        <v>17</v>
      </c>
      <c r="C1" s="18" t="s">
        <v>18</v>
      </c>
      <c r="D1" s="19" t="s">
        <v>19</v>
      </c>
      <c r="E1" s="20" t="s">
        <v>20</v>
      </c>
      <c r="F1" s="21" t="s">
        <v>21</v>
      </c>
      <c r="G1" s="22" t="s">
        <v>22</v>
      </c>
      <c r="H1" s="23" t="s">
        <v>23</v>
      </c>
      <c r="I1" s="24" t="s">
        <v>24</v>
      </c>
    </row>
    <row r="2">
      <c r="A2" s="25" t="s">
        <v>25</v>
      </c>
      <c r="B2" s="26" t="s">
        <v>26</v>
      </c>
      <c r="C2" s="26" t="s">
        <v>27</v>
      </c>
      <c r="D2" s="27" t="s">
        <v>28</v>
      </c>
      <c r="E2" s="28" t="s">
        <v>29</v>
      </c>
      <c r="F2" s="28" t="s">
        <v>29</v>
      </c>
      <c r="G2" s="28" t="s">
        <v>29</v>
      </c>
      <c r="H2" s="28" t="s">
        <v>29</v>
      </c>
      <c r="I2" s="28" t="s">
        <v>30</v>
      </c>
    </row>
    <row r="3">
      <c r="D3" s="28" t="s">
        <v>31</v>
      </c>
      <c r="E3" s="28" t="s">
        <v>32</v>
      </c>
      <c r="F3" s="28" t="s">
        <v>33</v>
      </c>
      <c r="G3" s="29" t="s">
        <v>34</v>
      </c>
      <c r="H3" s="28" t="s">
        <v>35</v>
      </c>
      <c r="I3" s="27" t="s">
        <v>36</v>
      </c>
    </row>
    <row r="4">
      <c r="D4" s="28" t="s">
        <v>37</v>
      </c>
      <c r="E4" s="28" t="s">
        <v>38</v>
      </c>
      <c r="F4" s="28" t="s">
        <v>39</v>
      </c>
      <c r="G4" s="28" t="s">
        <v>40</v>
      </c>
      <c r="H4" s="28" t="s">
        <v>41</v>
      </c>
      <c r="I4" s="28" t="s">
        <v>42</v>
      </c>
    </row>
    <row r="5">
      <c r="D5" s="30"/>
      <c r="E5" s="28" t="s">
        <v>43</v>
      </c>
      <c r="F5" s="28" t="s">
        <v>44</v>
      </c>
      <c r="G5" s="28" t="s">
        <v>45</v>
      </c>
      <c r="H5" s="28" t="s">
        <v>45</v>
      </c>
      <c r="I5" s="28" t="s">
        <v>45</v>
      </c>
    </row>
    <row r="6">
      <c r="D6" s="30"/>
      <c r="E6" s="28" t="s">
        <v>46</v>
      </c>
      <c r="F6" s="28" t="s">
        <v>47</v>
      </c>
      <c r="G6" s="28" t="s">
        <v>48</v>
      </c>
      <c r="H6" s="28" t="s">
        <v>48</v>
      </c>
      <c r="I6" s="31"/>
    </row>
    <row r="7">
      <c r="D7" s="30"/>
      <c r="E7" s="28" t="s">
        <v>49</v>
      </c>
      <c r="F7" s="28" t="s">
        <v>45</v>
      </c>
      <c r="G7" s="30"/>
      <c r="H7" s="30"/>
      <c r="I7" s="30"/>
    </row>
    <row r="8">
      <c r="D8" s="30"/>
      <c r="E8" s="28" t="s">
        <v>45</v>
      </c>
      <c r="F8" s="28" t="s">
        <v>42</v>
      </c>
      <c r="G8" s="30"/>
      <c r="H8" s="30"/>
      <c r="I8" s="30"/>
    </row>
    <row r="9">
      <c r="D9" s="30"/>
      <c r="E9" s="28" t="s">
        <v>42</v>
      </c>
      <c r="F9" s="28" t="s">
        <v>48</v>
      </c>
      <c r="G9" s="30"/>
      <c r="H9" s="30"/>
      <c r="I9" s="30"/>
    </row>
  </sheetData>
  <mergeCells count="3">
    <mergeCell ref="A2:A9"/>
    <mergeCell ref="B2:B9"/>
    <mergeCell ref="C2:C9"/>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3.0"/>
    <col customWidth="1" min="2" max="2" width="22.63"/>
    <col customWidth="1" min="3" max="3" width="33.13"/>
    <col customWidth="1" min="4" max="6" width="56.38"/>
    <col customWidth="1" hidden="1" min="7" max="12" width="56.38"/>
  </cols>
  <sheetData>
    <row r="1">
      <c r="A1" s="32" t="s">
        <v>50</v>
      </c>
      <c r="F1" s="32"/>
      <c r="G1" s="32"/>
      <c r="H1" s="32"/>
      <c r="I1" s="32"/>
      <c r="J1" s="32"/>
      <c r="K1" s="32"/>
      <c r="L1" s="32"/>
    </row>
    <row r="2">
      <c r="A2" s="33"/>
      <c r="B2" s="33"/>
      <c r="C2" s="33" t="s">
        <v>51</v>
      </c>
      <c r="E2" s="34" t="s">
        <v>52</v>
      </c>
      <c r="G2" s="35" t="s">
        <v>53</v>
      </c>
      <c r="I2" s="36" t="s">
        <v>54</v>
      </c>
      <c r="K2" s="37" t="s">
        <v>55</v>
      </c>
    </row>
    <row r="3">
      <c r="A3" s="33"/>
      <c r="B3" s="33" t="s">
        <v>56</v>
      </c>
      <c r="C3" s="33" t="s">
        <v>57</v>
      </c>
      <c r="D3" s="33" t="s">
        <v>58</v>
      </c>
      <c r="E3" s="38" t="s">
        <v>59</v>
      </c>
      <c r="F3" s="38" t="s">
        <v>60</v>
      </c>
      <c r="G3" s="38" t="s">
        <v>59</v>
      </c>
      <c r="H3" s="38" t="s">
        <v>60</v>
      </c>
      <c r="I3" s="39" t="s">
        <v>59</v>
      </c>
      <c r="J3" s="38" t="s">
        <v>60</v>
      </c>
      <c r="K3" s="38" t="s">
        <v>59</v>
      </c>
      <c r="L3" s="38" t="s">
        <v>60</v>
      </c>
    </row>
    <row r="4">
      <c r="A4" s="40" t="s">
        <v>61</v>
      </c>
      <c r="B4" s="27" t="s">
        <v>62</v>
      </c>
      <c r="C4" s="27" t="s">
        <v>63</v>
      </c>
      <c r="D4" s="27" t="s">
        <v>64</v>
      </c>
      <c r="E4" s="41"/>
      <c r="F4" s="41"/>
      <c r="G4" s="41"/>
      <c r="H4" s="41"/>
      <c r="I4" s="42"/>
      <c r="J4" s="41"/>
      <c r="K4" s="43"/>
      <c r="L4" s="43"/>
    </row>
    <row r="5">
      <c r="B5" s="27" t="s">
        <v>65</v>
      </c>
      <c r="C5" s="27" t="s">
        <v>66</v>
      </c>
      <c r="D5" s="27" t="s">
        <v>67</v>
      </c>
      <c r="E5" s="44" t="s">
        <v>68</v>
      </c>
      <c r="F5" s="44" t="s">
        <v>69</v>
      </c>
      <c r="G5" s="41"/>
      <c r="H5" s="41"/>
      <c r="I5" s="41"/>
      <c r="J5" s="41"/>
      <c r="K5" s="43"/>
      <c r="L5" s="43"/>
    </row>
    <row r="6">
      <c r="B6" s="27" t="s">
        <v>70</v>
      </c>
      <c r="C6" s="27" t="s">
        <v>71</v>
      </c>
      <c r="D6" s="27" t="s">
        <v>72</v>
      </c>
      <c r="E6" s="44" t="s">
        <v>73</v>
      </c>
      <c r="F6" s="44" t="s">
        <v>74</v>
      </c>
      <c r="G6" s="41"/>
      <c r="H6" s="41"/>
      <c r="I6" s="41"/>
      <c r="J6" s="41"/>
      <c r="K6" s="43"/>
      <c r="L6" s="43"/>
    </row>
    <row r="7">
      <c r="B7" s="27" t="s">
        <v>75</v>
      </c>
      <c r="C7" s="27" t="s">
        <v>76</v>
      </c>
      <c r="D7" s="27" t="s">
        <v>77</v>
      </c>
      <c r="E7" s="44" t="s">
        <v>78</v>
      </c>
      <c r="F7" s="44" t="s">
        <v>79</v>
      </c>
      <c r="G7" s="41"/>
      <c r="H7" s="41"/>
      <c r="I7" s="44"/>
      <c r="J7" s="41"/>
      <c r="K7" s="43"/>
      <c r="L7" s="43"/>
    </row>
    <row r="8">
      <c r="B8" s="27" t="s">
        <v>80</v>
      </c>
      <c r="C8" s="27" t="s">
        <v>81</v>
      </c>
      <c r="D8" s="27" t="s">
        <v>82</v>
      </c>
      <c r="E8" s="44" t="s">
        <v>83</v>
      </c>
      <c r="F8" s="44" t="s">
        <v>84</v>
      </c>
      <c r="G8" s="41"/>
      <c r="H8" s="41"/>
      <c r="I8" s="41"/>
      <c r="J8" s="41"/>
      <c r="K8" s="43"/>
      <c r="L8" s="43"/>
    </row>
    <row r="9">
      <c r="B9" s="27" t="s">
        <v>85</v>
      </c>
      <c r="C9" s="27" t="s">
        <v>86</v>
      </c>
      <c r="D9" s="27" t="s">
        <v>87</v>
      </c>
      <c r="E9" s="41"/>
      <c r="F9" s="41"/>
      <c r="G9" s="41"/>
      <c r="H9" s="41"/>
      <c r="I9" s="41"/>
      <c r="J9" s="41"/>
      <c r="K9" s="43"/>
      <c r="L9" s="43"/>
    </row>
    <row r="10">
      <c r="B10" s="27" t="s">
        <v>88</v>
      </c>
      <c r="C10" s="27" t="s">
        <v>89</v>
      </c>
      <c r="D10" s="27" t="s">
        <v>90</v>
      </c>
      <c r="E10" s="42"/>
      <c r="F10" s="45"/>
      <c r="G10" s="41"/>
      <c r="H10" s="41"/>
      <c r="I10" s="42"/>
      <c r="J10" s="42"/>
      <c r="K10" s="43"/>
      <c r="L10" s="43"/>
    </row>
    <row r="11">
      <c r="B11" s="27" t="s">
        <v>91</v>
      </c>
      <c r="C11" s="27" t="s">
        <v>92</v>
      </c>
      <c r="D11" s="27" t="s">
        <v>92</v>
      </c>
      <c r="E11" s="42"/>
      <c r="F11" s="45"/>
      <c r="G11" s="41"/>
      <c r="H11" s="41"/>
      <c r="I11" s="42"/>
      <c r="J11" s="44"/>
      <c r="K11" s="43"/>
      <c r="L11" s="43"/>
    </row>
    <row r="12">
      <c r="B12" s="27" t="s">
        <v>93</v>
      </c>
      <c r="C12" s="27" t="s">
        <v>94</v>
      </c>
      <c r="D12" s="27" t="s">
        <v>95</v>
      </c>
      <c r="E12" s="42" t="s">
        <v>96</v>
      </c>
      <c r="F12" s="45" t="s">
        <v>97</v>
      </c>
      <c r="G12" s="41"/>
      <c r="H12" s="41"/>
      <c r="I12" s="42"/>
      <c r="J12" s="44"/>
      <c r="K12" s="43"/>
      <c r="L12" s="43"/>
    </row>
    <row r="13">
      <c r="A13" s="46" t="s">
        <v>98</v>
      </c>
      <c r="B13" s="27" t="s">
        <v>99</v>
      </c>
      <c r="C13" s="27" t="s">
        <v>100</v>
      </c>
      <c r="D13" s="27" t="s">
        <v>101</v>
      </c>
      <c r="E13" s="42" t="s">
        <v>102</v>
      </c>
      <c r="F13" s="45" t="s">
        <v>103</v>
      </c>
      <c r="G13" s="41"/>
      <c r="H13" s="41"/>
      <c r="I13" s="42"/>
      <c r="J13" s="44"/>
      <c r="K13" s="43"/>
      <c r="L13" s="43"/>
    </row>
    <row r="14">
      <c r="B14" s="27" t="s">
        <v>104</v>
      </c>
      <c r="C14" s="27" t="s">
        <v>105</v>
      </c>
      <c r="D14" s="27" t="s">
        <v>106</v>
      </c>
      <c r="E14" s="42" t="s">
        <v>107</v>
      </c>
      <c r="F14" s="45" t="s">
        <v>108</v>
      </c>
      <c r="G14" s="41"/>
      <c r="H14" s="41"/>
      <c r="I14" s="42"/>
      <c r="J14" s="44"/>
      <c r="K14" s="43"/>
      <c r="L14" s="43"/>
    </row>
    <row r="15">
      <c r="B15" s="27" t="s">
        <v>109</v>
      </c>
      <c r="C15" s="27" t="s">
        <v>110</v>
      </c>
      <c r="D15" s="27" t="s">
        <v>111</v>
      </c>
      <c r="E15" s="42" t="s">
        <v>112</v>
      </c>
      <c r="F15" s="45" t="s">
        <v>113</v>
      </c>
      <c r="G15" s="41"/>
      <c r="H15" s="41"/>
      <c r="I15" s="42"/>
      <c r="J15" s="44"/>
      <c r="K15" s="43"/>
      <c r="L15" s="43"/>
    </row>
    <row r="16">
      <c r="B16" s="27" t="s">
        <v>114</v>
      </c>
      <c r="C16" s="27" t="s">
        <v>115</v>
      </c>
      <c r="D16" s="27" t="s">
        <v>116</v>
      </c>
      <c r="E16" s="41"/>
      <c r="F16" s="41"/>
      <c r="G16" s="41"/>
      <c r="H16" s="41"/>
      <c r="I16" s="41"/>
      <c r="J16" s="41"/>
      <c r="K16" s="43"/>
      <c r="L16" s="43"/>
    </row>
    <row r="17">
      <c r="B17" s="27" t="s">
        <v>117</v>
      </c>
      <c r="C17" s="27" t="s">
        <v>118</v>
      </c>
      <c r="D17" s="27" t="s">
        <v>119</v>
      </c>
      <c r="E17" s="41"/>
      <c r="F17" s="41"/>
      <c r="G17" s="41"/>
      <c r="H17" s="41"/>
      <c r="I17" s="41"/>
      <c r="J17" s="41"/>
      <c r="K17" s="43"/>
      <c r="L17" s="43"/>
    </row>
    <row r="18">
      <c r="B18" s="27" t="s">
        <v>120</v>
      </c>
      <c r="C18" s="27" t="s">
        <v>121</v>
      </c>
      <c r="D18" s="27" t="s">
        <v>122</v>
      </c>
      <c r="E18" s="42"/>
      <c r="F18" s="42"/>
      <c r="G18" s="47"/>
      <c r="H18" s="47"/>
      <c r="I18" s="42"/>
      <c r="J18" s="42"/>
      <c r="K18" s="30"/>
      <c r="L18" s="30"/>
    </row>
    <row r="19">
      <c r="B19" s="27" t="s">
        <v>123</v>
      </c>
      <c r="C19" s="48" t="s">
        <v>124</v>
      </c>
      <c r="D19" s="27" t="s">
        <v>125</v>
      </c>
      <c r="E19" s="42" t="s">
        <v>126</v>
      </c>
      <c r="F19" s="42" t="s">
        <v>127</v>
      </c>
      <c r="G19" s="47"/>
      <c r="H19" s="47"/>
      <c r="I19" s="42"/>
      <c r="J19" s="42"/>
      <c r="K19" s="30"/>
      <c r="L19" s="30"/>
    </row>
    <row r="20">
      <c r="B20" s="27" t="s">
        <v>128</v>
      </c>
      <c r="C20" s="27" t="s">
        <v>129</v>
      </c>
      <c r="D20" s="27" t="s">
        <v>130</v>
      </c>
      <c r="E20" s="42" t="s">
        <v>131</v>
      </c>
      <c r="F20" s="45" t="s">
        <v>132</v>
      </c>
      <c r="G20" s="47"/>
      <c r="H20" s="47"/>
      <c r="I20" s="42"/>
      <c r="J20" s="44"/>
      <c r="K20" s="30"/>
      <c r="L20" s="30"/>
    </row>
    <row r="21">
      <c r="B21" s="27" t="s">
        <v>133</v>
      </c>
      <c r="C21" s="27" t="s">
        <v>134</v>
      </c>
      <c r="D21" s="27" t="s">
        <v>135</v>
      </c>
      <c r="E21" s="42" t="s">
        <v>107</v>
      </c>
      <c r="F21" s="45" t="s">
        <v>108</v>
      </c>
      <c r="G21" s="47"/>
      <c r="H21" s="47"/>
      <c r="I21" s="42"/>
      <c r="J21" s="44"/>
      <c r="K21" s="30"/>
      <c r="L21" s="30"/>
    </row>
    <row r="22">
      <c r="B22" s="27" t="s">
        <v>136</v>
      </c>
      <c r="C22" s="27" t="s">
        <v>137</v>
      </c>
      <c r="D22" s="27" t="s">
        <v>137</v>
      </c>
      <c r="E22" s="42" t="s">
        <v>138</v>
      </c>
      <c r="F22" s="42" t="s">
        <v>139</v>
      </c>
      <c r="G22" s="47"/>
      <c r="H22" s="47"/>
      <c r="I22" s="42"/>
      <c r="J22" s="42"/>
      <c r="K22" s="30"/>
      <c r="L22" s="30"/>
    </row>
    <row r="23">
      <c r="B23" s="27" t="s">
        <v>140</v>
      </c>
      <c r="C23" s="27" t="s">
        <v>141</v>
      </c>
      <c r="D23" s="27" t="s">
        <v>142</v>
      </c>
      <c r="E23" s="42"/>
      <c r="F23" s="42"/>
      <c r="G23" s="47"/>
      <c r="H23" s="47"/>
      <c r="I23" s="42"/>
      <c r="J23" s="42"/>
      <c r="K23" s="30"/>
      <c r="L23" s="30"/>
    </row>
    <row r="24">
      <c r="B24" s="27" t="s">
        <v>143</v>
      </c>
      <c r="C24" s="27" t="s">
        <v>144</v>
      </c>
      <c r="D24" s="27" t="s">
        <v>145</v>
      </c>
      <c r="E24" s="42" t="s">
        <v>146</v>
      </c>
      <c r="F24" s="42" t="s">
        <v>146</v>
      </c>
      <c r="G24" s="47"/>
      <c r="H24" s="47"/>
      <c r="I24" s="42"/>
      <c r="J24" s="44"/>
      <c r="K24" s="30"/>
      <c r="L24" s="30"/>
    </row>
    <row r="25">
      <c r="B25" s="27" t="s">
        <v>147</v>
      </c>
      <c r="C25" s="27" t="s">
        <v>148</v>
      </c>
      <c r="D25" s="27" t="s">
        <v>149</v>
      </c>
      <c r="E25" s="42" t="s">
        <v>112</v>
      </c>
      <c r="F25" s="42" t="s">
        <v>113</v>
      </c>
      <c r="G25" s="47"/>
      <c r="H25" s="47"/>
      <c r="I25" s="42"/>
      <c r="J25" s="42"/>
      <c r="K25" s="30"/>
      <c r="L25" s="30"/>
    </row>
    <row r="26">
      <c r="B26" s="27" t="s">
        <v>150</v>
      </c>
      <c r="C26" s="27" t="s">
        <v>151</v>
      </c>
      <c r="D26" s="27" t="s">
        <v>152</v>
      </c>
      <c r="E26" s="42" t="s">
        <v>153</v>
      </c>
      <c r="F26" s="42" t="s">
        <v>154</v>
      </c>
      <c r="G26" s="47"/>
      <c r="H26" s="47"/>
      <c r="I26" s="47"/>
      <c r="J26" s="47"/>
      <c r="K26" s="30"/>
      <c r="L26" s="30"/>
    </row>
    <row r="27">
      <c r="A27" s="49" t="s">
        <v>155</v>
      </c>
      <c r="B27" s="27" t="s">
        <v>156</v>
      </c>
      <c r="C27" s="50" t="s">
        <v>157</v>
      </c>
      <c r="D27" s="27" t="s">
        <v>158</v>
      </c>
      <c r="E27" s="47"/>
      <c r="F27" s="51"/>
      <c r="G27" s="47"/>
      <c r="H27" s="47"/>
      <c r="I27" s="47"/>
      <c r="J27" s="47"/>
      <c r="K27" s="30"/>
      <c r="L27" s="30"/>
    </row>
    <row r="28">
      <c r="B28" s="27" t="s">
        <v>159</v>
      </c>
      <c r="C28" s="50" t="s">
        <v>160</v>
      </c>
      <c r="D28" s="27" t="s">
        <v>161</v>
      </c>
      <c r="E28" s="42"/>
      <c r="F28" s="45"/>
      <c r="G28" s="47"/>
      <c r="H28" s="47"/>
      <c r="I28" s="42"/>
      <c r="J28" s="42"/>
      <c r="K28" s="30"/>
      <c r="L28" s="30"/>
    </row>
    <row r="29">
      <c r="B29" s="27" t="s">
        <v>162</v>
      </c>
      <c r="C29" s="50" t="s">
        <v>163</v>
      </c>
      <c r="D29" s="27" t="s">
        <v>164</v>
      </c>
      <c r="E29" s="47"/>
      <c r="F29" s="51"/>
      <c r="G29" s="47"/>
      <c r="H29" s="47"/>
      <c r="I29" s="47"/>
      <c r="J29" s="47"/>
      <c r="K29" s="30"/>
      <c r="L29" s="30"/>
    </row>
    <row r="30">
      <c r="B30" s="27" t="s">
        <v>165</v>
      </c>
      <c r="C30" s="50" t="s">
        <v>166</v>
      </c>
      <c r="D30" s="27" t="s">
        <v>167</v>
      </c>
      <c r="E30" s="42" t="s">
        <v>168</v>
      </c>
      <c r="F30" s="45" t="s">
        <v>169</v>
      </c>
      <c r="G30" s="47"/>
      <c r="H30" s="47"/>
      <c r="I30" s="42"/>
      <c r="J30" s="42"/>
      <c r="K30" s="30"/>
      <c r="L30" s="30"/>
    </row>
    <row r="31">
      <c r="B31" s="27" t="s">
        <v>170</v>
      </c>
      <c r="C31" s="50" t="s">
        <v>171</v>
      </c>
      <c r="D31" s="27" t="s">
        <v>161</v>
      </c>
      <c r="E31" s="42" t="s">
        <v>172</v>
      </c>
      <c r="F31" s="45" t="s">
        <v>172</v>
      </c>
      <c r="G31" s="47"/>
      <c r="H31" s="47"/>
      <c r="I31" s="42"/>
      <c r="J31" s="42"/>
      <c r="K31" s="30"/>
      <c r="L31" s="30"/>
    </row>
    <row r="32">
      <c r="B32" s="27" t="s">
        <v>173</v>
      </c>
      <c r="C32" s="50" t="s">
        <v>174</v>
      </c>
      <c r="D32" s="27" t="s">
        <v>175</v>
      </c>
      <c r="E32" s="42" t="s">
        <v>176</v>
      </c>
      <c r="F32" s="42" t="s">
        <v>176</v>
      </c>
      <c r="G32" s="47"/>
      <c r="H32" s="47"/>
      <c r="I32" s="42"/>
      <c r="J32" s="42"/>
      <c r="K32" s="30"/>
      <c r="L32" s="30"/>
    </row>
    <row r="33">
      <c r="B33" s="27" t="s">
        <v>177</v>
      </c>
      <c r="C33" s="50" t="s">
        <v>178</v>
      </c>
      <c r="D33" s="27" t="s">
        <v>179</v>
      </c>
      <c r="E33" s="47"/>
      <c r="F33" s="51"/>
      <c r="G33" s="47"/>
      <c r="H33" s="47"/>
      <c r="I33" s="47"/>
      <c r="J33" s="47"/>
      <c r="K33" s="30"/>
      <c r="L33" s="30"/>
    </row>
    <row r="34">
      <c r="B34" s="27" t="s">
        <v>180</v>
      </c>
      <c r="C34" s="50" t="s">
        <v>181</v>
      </c>
      <c r="D34" s="27" t="s">
        <v>182</v>
      </c>
      <c r="E34" s="42" t="s">
        <v>183</v>
      </c>
      <c r="F34" s="45" t="s">
        <v>183</v>
      </c>
      <c r="G34" s="47"/>
      <c r="H34" s="47"/>
      <c r="I34" s="42"/>
      <c r="J34" s="42"/>
      <c r="K34" s="30"/>
      <c r="L34" s="30"/>
    </row>
    <row r="35">
      <c r="A35" s="52" t="s">
        <v>184</v>
      </c>
      <c r="B35" s="27" t="s">
        <v>185</v>
      </c>
      <c r="C35" s="27" t="s">
        <v>186</v>
      </c>
      <c r="D35" s="27" t="s">
        <v>187</v>
      </c>
      <c r="E35" s="42" t="s">
        <v>188</v>
      </c>
      <c r="F35" s="45" t="s">
        <v>189</v>
      </c>
      <c r="G35" s="47"/>
      <c r="H35" s="47"/>
      <c r="I35" s="47"/>
      <c r="J35" s="47"/>
      <c r="K35" s="30"/>
      <c r="L35" s="30"/>
    </row>
    <row r="36">
      <c r="B36" s="27" t="s">
        <v>190</v>
      </c>
      <c r="C36" s="27" t="s">
        <v>191</v>
      </c>
      <c r="D36" s="27" t="s">
        <v>192</v>
      </c>
      <c r="E36" s="42" t="s">
        <v>193</v>
      </c>
      <c r="F36" s="45" t="s">
        <v>194</v>
      </c>
      <c r="G36" s="47"/>
      <c r="H36" s="47"/>
      <c r="I36" s="42"/>
      <c r="J36" s="42"/>
      <c r="K36" s="30"/>
      <c r="L36" s="30"/>
    </row>
    <row r="37">
      <c r="B37" s="27" t="s">
        <v>195</v>
      </c>
      <c r="C37" s="27" t="s">
        <v>196</v>
      </c>
      <c r="D37" s="27" t="s">
        <v>197</v>
      </c>
      <c r="E37" s="42" t="s">
        <v>198</v>
      </c>
      <c r="F37" s="45" t="s">
        <v>199</v>
      </c>
      <c r="G37" s="47"/>
      <c r="H37" s="47"/>
      <c r="I37" s="47"/>
      <c r="J37" s="47"/>
      <c r="K37" s="30"/>
      <c r="L37" s="30"/>
    </row>
    <row r="38">
      <c r="B38" s="27" t="s">
        <v>200</v>
      </c>
      <c r="C38" s="27" t="s">
        <v>201</v>
      </c>
      <c r="D38" s="27" t="s">
        <v>202</v>
      </c>
      <c r="E38" s="45" t="s">
        <v>203</v>
      </c>
      <c r="F38" s="45" t="s">
        <v>204</v>
      </c>
      <c r="G38" s="47"/>
      <c r="H38" s="47"/>
      <c r="I38" s="47"/>
      <c r="J38" s="47"/>
      <c r="K38" s="30"/>
      <c r="L38" s="30"/>
    </row>
    <row r="39">
      <c r="B39" s="53" t="s">
        <v>205</v>
      </c>
      <c r="C39" s="53" t="s">
        <v>206</v>
      </c>
      <c r="D39" s="53" t="s">
        <v>207</v>
      </c>
      <c r="E39" s="54" t="s">
        <v>188</v>
      </c>
      <c r="F39" s="45" t="s">
        <v>189</v>
      </c>
      <c r="G39" s="55"/>
      <c r="H39" s="55"/>
      <c r="I39" s="56"/>
      <c r="J39" s="57"/>
      <c r="K39" s="57"/>
      <c r="L39" s="57"/>
    </row>
    <row r="40">
      <c r="B40" s="53" t="s">
        <v>208</v>
      </c>
      <c r="C40" s="53" t="s">
        <v>209</v>
      </c>
      <c r="D40" s="53" t="s">
        <v>210</v>
      </c>
      <c r="E40" s="42" t="s">
        <v>193</v>
      </c>
      <c r="F40" s="45" t="s">
        <v>194</v>
      </c>
      <c r="G40" s="55"/>
      <c r="H40" s="55"/>
      <c r="I40" s="56"/>
      <c r="J40" s="56"/>
      <c r="K40" s="57"/>
      <c r="L40" s="57"/>
    </row>
    <row r="41">
      <c r="B41" s="53" t="s">
        <v>211</v>
      </c>
      <c r="C41" s="53" t="s">
        <v>212</v>
      </c>
      <c r="D41" s="53" t="s">
        <v>213</v>
      </c>
      <c r="E41" s="53"/>
      <c r="F41" s="53"/>
      <c r="G41" s="55"/>
      <c r="H41" s="55"/>
      <c r="I41" s="56"/>
      <c r="J41" s="56"/>
      <c r="K41" s="57"/>
      <c r="L41" s="57"/>
    </row>
    <row r="42">
      <c r="B42" s="53" t="s">
        <v>214</v>
      </c>
      <c r="C42" s="53" t="s">
        <v>215</v>
      </c>
      <c r="D42" s="53" t="s">
        <v>216</v>
      </c>
      <c r="E42" s="54" t="s">
        <v>217</v>
      </c>
      <c r="F42" s="54" t="s">
        <v>218</v>
      </c>
      <c r="G42" s="55"/>
      <c r="H42" s="55"/>
      <c r="I42" s="56"/>
      <c r="J42" s="56"/>
      <c r="K42" s="57"/>
      <c r="L42" s="57"/>
    </row>
    <row r="43">
      <c r="B43" s="53" t="s">
        <v>219</v>
      </c>
      <c r="C43" s="53" t="s">
        <v>220</v>
      </c>
      <c r="D43" s="53" t="s">
        <v>221</v>
      </c>
      <c r="E43" s="53"/>
      <c r="F43" s="53"/>
      <c r="G43" s="55"/>
      <c r="H43" s="55"/>
      <c r="I43" s="56"/>
      <c r="J43" s="56"/>
      <c r="K43" s="57"/>
      <c r="L43" s="57"/>
    </row>
    <row r="44">
      <c r="A44" s="58" t="s">
        <v>222</v>
      </c>
      <c r="B44" s="53" t="s">
        <v>223</v>
      </c>
      <c r="C44" s="53" t="s">
        <v>224</v>
      </c>
      <c r="D44" s="53" t="s">
        <v>225</v>
      </c>
      <c r="E44" s="54" t="s">
        <v>226</v>
      </c>
      <c r="F44" s="54" t="s">
        <v>226</v>
      </c>
      <c r="G44" s="53"/>
      <c r="H44" s="53"/>
      <c r="I44" s="56"/>
      <c r="J44" s="56"/>
      <c r="K44" s="57"/>
      <c r="L44" s="57"/>
    </row>
    <row r="45">
      <c r="B45" s="53" t="s">
        <v>227</v>
      </c>
      <c r="C45" s="53" t="s">
        <v>228</v>
      </c>
      <c r="D45" s="53" t="s">
        <v>229</v>
      </c>
      <c r="E45" s="54" t="s">
        <v>230</v>
      </c>
      <c r="F45" s="54" t="s">
        <v>231</v>
      </c>
      <c r="G45" s="53"/>
      <c r="H45" s="53"/>
      <c r="I45" s="56"/>
      <c r="J45" s="56"/>
      <c r="K45" s="57"/>
      <c r="L45" s="57"/>
    </row>
    <row r="46">
      <c r="B46" s="53" t="s">
        <v>232</v>
      </c>
      <c r="C46" s="53" t="s">
        <v>233</v>
      </c>
      <c r="D46" s="53" t="s">
        <v>234</v>
      </c>
      <c r="E46" s="54" t="s">
        <v>235</v>
      </c>
      <c r="F46" s="54" t="s">
        <v>236</v>
      </c>
      <c r="G46" s="53"/>
      <c r="H46" s="53"/>
      <c r="I46" s="56"/>
      <c r="J46" s="56"/>
      <c r="K46" s="57"/>
      <c r="L46" s="57"/>
    </row>
    <row r="47">
      <c r="B47" s="53" t="s">
        <v>237</v>
      </c>
      <c r="C47" s="53" t="s">
        <v>238</v>
      </c>
      <c r="D47" s="53" t="s">
        <v>239</v>
      </c>
      <c r="E47" s="54" t="s">
        <v>240</v>
      </c>
      <c r="F47" s="54" t="s">
        <v>241</v>
      </c>
      <c r="G47" s="53"/>
      <c r="H47" s="53"/>
      <c r="I47" s="56"/>
      <c r="J47" s="56"/>
      <c r="K47" s="57"/>
      <c r="L47" s="57"/>
    </row>
    <row r="48">
      <c r="B48" s="53" t="s">
        <v>242</v>
      </c>
      <c r="C48" s="53" t="s">
        <v>243</v>
      </c>
      <c r="D48" s="53" t="s">
        <v>244</v>
      </c>
      <c r="E48" s="54" t="s">
        <v>245</v>
      </c>
      <c r="F48" s="54" t="s">
        <v>243</v>
      </c>
      <c r="G48" s="53"/>
      <c r="H48" s="53"/>
      <c r="I48" s="56"/>
      <c r="J48" s="56"/>
      <c r="K48" s="57"/>
      <c r="L48" s="57"/>
    </row>
    <row r="49">
      <c r="B49" s="53" t="s">
        <v>246</v>
      </c>
      <c r="C49" s="53" t="s">
        <v>247</v>
      </c>
      <c r="D49" s="53" t="s">
        <v>248</v>
      </c>
      <c r="E49" s="54" t="s">
        <v>249</v>
      </c>
      <c r="F49" s="54" t="s">
        <v>247</v>
      </c>
      <c r="G49" s="53"/>
      <c r="H49" s="53"/>
      <c r="I49" s="56"/>
      <c r="J49" s="56"/>
      <c r="K49" s="57"/>
      <c r="L49" s="57"/>
    </row>
    <row r="50">
      <c r="B50" s="53" t="s">
        <v>250</v>
      </c>
      <c r="C50" s="53" t="s">
        <v>251</v>
      </c>
      <c r="D50" s="53" t="s">
        <v>252</v>
      </c>
      <c r="E50" s="54" t="s">
        <v>253</v>
      </c>
      <c r="F50" s="54" t="s">
        <v>254</v>
      </c>
      <c r="G50" s="53"/>
      <c r="H50" s="53"/>
      <c r="I50" s="56"/>
      <c r="J50" s="56"/>
      <c r="K50" s="57"/>
      <c r="L50" s="57"/>
    </row>
    <row r="51" hidden="1">
      <c r="A51" s="30"/>
      <c r="B51" s="30"/>
      <c r="C51" s="30"/>
      <c r="D51" s="30"/>
      <c r="E51" s="30"/>
      <c r="F51" s="30"/>
      <c r="G51" s="30"/>
      <c r="H51" s="30"/>
      <c r="I51" s="27" t="s">
        <v>141</v>
      </c>
      <c r="J51" s="27" t="s">
        <v>142</v>
      </c>
      <c r="K51" s="30"/>
      <c r="L51" s="30"/>
    </row>
    <row r="52" hidden="1">
      <c r="A52" s="30"/>
      <c r="B52" s="30"/>
      <c r="C52" s="30"/>
      <c r="D52" s="30"/>
      <c r="E52" s="30"/>
      <c r="F52" s="30"/>
      <c r="G52" s="30"/>
      <c r="H52" s="30"/>
      <c r="I52" s="27" t="s">
        <v>144</v>
      </c>
      <c r="J52" s="27" t="s">
        <v>145</v>
      </c>
      <c r="K52" s="30"/>
      <c r="L52" s="30"/>
    </row>
    <row r="53" hidden="1">
      <c r="A53" s="30"/>
      <c r="B53" s="30"/>
      <c r="C53" s="30"/>
      <c r="D53" s="30"/>
      <c r="E53" s="30"/>
      <c r="F53" s="30"/>
      <c r="G53" s="30"/>
      <c r="H53" s="30"/>
      <c r="I53" s="27" t="s">
        <v>148</v>
      </c>
      <c r="J53" s="27" t="s">
        <v>149</v>
      </c>
      <c r="K53" s="30"/>
      <c r="L53" s="30"/>
    </row>
    <row r="54" hidden="1">
      <c r="A54" s="30"/>
      <c r="B54" s="30"/>
      <c r="C54" s="30"/>
      <c r="D54" s="30"/>
      <c r="E54" s="30"/>
      <c r="F54" s="30"/>
      <c r="G54" s="30"/>
      <c r="H54" s="30"/>
      <c r="I54" s="27" t="s">
        <v>151</v>
      </c>
      <c r="J54" s="27" t="s">
        <v>152</v>
      </c>
      <c r="K54" s="30"/>
      <c r="L54" s="30"/>
    </row>
    <row r="55" hidden="1">
      <c r="A55" s="30"/>
      <c r="B55" s="30"/>
      <c r="C55" s="30"/>
      <c r="D55" s="30"/>
      <c r="E55" s="30"/>
      <c r="F55" s="30"/>
      <c r="G55" s="30"/>
      <c r="H55" s="30"/>
      <c r="I55" s="50" t="s">
        <v>157</v>
      </c>
      <c r="J55" s="27" t="s">
        <v>158</v>
      </c>
      <c r="K55" s="30"/>
      <c r="L55" s="30"/>
    </row>
    <row r="56" hidden="1">
      <c r="A56" s="30"/>
      <c r="B56" s="30"/>
      <c r="C56" s="30"/>
      <c r="D56" s="30"/>
      <c r="E56" s="30"/>
      <c r="F56" s="30"/>
      <c r="G56" s="30"/>
      <c r="H56" s="30"/>
      <c r="I56" s="50" t="s">
        <v>160</v>
      </c>
      <c r="J56" s="27" t="s">
        <v>161</v>
      </c>
      <c r="K56" s="30"/>
      <c r="L56" s="30"/>
    </row>
    <row r="57" hidden="1">
      <c r="A57" s="30"/>
      <c r="B57" s="30"/>
      <c r="C57" s="30"/>
      <c r="D57" s="30"/>
      <c r="E57" s="30"/>
      <c r="F57" s="30"/>
      <c r="G57" s="30"/>
      <c r="H57" s="30"/>
      <c r="I57" s="50" t="s">
        <v>163</v>
      </c>
      <c r="J57" s="27" t="s">
        <v>164</v>
      </c>
      <c r="K57" s="30"/>
      <c r="L57" s="30"/>
    </row>
    <row r="58" hidden="1">
      <c r="A58" s="30"/>
      <c r="B58" s="30"/>
      <c r="C58" s="30"/>
      <c r="D58" s="30"/>
      <c r="E58" s="30"/>
      <c r="F58" s="30"/>
      <c r="G58" s="30"/>
      <c r="H58" s="30"/>
      <c r="I58" s="50" t="s">
        <v>166</v>
      </c>
      <c r="J58" s="27" t="s">
        <v>167</v>
      </c>
      <c r="K58" s="30"/>
      <c r="L58" s="30"/>
    </row>
    <row r="59" hidden="1">
      <c r="A59" s="30"/>
      <c r="B59" s="30"/>
      <c r="C59" s="30"/>
      <c r="D59" s="30"/>
      <c r="E59" s="30"/>
      <c r="F59" s="30"/>
      <c r="G59" s="30"/>
      <c r="H59" s="30"/>
      <c r="I59" s="50" t="s">
        <v>171</v>
      </c>
      <c r="J59" s="27" t="s">
        <v>161</v>
      </c>
      <c r="K59" s="30"/>
      <c r="L59" s="30"/>
    </row>
    <row r="60" hidden="1">
      <c r="A60" s="30"/>
      <c r="B60" s="30"/>
      <c r="C60" s="30"/>
      <c r="D60" s="30"/>
      <c r="E60" s="30"/>
      <c r="F60" s="30"/>
      <c r="G60" s="30"/>
      <c r="H60" s="30"/>
      <c r="I60" s="50" t="s">
        <v>174</v>
      </c>
      <c r="J60" s="27" t="s">
        <v>175</v>
      </c>
      <c r="K60" s="30"/>
      <c r="L60" s="30"/>
    </row>
    <row r="61" hidden="1">
      <c r="A61" s="30"/>
      <c r="B61" s="30"/>
      <c r="C61" s="30"/>
      <c r="D61" s="30"/>
      <c r="E61" s="30"/>
      <c r="F61" s="30"/>
      <c r="G61" s="30"/>
      <c r="H61" s="30"/>
      <c r="I61" s="50" t="s">
        <v>178</v>
      </c>
      <c r="J61" s="27" t="s">
        <v>179</v>
      </c>
      <c r="K61" s="30"/>
      <c r="L61" s="30"/>
    </row>
    <row r="62" hidden="1">
      <c r="A62" s="30"/>
      <c r="B62" s="30"/>
      <c r="C62" s="30"/>
      <c r="D62" s="30"/>
      <c r="E62" s="30"/>
      <c r="F62" s="30"/>
      <c r="G62" s="30"/>
      <c r="H62" s="30"/>
      <c r="I62" s="50" t="s">
        <v>181</v>
      </c>
      <c r="J62" s="27" t="s">
        <v>182</v>
      </c>
      <c r="K62" s="30"/>
      <c r="L62" s="30"/>
    </row>
    <row r="63" hidden="1">
      <c r="A63" s="30"/>
      <c r="B63" s="30"/>
      <c r="C63" s="30"/>
      <c r="D63" s="30"/>
      <c r="E63" s="30"/>
      <c r="F63" s="30"/>
      <c r="G63" s="30"/>
      <c r="H63" s="30"/>
      <c r="I63" s="27" t="s">
        <v>186</v>
      </c>
      <c r="J63" s="27" t="s">
        <v>187</v>
      </c>
      <c r="K63" s="30"/>
      <c r="L63" s="30"/>
    </row>
    <row r="64" hidden="1">
      <c r="A64" s="30"/>
      <c r="B64" s="30"/>
      <c r="C64" s="30"/>
      <c r="D64" s="30"/>
      <c r="E64" s="30"/>
      <c r="F64" s="30"/>
      <c r="G64" s="30"/>
      <c r="H64" s="30"/>
      <c r="I64" s="27" t="s">
        <v>191</v>
      </c>
      <c r="J64" s="27" t="s">
        <v>192</v>
      </c>
      <c r="K64" s="30"/>
      <c r="L64" s="30"/>
    </row>
    <row r="65" hidden="1">
      <c r="A65" s="30"/>
      <c r="B65" s="30"/>
      <c r="C65" s="30"/>
      <c r="D65" s="30"/>
      <c r="E65" s="30"/>
      <c r="F65" s="30"/>
      <c r="G65" s="30"/>
      <c r="H65" s="30"/>
      <c r="I65" s="27" t="s">
        <v>196</v>
      </c>
      <c r="J65" s="27" t="s">
        <v>197</v>
      </c>
      <c r="K65" s="30"/>
      <c r="L65" s="30"/>
    </row>
    <row r="66" hidden="1">
      <c r="A66" s="30"/>
      <c r="B66" s="30"/>
      <c r="C66" s="30"/>
      <c r="D66" s="30"/>
      <c r="E66" s="30"/>
      <c r="F66" s="30"/>
      <c r="G66" s="30"/>
      <c r="H66" s="30"/>
      <c r="I66" s="27" t="s">
        <v>201</v>
      </c>
      <c r="J66" s="27" t="s">
        <v>202</v>
      </c>
      <c r="K66" s="30"/>
      <c r="L66" s="30"/>
    </row>
    <row r="67" hidden="1">
      <c r="A67" s="30"/>
      <c r="B67" s="30"/>
      <c r="C67" s="30"/>
      <c r="D67" s="30"/>
      <c r="E67" s="30"/>
      <c r="F67" s="30"/>
      <c r="G67" s="30"/>
      <c r="H67" s="30"/>
      <c r="I67" s="27" t="s">
        <v>206</v>
      </c>
      <c r="J67" s="27" t="s">
        <v>207</v>
      </c>
      <c r="K67" s="30"/>
      <c r="L67" s="30"/>
    </row>
    <row r="68" hidden="1">
      <c r="A68" s="30"/>
      <c r="B68" s="30"/>
      <c r="C68" s="30"/>
      <c r="D68" s="30"/>
      <c r="E68" s="30"/>
      <c r="F68" s="30"/>
      <c r="G68" s="30"/>
      <c r="H68" s="30"/>
      <c r="I68" s="27" t="s">
        <v>209</v>
      </c>
      <c r="J68" s="27" t="s">
        <v>210</v>
      </c>
      <c r="K68" s="30"/>
      <c r="L68" s="30"/>
    </row>
    <row r="69" hidden="1">
      <c r="A69" s="30"/>
      <c r="B69" s="30"/>
      <c r="C69" s="30"/>
      <c r="D69" s="30"/>
      <c r="E69" s="30"/>
      <c r="F69" s="30"/>
      <c r="G69" s="30"/>
      <c r="H69" s="30"/>
      <c r="I69" s="27" t="s">
        <v>212</v>
      </c>
      <c r="J69" s="27" t="s">
        <v>213</v>
      </c>
      <c r="K69" s="30"/>
      <c r="L69" s="30"/>
    </row>
    <row r="70" hidden="1">
      <c r="A70" s="30"/>
      <c r="B70" s="30"/>
      <c r="C70" s="30"/>
      <c r="D70" s="30"/>
      <c r="E70" s="30"/>
      <c r="F70" s="30"/>
      <c r="G70" s="30"/>
      <c r="H70" s="30"/>
      <c r="I70" s="27" t="s">
        <v>215</v>
      </c>
      <c r="J70" s="27" t="s">
        <v>216</v>
      </c>
      <c r="K70" s="30"/>
      <c r="L70" s="30"/>
    </row>
    <row r="71" hidden="1">
      <c r="A71" s="30"/>
      <c r="B71" s="30"/>
      <c r="C71" s="30"/>
      <c r="D71" s="30"/>
      <c r="E71" s="30"/>
      <c r="F71" s="30"/>
      <c r="G71" s="30"/>
      <c r="H71" s="30"/>
      <c r="I71" s="27" t="s">
        <v>220</v>
      </c>
      <c r="J71" s="27" t="s">
        <v>221</v>
      </c>
      <c r="K71" s="30"/>
      <c r="L71" s="30"/>
    </row>
    <row r="72" hidden="1">
      <c r="A72" s="30"/>
      <c r="B72" s="30"/>
      <c r="C72" s="30"/>
      <c r="D72" s="30"/>
      <c r="E72" s="30"/>
      <c r="F72" s="30"/>
      <c r="G72" s="30"/>
      <c r="H72" s="30"/>
      <c r="I72" s="27" t="s">
        <v>224</v>
      </c>
      <c r="J72" s="27" t="s">
        <v>225</v>
      </c>
      <c r="K72" s="30"/>
      <c r="L72" s="30"/>
    </row>
    <row r="73" hidden="1">
      <c r="A73" s="30"/>
      <c r="B73" s="30"/>
      <c r="C73" s="30"/>
      <c r="D73" s="30"/>
      <c r="E73" s="30"/>
      <c r="F73" s="30"/>
      <c r="G73" s="30"/>
      <c r="H73" s="30"/>
      <c r="I73" s="27" t="s">
        <v>228</v>
      </c>
      <c r="J73" s="27" t="s">
        <v>229</v>
      </c>
      <c r="K73" s="30"/>
      <c r="L73" s="30"/>
    </row>
    <row r="74" hidden="1">
      <c r="A74" s="30"/>
      <c r="B74" s="30"/>
      <c r="C74" s="30"/>
      <c r="D74" s="30"/>
      <c r="E74" s="30"/>
      <c r="F74" s="30"/>
      <c r="G74" s="30"/>
      <c r="H74" s="30"/>
      <c r="I74" s="27" t="s">
        <v>228</v>
      </c>
      <c r="J74" s="27" t="s">
        <v>229</v>
      </c>
      <c r="K74" s="30"/>
      <c r="L74" s="30"/>
    </row>
    <row r="75" hidden="1">
      <c r="A75" s="30"/>
      <c r="B75" s="30"/>
      <c r="C75" s="30"/>
      <c r="D75" s="30"/>
      <c r="E75" s="30"/>
      <c r="F75" s="30"/>
      <c r="G75" s="30"/>
      <c r="H75" s="30"/>
      <c r="I75" s="27" t="s">
        <v>233</v>
      </c>
      <c r="J75" s="27" t="s">
        <v>234</v>
      </c>
      <c r="K75" s="30"/>
      <c r="L75" s="30"/>
    </row>
    <row r="76" hidden="1">
      <c r="A76" s="30"/>
      <c r="B76" s="30"/>
      <c r="C76" s="30"/>
      <c r="D76" s="30"/>
      <c r="E76" s="30"/>
      <c r="F76" s="30"/>
      <c r="G76" s="30"/>
      <c r="H76" s="30"/>
      <c r="I76" s="27" t="s">
        <v>238</v>
      </c>
      <c r="J76" s="27" t="s">
        <v>239</v>
      </c>
      <c r="K76" s="30"/>
      <c r="L76" s="30"/>
    </row>
    <row r="77" hidden="1">
      <c r="A77" s="30"/>
      <c r="B77" s="30"/>
      <c r="C77" s="30"/>
      <c r="D77" s="30"/>
      <c r="E77" s="30"/>
      <c r="F77" s="30"/>
      <c r="G77" s="30"/>
      <c r="H77" s="30"/>
      <c r="I77" s="27" t="s">
        <v>243</v>
      </c>
      <c r="J77" s="27" t="s">
        <v>244</v>
      </c>
      <c r="K77" s="30"/>
      <c r="L77" s="30"/>
    </row>
    <row r="78" hidden="1">
      <c r="A78" s="30"/>
      <c r="B78" s="30"/>
      <c r="C78" s="30"/>
      <c r="D78" s="30"/>
      <c r="E78" s="30"/>
      <c r="F78" s="30"/>
      <c r="G78" s="30"/>
      <c r="H78" s="30"/>
      <c r="I78" s="27" t="s">
        <v>247</v>
      </c>
      <c r="J78" s="27" t="s">
        <v>248</v>
      </c>
      <c r="K78" s="30"/>
      <c r="L78" s="30"/>
    </row>
    <row r="79" hidden="1">
      <c r="A79" s="30"/>
      <c r="B79" s="30"/>
      <c r="C79" s="30"/>
      <c r="D79" s="30"/>
      <c r="E79" s="30"/>
      <c r="F79" s="30"/>
      <c r="G79" s="30"/>
      <c r="H79" s="30"/>
      <c r="I79" s="27" t="s">
        <v>251</v>
      </c>
      <c r="J79" s="27" t="s">
        <v>252</v>
      </c>
      <c r="K79" s="30"/>
      <c r="L79" s="30"/>
    </row>
    <row r="80" hidden="1">
      <c r="A80" s="30"/>
      <c r="B80" s="30"/>
      <c r="C80" s="30"/>
      <c r="D80" s="30"/>
      <c r="E80" s="30"/>
      <c r="F80" s="30"/>
      <c r="G80" s="30"/>
      <c r="H80" s="30"/>
      <c r="I80" s="30"/>
      <c r="J80" s="30"/>
      <c r="K80" s="30"/>
      <c r="L80" s="30"/>
    </row>
    <row r="81" hidden="1">
      <c r="A81" s="30"/>
      <c r="B81" s="30"/>
      <c r="C81" s="30"/>
      <c r="D81" s="30"/>
      <c r="E81" s="30"/>
      <c r="F81" s="30"/>
      <c r="G81" s="30"/>
      <c r="H81" s="30"/>
      <c r="I81" s="30"/>
      <c r="J81" s="30"/>
      <c r="K81" s="30"/>
      <c r="L81" s="30"/>
    </row>
    <row r="82" hidden="1">
      <c r="A82" s="30"/>
      <c r="B82" s="30"/>
      <c r="C82" s="30"/>
      <c r="D82" s="30"/>
      <c r="E82" s="30"/>
      <c r="F82" s="30"/>
      <c r="G82" s="30"/>
      <c r="H82" s="30"/>
      <c r="I82" s="30"/>
      <c r="J82" s="30"/>
      <c r="K82" s="30"/>
      <c r="L82" s="30"/>
    </row>
    <row r="83" hidden="1">
      <c r="A83" s="30"/>
      <c r="B83" s="30"/>
      <c r="C83" s="30"/>
      <c r="D83" s="30"/>
      <c r="E83" s="30"/>
      <c r="F83" s="30"/>
      <c r="G83" s="30"/>
      <c r="H83" s="30"/>
      <c r="I83" s="30"/>
      <c r="J83" s="30"/>
      <c r="K83" s="30"/>
      <c r="L83" s="30"/>
    </row>
    <row r="84" hidden="1">
      <c r="A84" s="30"/>
      <c r="B84" s="30"/>
      <c r="C84" s="30"/>
      <c r="D84" s="30"/>
      <c r="E84" s="30"/>
      <c r="F84" s="30"/>
      <c r="G84" s="30"/>
      <c r="H84" s="30"/>
      <c r="I84" s="30"/>
      <c r="J84" s="30"/>
      <c r="K84" s="30"/>
      <c r="L84" s="30"/>
    </row>
    <row r="85" hidden="1">
      <c r="A85" s="30"/>
      <c r="B85" s="30"/>
      <c r="C85" s="30"/>
      <c r="D85" s="30"/>
      <c r="E85" s="30"/>
      <c r="F85" s="30"/>
      <c r="G85" s="30"/>
      <c r="H85" s="30"/>
      <c r="I85" s="30"/>
      <c r="J85" s="30"/>
      <c r="K85" s="30"/>
      <c r="L85" s="30"/>
    </row>
    <row r="86" hidden="1">
      <c r="A86" s="30"/>
      <c r="B86" s="30"/>
      <c r="C86" s="30"/>
      <c r="D86" s="30"/>
      <c r="E86" s="30"/>
      <c r="F86" s="30"/>
      <c r="G86" s="30"/>
      <c r="H86" s="30"/>
      <c r="I86" s="30"/>
      <c r="J86" s="30"/>
      <c r="K86" s="30"/>
      <c r="L86" s="30"/>
    </row>
    <row r="87" hidden="1">
      <c r="A87" s="30"/>
      <c r="B87" s="30"/>
      <c r="C87" s="30"/>
      <c r="D87" s="30"/>
      <c r="E87" s="30"/>
      <c r="F87" s="30"/>
      <c r="G87" s="30"/>
      <c r="H87" s="30"/>
      <c r="I87" s="30"/>
      <c r="J87" s="30"/>
      <c r="K87" s="30"/>
      <c r="L87" s="30"/>
    </row>
    <row r="88" hidden="1">
      <c r="A88" s="30"/>
      <c r="B88" s="30"/>
      <c r="C88" s="30"/>
      <c r="D88" s="30"/>
      <c r="E88" s="30"/>
      <c r="F88" s="30"/>
      <c r="G88" s="30"/>
      <c r="H88" s="30"/>
      <c r="I88" s="30"/>
      <c r="J88" s="30"/>
      <c r="K88" s="30"/>
      <c r="L88" s="30"/>
    </row>
    <row r="89" hidden="1">
      <c r="A89" s="30"/>
      <c r="B89" s="30"/>
      <c r="C89" s="30"/>
      <c r="D89" s="30"/>
      <c r="E89" s="30"/>
      <c r="F89" s="30"/>
      <c r="G89" s="30"/>
      <c r="H89" s="30"/>
      <c r="I89" s="30"/>
      <c r="J89" s="30"/>
      <c r="K89" s="30"/>
      <c r="L89" s="30"/>
    </row>
    <row r="90" hidden="1">
      <c r="A90" s="30"/>
      <c r="B90" s="30"/>
      <c r="C90" s="30"/>
      <c r="D90" s="30"/>
      <c r="E90" s="30"/>
      <c r="F90" s="30"/>
      <c r="G90" s="30"/>
      <c r="H90" s="30"/>
      <c r="I90" s="30"/>
      <c r="J90" s="30"/>
      <c r="K90" s="30"/>
      <c r="L90" s="30"/>
    </row>
    <row r="91" hidden="1">
      <c r="A91" s="30"/>
      <c r="B91" s="30"/>
      <c r="C91" s="30"/>
      <c r="D91" s="30"/>
      <c r="E91" s="30"/>
      <c r="F91" s="30"/>
      <c r="G91" s="30"/>
      <c r="H91" s="30"/>
      <c r="I91" s="30"/>
      <c r="J91" s="30"/>
      <c r="K91" s="30"/>
      <c r="L91" s="30"/>
    </row>
    <row r="92" hidden="1">
      <c r="A92" s="30"/>
      <c r="B92" s="30"/>
      <c r="C92" s="30"/>
      <c r="D92" s="30"/>
      <c r="E92" s="30"/>
      <c r="F92" s="30"/>
      <c r="G92" s="30"/>
      <c r="H92" s="30"/>
      <c r="I92" s="30"/>
      <c r="J92" s="30"/>
      <c r="K92" s="30"/>
      <c r="L92" s="30"/>
    </row>
    <row r="93" hidden="1">
      <c r="A93" s="30"/>
      <c r="B93" s="30"/>
      <c r="C93" s="30"/>
      <c r="D93" s="30"/>
      <c r="E93" s="30"/>
      <c r="F93" s="30"/>
      <c r="G93" s="30"/>
      <c r="H93" s="30"/>
      <c r="I93" s="30"/>
      <c r="J93" s="30"/>
      <c r="K93" s="30"/>
      <c r="L93" s="30"/>
    </row>
    <row r="94" hidden="1">
      <c r="A94" s="30"/>
      <c r="B94" s="30"/>
      <c r="C94" s="30"/>
      <c r="D94" s="30"/>
      <c r="E94" s="30"/>
      <c r="F94" s="30"/>
      <c r="G94" s="30"/>
      <c r="H94" s="30"/>
      <c r="I94" s="30"/>
      <c r="J94" s="30"/>
      <c r="K94" s="30"/>
      <c r="L94" s="30"/>
    </row>
    <row r="95" hidden="1">
      <c r="A95" s="30"/>
      <c r="B95" s="30"/>
      <c r="C95" s="30"/>
      <c r="D95" s="30"/>
      <c r="E95" s="30"/>
      <c r="F95" s="30"/>
      <c r="G95" s="30"/>
      <c r="H95" s="30"/>
      <c r="I95" s="30"/>
      <c r="J95" s="30"/>
      <c r="K95" s="30"/>
      <c r="L95" s="30"/>
    </row>
    <row r="96" hidden="1">
      <c r="A96" s="30"/>
      <c r="B96" s="30"/>
      <c r="C96" s="30"/>
      <c r="D96" s="30"/>
      <c r="E96" s="30"/>
      <c r="F96" s="30"/>
      <c r="G96" s="30"/>
      <c r="H96" s="30"/>
      <c r="I96" s="30"/>
      <c r="J96" s="30"/>
      <c r="K96" s="30"/>
      <c r="L96" s="30"/>
    </row>
    <row r="97" hidden="1">
      <c r="A97" s="30"/>
      <c r="B97" s="30"/>
      <c r="C97" s="30"/>
      <c r="D97" s="30"/>
      <c r="E97" s="30"/>
      <c r="F97" s="30"/>
      <c r="G97" s="30"/>
      <c r="H97" s="30"/>
      <c r="I97" s="30"/>
      <c r="J97" s="30"/>
      <c r="K97" s="30"/>
      <c r="L97" s="30"/>
    </row>
    <row r="98" hidden="1">
      <c r="A98" s="30"/>
      <c r="B98" s="30"/>
      <c r="C98" s="30"/>
      <c r="D98" s="30"/>
      <c r="E98" s="30"/>
      <c r="F98" s="30"/>
      <c r="G98" s="30"/>
      <c r="H98" s="30"/>
      <c r="I98" s="30"/>
      <c r="J98" s="30"/>
      <c r="K98" s="30"/>
      <c r="L98" s="30"/>
    </row>
    <row r="99" hidden="1">
      <c r="A99" s="30"/>
      <c r="B99" s="30"/>
      <c r="C99" s="30"/>
      <c r="D99" s="30"/>
      <c r="E99" s="30"/>
      <c r="F99" s="30"/>
      <c r="G99" s="30"/>
      <c r="H99" s="30"/>
      <c r="I99" s="30"/>
      <c r="J99" s="30"/>
      <c r="K99" s="30"/>
      <c r="L99" s="30"/>
    </row>
    <row r="100" hidden="1">
      <c r="A100" s="30"/>
      <c r="B100" s="30"/>
      <c r="C100" s="30"/>
      <c r="D100" s="30"/>
      <c r="E100" s="30"/>
      <c r="F100" s="30"/>
      <c r="G100" s="30"/>
      <c r="H100" s="30"/>
      <c r="I100" s="30"/>
      <c r="J100" s="30"/>
      <c r="K100" s="30"/>
      <c r="L100" s="30"/>
    </row>
    <row r="101" hidden="1">
      <c r="A101" s="30"/>
      <c r="B101" s="30"/>
      <c r="C101" s="30"/>
      <c r="D101" s="30"/>
      <c r="E101" s="30"/>
      <c r="F101" s="30"/>
      <c r="G101" s="30"/>
      <c r="H101" s="30"/>
      <c r="I101" s="30"/>
      <c r="J101" s="30"/>
      <c r="K101" s="30"/>
      <c r="L101" s="30"/>
    </row>
    <row r="102" hidden="1">
      <c r="A102" s="30"/>
      <c r="B102" s="30"/>
      <c r="C102" s="30"/>
      <c r="D102" s="30"/>
      <c r="E102" s="30"/>
      <c r="F102" s="30"/>
      <c r="G102" s="30"/>
      <c r="H102" s="30"/>
      <c r="I102" s="30"/>
      <c r="J102" s="30"/>
      <c r="K102" s="30"/>
      <c r="L102" s="30"/>
    </row>
    <row r="103" hidden="1">
      <c r="A103" s="30"/>
      <c r="B103" s="30"/>
      <c r="C103" s="30"/>
      <c r="D103" s="30"/>
      <c r="E103" s="30"/>
      <c r="F103" s="30"/>
      <c r="G103" s="30"/>
      <c r="H103" s="30"/>
      <c r="I103" s="30"/>
      <c r="J103" s="30"/>
      <c r="K103" s="30"/>
      <c r="L103" s="30"/>
    </row>
    <row r="104" hidden="1">
      <c r="A104" s="30"/>
      <c r="B104" s="30"/>
      <c r="C104" s="30"/>
      <c r="D104" s="30"/>
      <c r="E104" s="30"/>
      <c r="F104" s="30"/>
      <c r="G104" s="30"/>
      <c r="H104" s="30"/>
      <c r="I104" s="30"/>
      <c r="J104" s="30"/>
      <c r="K104" s="30"/>
      <c r="L104" s="30"/>
    </row>
    <row r="105" hidden="1">
      <c r="A105" s="30"/>
      <c r="B105" s="30"/>
      <c r="C105" s="30"/>
      <c r="D105" s="30"/>
      <c r="E105" s="30"/>
      <c r="F105" s="30"/>
      <c r="G105" s="30"/>
      <c r="H105" s="30"/>
      <c r="I105" s="30"/>
      <c r="J105" s="30"/>
      <c r="K105" s="30"/>
      <c r="L105" s="30"/>
    </row>
    <row r="106" hidden="1">
      <c r="A106" s="30"/>
      <c r="B106" s="30"/>
      <c r="C106" s="30"/>
      <c r="D106" s="30"/>
      <c r="E106" s="30"/>
      <c r="F106" s="30"/>
      <c r="G106" s="30"/>
      <c r="H106" s="30"/>
      <c r="I106" s="30"/>
      <c r="J106" s="30"/>
      <c r="K106" s="30"/>
      <c r="L106" s="30"/>
    </row>
    <row r="107" hidden="1">
      <c r="A107" s="30"/>
      <c r="B107" s="30"/>
      <c r="C107" s="30"/>
      <c r="D107" s="30"/>
      <c r="E107" s="30"/>
      <c r="F107" s="30"/>
      <c r="G107" s="30"/>
      <c r="H107" s="30"/>
      <c r="I107" s="30"/>
      <c r="J107" s="30"/>
      <c r="K107" s="30"/>
      <c r="L107" s="30"/>
    </row>
    <row r="108" hidden="1">
      <c r="A108" s="30"/>
      <c r="B108" s="30"/>
      <c r="C108" s="30"/>
      <c r="D108" s="30"/>
      <c r="E108" s="30"/>
      <c r="F108" s="30"/>
      <c r="G108" s="30"/>
      <c r="H108" s="30"/>
      <c r="I108" s="30"/>
      <c r="J108" s="30"/>
      <c r="K108" s="30"/>
      <c r="L108" s="30"/>
    </row>
    <row r="109" hidden="1">
      <c r="A109" s="30"/>
      <c r="B109" s="30"/>
      <c r="C109" s="30"/>
      <c r="D109" s="30"/>
      <c r="E109" s="30"/>
      <c r="F109" s="30"/>
      <c r="G109" s="30"/>
      <c r="H109" s="30"/>
      <c r="I109" s="30"/>
      <c r="J109" s="30"/>
      <c r="K109" s="30"/>
      <c r="L109" s="30"/>
    </row>
    <row r="110" hidden="1">
      <c r="A110" s="30"/>
      <c r="B110" s="30"/>
      <c r="C110" s="30"/>
      <c r="D110" s="30"/>
      <c r="E110" s="30"/>
      <c r="F110" s="30"/>
      <c r="G110" s="30"/>
      <c r="H110" s="30"/>
      <c r="I110" s="30"/>
      <c r="J110" s="30"/>
      <c r="K110" s="30"/>
      <c r="L110" s="30"/>
    </row>
    <row r="111" hidden="1">
      <c r="A111" s="30"/>
      <c r="B111" s="30"/>
      <c r="C111" s="30"/>
      <c r="D111" s="30"/>
      <c r="E111" s="30"/>
      <c r="F111" s="30"/>
      <c r="G111" s="30"/>
      <c r="H111" s="30"/>
      <c r="I111" s="30"/>
      <c r="J111" s="30"/>
      <c r="K111" s="30"/>
      <c r="L111" s="30"/>
    </row>
    <row r="112" hidden="1">
      <c r="A112" s="30"/>
      <c r="B112" s="30"/>
      <c r="C112" s="30"/>
      <c r="D112" s="30"/>
      <c r="E112" s="30"/>
      <c r="F112" s="30"/>
      <c r="G112" s="30"/>
      <c r="H112" s="30"/>
      <c r="I112" s="30"/>
      <c r="J112" s="30"/>
      <c r="K112" s="30"/>
      <c r="L112" s="30"/>
    </row>
    <row r="113" hidden="1">
      <c r="A113" s="30"/>
      <c r="B113" s="30"/>
      <c r="C113" s="30"/>
      <c r="D113" s="30"/>
      <c r="E113" s="30"/>
      <c r="F113" s="30"/>
      <c r="G113" s="30"/>
      <c r="H113" s="30"/>
      <c r="I113" s="30"/>
      <c r="J113" s="30"/>
      <c r="K113" s="30"/>
      <c r="L113" s="30"/>
    </row>
    <row r="114" hidden="1">
      <c r="A114" s="30"/>
      <c r="B114" s="30"/>
      <c r="C114" s="30"/>
      <c r="D114" s="30"/>
      <c r="E114" s="30"/>
      <c r="F114" s="30"/>
      <c r="G114" s="30"/>
      <c r="H114" s="30"/>
      <c r="I114" s="30"/>
      <c r="J114" s="30"/>
      <c r="K114" s="30"/>
      <c r="L114" s="30"/>
    </row>
    <row r="115" hidden="1">
      <c r="A115" s="30"/>
      <c r="B115" s="30"/>
      <c r="C115" s="30"/>
      <c r="D115" s="30"/>
      <c r="E115" s="30"/>
      <c r="F115" s="30"/>
      <c r="G115" s="30"/>
      <c r="H115" s="30"/>
      <c r="I115" s="30"/>
      <c r="J115" s="30"/>
      <c r="K115" s="30"/>
      <c r="L115" s="30"/>
    </row>
    <row r="116" hidden="1">
      <c r="A116" s="30"/>
      <c r="B116" s="30"/>
      <c r="C116" s="30"/>
      <c r="D116" s="30"/>
      <c r="E116" s="30"/>
      <c r="F116" s="30"/>
      <c r="G116" s="30"/>
      <c r="H116" s="30"/>
      <c r="I116" s="30"/>
      <c r="J116" s="30"/>
      <c r="K116" s="30"/>
      <c r="L116" s="30"/>
    </row>
    <row r="117" hidden="1">
      <c r="A117" s="30"/>
      <c r="B117" s="30"/>
      <c r="C117" s="30"/>
      <c r="D117" s="30"/>
      <c r="E117" s="30"/>
      <c r="F117" s="30"/>
      <c r="G117" s="30"/>
      <c r="H117" s="30"/>
      <c r="I117" s="30"/>
      <c r="J117" s="30"/>
      <c r="K117" s="30"/>
      <c r="L117" s="30"/>
    </row>
    <row r="118" hidden="1">
      <c r="A118" s="30"/>
      <c r="B118" s="30"/>
      <c r="C118" s="30"/>
      <c r="D118" s="30"/>
      <c r="E118" s="30"/>
      <c r="F118" s="30"/>
      <c r="G118" s="30"/>
      <c r="H118" s="30"/>
      <c r="I118" s="30"/>
      <c r="J118" s="30"/>
      <c r="K118" s="30"/>
      <c r="L118" s="30"/>
    </row>
    <row r="119" hidden="1">
      <c r="A119" s="30"/>
      <c r="B119" s="30"/>
      <c r="C119" s="30"/>
      <c r="D119" s="30"/>
      <c r="E119" s="30"/>
      <c r="F119" s="30"/>
      <c r="G119" s="30"/>
      <c r="H119" s="30"/>
      <c r="I119" s="30"/>
      <c r="J119" s="30"/>
      <c r="K119" s="30"/>
      <c r="L119" s="30"/>
    </row>
    <row r="120" hidden="1">
      <c r="A120" s="30"/>
      <c r="B120" s="30"/>
      <c r="C120" s="30"/>
      <c r="D120" s="30"/>
      <c r="E120" s="30"/>
      <c r="F120" s="30"/>
      <c r="G120" s="30"/>
      <c r="H120" s="30"/>
      <c r="I120" s="30"/>
      <c r="J120" s="30"/>
      <c r="K120" s="30"/>
      <c r="L120" s="30"/>
    </row>
    <row r="121" hidden="1">
      <c r="A121" s="30"/>
      <c r="B121" s="30"/>
      <c r="C121" s="30"/>
      <c r="D121" s="30"/>
      <c r="E121" s="30"/>
      <c r="F121" s="30"/>
      <c r="G121" s="30"/>
      <c r="H121" s="30"/>
      <c r="I121" s="30"/>
      <c r="J121" s="30"/>
      <c r="K121" s="30"/>
      <c r="L121" s="30"/>
    </row>
    <row r="122" hidden="1">
      <c r="A122" s="30"/>
      <c r="B122" s="30"/>
      <c r="C122" s="30"/>
      <c r="D122" s="30"/>
      <c r="E122" s="30"/>
      <c r="F122" s="30"/>
      <c r="G122" s="30"/>
      <c r="H122" s="30"/>
      <c r="I122" s="30"/>
      <c r="J122" s="30"/>
      <c r="K122" s="30"/>
      <c r="L122" s="30"/>
    </row>
    <row r="123" hidden="1">
      <c r="A123" s="30"/>
      <c r="B123" s="30"/>
      <c r="C123" s="30"/>
      <c r="D123" s="30"/>
      <c r="E123" s="30"/>
      <c r="F123" s="30"/>
      <c r="G123" s="30"/>
      <c r="H123" s="30"/>
      <c r="I123" s="30"/>
      <c r="J123" s="30"/>
      <c r="K123" s="30"/>
      <c r="L123" s="30"/>
    </row>
    <row r="124" hidden="1">
      <c r="A124" s="30"/>
      <c r="B124" s="30"/>
      <c r="C124" s="30"/>
      <c r="D124" s="30"/>
      <c r="E124" s="30"/>
      <c r="F124" s="30"/>
      <c r="G124" s="30"/>
      <c r="H124" s="30"/>
      <c r="I124" s="30"/>
      <c r="J124" s="30"/>
      <c r="K124" s="30"/>
      <c r="L124" s="30"/>
    </row>
    <row r="125" hidden="1">
      <c r="A125" s="30"/>
      <c r="B125" s="30"/>
      <c r="C125" s="30"/>
      <c r="D125" s="30"/>
      <c r="E125" s="30"/>
      <c r="F125" s="30"/>
      <c r="G125" s="30"/>
      <c r="H125" s="30"/>
      <c r="I125" s="30"/>
      <c r="J125" s="30"/>
      <c r="K125" s="30"/>
      <c r="L125" s="30"/>
    </row>
    <row r="126" hidden="1">
      <c r="A126" s="30"/>
      <c r="B126" s="30"/>
      <c r="C126" s="30"/>
      <c r="D126" s="30"/>
      <c r="E126" s="30"/>
      <c r="F126" s="30"/>
      <c r="G126" s="30"/>
      <c r="H126" s="30"/>
      <c r="I126" s="30"/>
      <c r="J126" s="30"/>
      <c r="K126" s="30"/>
      <c r="L126" s="30"/>
    </row>
    <row r="127" hidden="1">
      <c r="A127" s="30"/>
      <c r="B127" s="30"/>
      <c r="C127" s="30"/>
      <c r="D127" s="30"/>
      <c r="E127" s="30"/>
      <c r="F127" s="30"/>
      <c r="G127" s="30"/>
      <c r="H127" s="30"/>
      <c r="I127" s="30"/>
      <c r="J127" s="30"/>
      <c r="K127" s="30"/>
      <c r="L127" s="30"/>
    </row>
    <row r="128" hidden="1">
      <c r="A128" s="30"/>
      <c r="B128" s="30"/>
      <c r="C128" s="30"/>
      <c r="D128" s="30"/>
      <c r="E128" s="30"/>
      <c r="F128" s="30"/>
      <c r="G128" s="30"/>
      <c r="H128" s="30"/>
      <c r="I128" s="30"/>
      <c r="J128" s="30"/>
      <c r="K128" s="30"/>
      <c r="L128" s="30"/>
    </row>
    <row r="129" hidden="1">
      <c r="A129" s="30"/>
      <c r="B129" s="30"/>
      <c r="C129" s="30"/>
      <c r="D129" s="30"/>
      <c r="E129" s="30"/>
      <c r="F129" s="30"/>
      <c r="G129" s="30"/>
      <c r="H129" s="30"/>
      <c r="I129" s="30"/>
      <c r="J129" s="30"/>
      <c r="K129" s="30"/>
      <c r="L129" s="30"/>
    </row>
    <row r="130" hidden="1">
      <c r="A130" s="30"/>
      <c r="B130" s="30"/>
      <c r="C130" s="30"/>
      <c r="D130" s="30"/>
      <c r="E130" s="30"/>
      <c r="F130" s="30"/>
      <c r="G130" s="30"/>
      <c r="H130" s="30"/>
      <c r="I130" s="30"/>
      <c r="J130" s="30"/>
      <c r="K130" s="30"/>
      <c r="L130" s="30"/>
    </row>
    <row r="131" hidden="1">
      <c r="A131" s="30"/>
      <c r="B131" s="30"/>
      <c r="C131" s="30"/>
      <c r="D131" s="30"/>
      <c r="E131" s="30"/>
      <c r="F131" s="30"/>
      <c r="G131" s="30"/>
      <c r="H131" s="30"/>
      <c r="I131" s="30"/>
      <c r="J131" s="30"/>
      <c r="K131" s="30"/>
      <c r="L131" s="30"/>
    </row>
    <row r="132" hidden="1">
      <c r="A132" s="30"/>
      <c r="B132" s="30"/>
      <c r="C132" s="30"/>
      <c r="D132" s="30"/>
      <c r="E132" s="30"/>
      <c r="F132" s="30"/>
      <c r="G132" s="30"/>
      <c r="H132" s="30"/>
      <c r="I132" s="30"/>
      <c r="J132" s="30"/>
      <c r="K132" s="30"/>
      <c r="L132" s="30"/>
    </row>
    <row r="133" hidden="1">
      <c r="A133" s="30"/>
      <c r="B133" s="30"/>
      <c r="C133" s="30"/>
      <c r="D133" s="30"/>
      <c r="E133" s="30"/>
      <c r="F133" s="30"/>
      <c r="G133" s="30"/>
      <c r="H133" s="30"/>
      <c r="I133" s="30"/>
      <c r="J133" s="30"/>
      <c r="K133" s="30"/>
      <c r="L133" s="30"/>
    </row>
    <row r="134" hidden="1">
      <c r="A134" s="30"/>
      <c r="B134" s="30"/>
      <c r="C134" s="30"/>
      <c r="D134" s="30"/>
      <c r="E134" s="30"/>
      <c r="F134" s="30"/>
      <c r="G134" s="30"/>
      <c r="H134" s="30"/>
      <c r="I134" s="30"/>
      <c r="J134" s="30"/>
      <c r="K134" s="30"/>
      <c r="L134" s="30"/>
    </row>
    <row r="135" hidden="1">
      <c r="A135" s="30"/>
      <c r="B135" s="30"/>
      <c r="C135" s="30"/>
      <c r="D135" s="30"/>
      <c r="E135" s="30"/>
      <c r="F135" s="30"/>
      <c r="G135" s="30"/>
      <c r="H135" s="30"/>
      <c r="I135" s="30"/>
      <c r="J135" s="30"/>
      <c r="K135" s="30"/>
      <c r="L135" s="30"/>
    </row>
    <row r="136" hidden="1">
      <c r="A136" s="30"/>
      <c r="B136" s="30"/>
      <c r="C136" s="30"/>
      <c r="D136" s="30"/>
      <c r="E136" s="30"/>
      <c r="F136" s="30"/>
      <c r="G136" s="30"/>
      <c r="H136" s="30"/>
      <c r="I136" s="30"/>
      <c r="J136" s="30"/>
      <c r="K136" s="30"/>
      <c r="L136" s="30"/>
    </row>
    <row r="137" hidden="1">
      <c r="A137" s="30"/>
      <c r="B137" s="30"/>
      <c r="C137" s="30"/>
      <c r="D137" s="30"/>
      <c r="E137" s="30"/>
      <c r="F137" s="30"/>
      <c r="G137" s="30"/>
      <c r="H137" s="30"/>
      <c r="I137" s="30"/>
      <c r="J137" s="30"/>
      <c r="K137" s="30"/>
      <c r="L137" s="30"/>
    </row>
    <row r="138" hidden="1">
      <c r="A138" s="30"/>
      <c r="B138" s="30"/>
      <c r="C138" s="30"/>
      <c r="D138" s="30"/>
      <c r="E138" s="30"/>
      <c r="F138" s="30"/>
      <c r="G138" s="30"/>
      <c r="H138" s="30"/>
      <c r="I138" s="30"/>
      <c r="J138" s="30"/>
      <c r="K138" s="30"/>
      <c r="L138" s="30"/>
    </row>
    <row r="139" hidden="1">
      <c r="A139" s="30"/>
      <c r="B139" s="30"/>
      <c r="C139" s="30"/>
      <c r="D139" s="30"/>
      <c r="E139" s="30"/>
      <c r="F139" s="30"/>
      <c r="G139" s="30"/>
      <c r="H139" s="30"/>
      <c r="I139" s="30"/>
      <c r="J139" s="30"/>
      <c r="K139" s="30"/>
      <c r="L139" s="30"/>
    </row>
    <row r="140" hidden="1">
      <c r="A140" s="30"/>
      <c r="B140" s="30"/>
      <c r="C140" s="30"/>
      <c r="D140" s="30"/>
      <c r="E140" s="30"/>
      <c r="F140" s="30"/>
      <c r="G140" s="30"/>
      <c r="H140" s="30"/>
      <c r="I140" s="30"/>
      <c r="J140" s="30"/>
      <c r="K140" s="30"/>
      <c r="L140" s="30"/>
    </row>
    <row r="141" hidden="1">
      <c r="A141" s="30"/>
      <c r="B141" s="30"/>
      <c r="C141" s="30"/>
      <c r="D141" s="30"/>
      <c r="E141" s="30"/>
      <c r="F141" s="30"/>
      <c r="G141" s="30"/>
      <c r="H141" s="30"/>
      <c r="I141" s="30"/>
      <c r="J141" s="30"/>
      <c r="K141" s="30"/>
      <c r="L141" s="30"/>
    </row>
    <row r="142" hidden="1">
      <c r="A142" s="30"/>
      <c r="B142" s="30"/>
      <c r="C142" s="30"/>
      <c r="D142" s="30"/>
      <c r="E142" s="30"/>
      <c r="F142" s="30"/>
      <c r="G142" s="30"/>
      <c r="H142" s="30"/>
      <c r="I142" s="30"/>
      <c r="J142" s="30"/>
      <c r="K142" s="30"/>
      <c r="L142" s="30"/>
    </row>
    <row r="143" hidden="1">
      <c r="A143" s="30"/>
      <c r="B143" s="30"/>
      <c r="C143" s="30"/>
      <c r="D143" s="30"/>
      <c r="E143" s="30"/>
      <c r="F143" s="30"/>
      <c r="G143" s="30"/>
      <c r="H143" s="30"/>
      <c r="I143" s="30"/>
      <c r="J143" s="30"/>
      <c r="K143" s="30"/>
      <c r="L143" s="30"/>
    </row>
    <row r="144" hidden="1">
      <c r="A144" s="30"/>
      <c r="B144" s="30"/>
      <c r="C144" s="30"/>
      <c r="D144" s="30"/>
      <c r="E144" s="30"/>
      <c r="F144" s="30"/>
      <c r="G144" s="30"/>
      <c r="H144" s="30"/>
      <c r="I144" s="30"/>
      <c r="J144" s="30"/>
      <c r="K144" s="30"/>
      <c r="L144" s="30"/>
    </row>
    <row r="145" hidden="1">
      <c r="A145" s="30"/>
      <c r="B145" s="30"/>
      <c r="C145" s="30"/>
      <c r="D145" s="30"/>
      <c r="E145" s="30"/>
      <c r="F145" s="30"/>
      <c r="G145" s="30"/>
      <c r="H145" s="30"/>
      <c r="I145" s="30"/>
      <c r="J145" s="30"/>
      <c r="K145" s="30"/>
      <c r="L145" s="30"/>
    </row>
    <row r="146" hidden="1">
      <c r="A146" s="30"/>
      <c r="B146" s="30"/>
      <c r="C146" s="30"/>
      <c r="D146" s="30"/>
      <c r="E146" s="30"/>
      <c r="F146" s="30"/>
      <c r="G146" s="30"/>
      <c r="H146" s="30"/>
      <c r="I146" s="30"/>
      <c r="J146" s="30"/>
      <c r="K146" s="30"/>
      <c r="L146" s="30"/>
    </row>
    <row r="147" hidden="1">
      <c r="A147" s="30"/>
      <c r="B147" s="30"/>
      <c r="C147" s="30"/>
      <c r="D147" s="30"/>
      <c r="E147" s="30"/>
      <c r="F147" s="30"/>
      <c r="G147" s="30"/>
      <c r="H147" s="30"/>
      <c r="I147" s="30"/>
      <c r="J147" s="30"/>
      <c r="K147" s="30"/>
      <c r="L147" s="30"/>
    </row>
    <row r="148" hidden="1">
      <c r="A148" s="30"/>
      <c r="B148" s="30"/>
      <c r="C148" s="30"/>
      <c r="D148" s="30"/>
      <c r="E148" s="30"/>
      <c r="F148" s="30"/>
      <c r="G148" s="30"/>
      <c r="H148" s="30"/>
      <c r="I148" s="30"/>
      <c r="J148" s="30"/>
      <c r="K148" s="30"/>
      <c r="L148" s="30"/>
    </row>
    <row r="149" hidden="1">
      <c r="A149" s="30"/>
      <c r="B149" s="30"/>
      <c r="C149" s="30"/>
      <c r="D149" s="30"/>
      <c r="E149" s="30"/>
      <c r="F149" s="30"/>
      <c r="G149" s="30"/>
      <c r="H149" s="30"/>
      <c r="I149" s="30"/>
      <c r="J149" s="30"/>
      <c r="K149" s="30"/>
      <c r="L149" s="30"/>
    </row>
    <row r="150" hidden="1">
      <c r="A150" s="30"/>
      <c r="B150" s="30"/>
      <c r="C150" s="30"/>
      <c r="D150" s="30"/>
      <c r="E150" s="30"/>
      <c r="F150" s="30"/>
      <c r="G150" s="30"/>
      <c r="H150" s="30"/>
      <c r="I150" s="30"/>
      <c r="J150" s="30"/>
      <c r="K150" s="30"/>
      <c r="L150" s="30"/>
    </row>
    <row r="151" hidden="1">
      <c r="A151" s="30"/>
      <c r="B151" s="30"/>
      <c r="C151" s="30"/>
      <c r="D151" s="30"/>
      <c r="E151" s="30"/>
      <c r="F151" s="30"/>
      <c r="G151" s="30"/>
      <c r="H151" s="30"/>
      <c r="I151" s="30"/>
      <c r="J151" s="30"/>
      <c r="K151" s="30"/>
      <c r="L151" s="30"/>
    </row>
    <row r="152" hidden="1">
      <c r="A152" s="30"/>
      <c r="B152" s="30"/>
      <c r="C152" s="30"/>
      <c r="D152" s="30"/>
      <c r="E152" s="30"/>
      <c r="F152" s="30"/>
      <c r="G152" s="30"/>
      <c r="H152" s="30"/>
      <c r="I152" s="30"/>
      <c r="J152" s="30"/>
      <c r="K152" s="30"/>
      <c r="L152" s="30"/>
    </row>
    <row r="153" hidden="1">
      <c r="A153" s="30"/>
      <c r="B153" s="30"/>
      <c r="C153" s="30"/>
      <c r="D153" s="30"/>
      <c r="E153" s="30"/>
      <c r="F153" s="30"/>
      <c r="G153" s="30"/>
      <c r="H153" s="30"/>
      <c r="I153" s="30"/>
      <c r="J153" s="30"/>
      <c r="K153" s="30"/>
      <c r="L153" s="30"/>
    </row>
    <row r="154" hidden="1">
      <c r="A154" s="30"/>
      <c r="B154" s="30"/>
      <c r="C154" s="30"/>
      <c r="D154" s="30"/>
      <c r="E154" s="30"/>
      <c r="F154" s="30"/>
      <c r="G154" s="30"/>
      <c r="H154" s="30"/>
      <c r="I154" s="30"/>
      <c r="J154" s="30"/>
      <c r="K154" s="30"/>
      <c r="L154" s="30"/>
    </row>
    <row r="155" hidden="1">
      <c r="A155" s="30"/>
      <c r="B155" s="30"/>
      <c r="C155" s="30"/>
      <c r="D155" s="30"/>
      <c r="E155" s="30"/>
      <c r="F155" s="30"/>
      <c r="G155" s="30"/>
      <c r="H155" s="30"/>
      <c r="I155" s="30"/>
      <c r="J155" s="30"/>
      <c r="K155" s="30"/>
      <c r="L155" s="30"/>
    </row>
    <row r="156" hidden="1">
      <c r="A156" s="30"/>
      <c r="B156" s="30"/>
      <c r="C156" s="30"/>
      <c r="D156" s="30"/>
      <c r="E156" s="30"/>
      <c r="F156" s="30"/>
      <c r="G156" s="30"/>
      <c r="H156" s="30"/>
      <c r="I156" s="30"/>
      <c r="J156" s="30"/>
      <c r="K156" s="30"/>
      <c r="L156" s="30"/>
    </row>
    <row r="157" hidden="1">
      <c r="A157" s="30"/>
      <c r="B157" s="30"/>
      <c r="C157" s="30"/>
      <c r="D157" s="30"/>
      <c r="E157" s="30"/>
      <c r="F157" s="30"/>
      <c r="G157" s="30"/>
      <c r="H157" s="30"/>
      <c r="I157" s="30"/>
      <c r="J157" s="30"/>
      <c r="K157" s="30"/>
      <c r="L157" s="30"/>
    </row>
    <row r="158" hidden="1">
      <c r="A158" s="30"/>
      <c r="B158" s="30"/>
      <c r="C158" s="30"/>
      <c r="D158" s="30"/>
      <c r="E158" s="30"/>
      <c r="F158" s="30"/>
      <c r="G158" s="30"/>
      <c r="H158" s="30"/>
      <c r="I158" s="30"/>
      <c r="J158" s="30"/>
      <c r="K158" s="30"/>
      <c r="L158" s="30"/>
    </row>
    <row r="159" hidden="1">
      <c r="A159" s="30"/>
      <c r="B159" s="30"/>
      <c r="C159" s="30"/>
      <c r="D159" s="30"/>
      <c r="E159" s="30"/>
      <c r="F159" s="30"/>
      <c r="G159" s="30"/>
      <c r="H159" s="30"/>
      <c r="I159" s="30"/>
      <c r="J159" s="30"/>
      <c r="K159" s="30"/>
      <c r="L159" s="30"/>
    </row>
    <row r="160" hidden="1">
      <c r="A160" s="30"/>
      <c r="B160" s="30"/>
      <c r="C160" s="30"/>
      <c r="D160" s="30"/>
      <c r="E160" s="30"/>
      <c r="F160" s="30"/>
      <c r="G160" s="30"/>
      <c r="H160" s="30"/>
      <c r="I160" s="30"/>
      <c r="J160" s="30"/>
      <c r="K160" s="30"/>
      <c r="L160" s="30"/>
    </row>
    <row r="161" hidden="1">
      <c r="A161" s="30"/>
      <c r="B161" s="30"/>
      <c r="C161" s="30"/>
      <c r="D161" s="30"/>
      <c r="E161" s="30"/>
      <c r="F161" s="30"/>
      <c r="G161" s="30"/>
      <c r="H161" s="30"/>
      <c r="I161" s="30"/>
      <c r="J161" s="30"/>
      <c r="K161" s="30"/>
      <c r="L161" s="30"/>
    </row>
    <row r="162" hidden="1">
      <c r="A162" s="30"/>
      <c r="B162" s="30"/>
      <c r="C162" s="30"/>
      <c r="D162" s="30"/>
      <c r="E162" s="30"/>
      <c r="F162" s="30"/>
      <c r="G162" s="30"/>
      <c r="H162" s="30"/>
      <c r="I162" s="30"/>
      <c r="J162" s="30"/>
      <c r="K162" s="30"/>
      <c r="L162" s="30"/>
    </row>
    <row r="163" hidden="1">
      <c r="A163" s="30"/>
      <c r="B163" s="30"/>
      <c r="C163" s="30"/>
      <c r="D163" s="30"/>
      <c r="E163" s="30"/>
      <c r="F163" s="30"/>
      <c r="G163" s="30"/>
      <c r="H163" s="30"/>
      <c r="I163" s="30"/>
      <c r="J163" s="30"/>
      <c r="K163" s="30"/>
      <c r="L163" s="30"/>
    </row>
    <row r="164" hidden="1">
      <c r="A164" s="30"/>
      <c r="B164" s="30"/>
      <c r="C164" s="30"/>
      <c r="D164" s="30"/>
      <c r="E164" s="30"/>
      <c r="F164" s="30"/>
      <c r="G164" s="30"/>
      <c r="H164" s="30"/>
      <c r="I164" s="30"/>
      <c r="J164" s="30"/>
      <c r="K164" s="30"/>
      <c r="L164" s="30"/>
    </row>
    <row r="165" hidden="1">
      <c r="A165" s="30"/>
      <c r="B165" s="30"/>
      <c r="C165" s="30"/>
      <c r="D165" s="30"/>
      <c r="E165" s="30"/>
      <c r="F165" s="30"/>
      <c r="G165" s="30"/>
      <c r="H165" s="30"/>
      <c r="I165" s="30"/>
      <c r="J165" s="30"/>
      <c r="K165" s="30"/>
      <c r="L165" s="30"/>
    </row>
    <row r="166" hidden="1">
      <c r="A166" s="30"/>
      <c r="B166" s="30"/>
      <c r="C166" s="30"/>
      <c r="D166" s="30"/>
      <c r="E166" s="30"/>
      <c r="F166" s="30"/>
      <c r="G166" s="30"/>
      <c r="H166" s="30"/>
      <c r="I166" s="30"/>
      <c r="J166" s="30"/>
      <c r="K166" s="30"/>
      <c r="L166" s="30"/>
    </row>
    <row r="167" hidden="1">
      <c r="A167" s="30"/>
      <c r="B167" s="30"/>
      <c r="C167" s="30"/>
      <c r="D167" s="30"/>
      <c r="E167" s="30"/>
      <c r="F167" s="30"/>
      <c r="G167" s="30"/>
      <c r="H167" s="30"/>
      <c r="I167" s="30"/>
      <c r="J167" s="30"/>
      <c r="K167" s="30"/>
      <c r="L167" s="30"/>
    </row>
    <row r="168" hidden="1">
      <c r="A168" s="30"/>
      <c r="B168" s="30"/>
      <c r="C168" s="30"/>
      <c r="D168" s="30"/>
      <c r="E168" s="30"/>
      <c r="F168" s="30"/>
      <c r="G168" s="30"/>
      <c r="H168" s="30"/>
      <c r="I168" s="30"/>
      <c r="J168" s="30"/>
      <c r="K168" s="30"/>
      <c r="L168" s="30"/>
    </row>
    <row r="169" hidden="1">
      <c r="A169" s="30"/>
      <c r="B169" s="30"/>
      <c r="C169" s="30"/>
      <c r="D169" s="30"/>
      <c r="E169" s="30"/>
      <c r="F169" s="30"/>
      <c r="G169" s="30"/>
      <c r="H169" s="30"/>
      <c r="I169" s="30"/>
      <c r="J169" s="30"/>
      <c r="K169" s="30"/>
      <c r="L169" s="30"/>
    </row>
    <row r="170" hidden="1">
      <c r="A170" s="30"/>
      <c r="B170" s="30"/>
      <c r="C170" s="30"/>
      <c r="D170" s="30"/>
      <c r="E170" s="30"/>
      <c r="F170" s="30"/>
      <c r="G170" s="30"/>
      <c r="H170" s="30"/>
      <c r="I170" s="30"/>
      <c r="J170" s="30"/>
      <c r="K170" s="30"/>
      <c r="L170" s="30"/>
    </row>
    <row r="171" hidden="1">
      <c r="A171" s="30"/>
      <c r="B171" s="30"/>
      <c r="C171" s="30"/>
      <c r="D171" s="30"/>
      <c r="E171" s="30"/>
      <c r="F171" s="30"/>
      <c r="G171" s="30"/>
      <c r="H171" s="30"/>
      <c r="I171" s="30"/>
      <c r="J171" s="30"/>
      <c r="K171" s="30"/>
      <c r="L171" s="30"/>
    </row>
    <row r="172" hidden="1">
      <c r="A172" s="30"/>
      <c r="B172" s="30"/>
      <c r="C172" s="30"/>
      <c r="D172" s="30"/>
      <c r="E172" s="30"/>
      <c r="F172" s="30"/>
      <c r="G172" s="30"/>
      <c r="H172" s="30"/>
      <c r="I172" s="30"/>
      <c r="J172" s="30"/>
      <c r="K172" s="30"/>
      <c r="L172" s="30"/>
    </row>
    <row r="173" hidden="1">
      <c r="A173" s="30"/>
      <c r="B173" s="30"/>
      <c r="C173" s="30"/>
      <c r="D173" s="30"/>
      <c r="E173" s="30"/>
      <c r="F173" s="30"/>
      <c r="G173" s="30"/>
      <c r="H173" s="30"/>
      <c r="I173" s="30"/>
      <c r="J173" s="30"/>
      <c r="K173" s="30"/>
      <c r="L173" s="30"/>
    </row>
    <row r="174" hidden="1">
      <c r="A174" s="30"/>
      <c r="B174" s="30"/>
      <c r="C174" s="30"/>
      <c r="D174" s="30"/>
      <c r="E174" s="30"/>
      <c r="F174" s="30"/>
      <c r="G174" s="30"/>
      <c r="H174" s="30"/>
      <c r="I174" s="30"/>
      <c r="J174" s="30"/>
      <c r="K174" s="30"/>
      <c r="L174" s="30"/>
    </row>
    <row r="175" hidden="1">
      <c r="A175" s="30"/>
      <c r="B175" s="30"/>
      <c r="C175" s="30"/>
      <c r="D175" s="30"/>
      <c r="E175" s="30"/>
      <c r="F175" s="30"/>
      <c r="G175" s="30"/>
      <c r="H175" s="30"/>
      <c r="I175" s="30"/>
      <c r="J175" s="30"/>
      <c r="K175" s="30"/>
      <c r="L175" s="30"/>
    </row>
    <row r="176" hidden="1">
      <c r="A176" s="30"/>
      <c r="B176" s="30"/>
      <c r="C176" s="30"/>
      <c r="D176" s="30"/>
      <c r="E176" s="30"/>
      <c r="F176" s="30"/>
      <c r="G176" s="30"/>
      <c r="H176" s="30"/>
      <c r="I176" s="30"/>
      <c r="J176" s="30"/>
      <c r="K176" s="30"/>
      <c r="L176" s="30"/>
    </row>
    <row r="177" hidden="1">
      <c r="A177" s="30"/>
      <c r="B177" s="30"/>
      <c r="C177" s="30"/>
      <c r="D177" s="30"/>
      <c r="E177" s="30"/>
      <c r="F177" s="30"/>
      <c r="G177" s="30"/>
      <c r="H177" s="30"/>
      <c r="I177" s="30"/>
      <c r="J177" s="30"/>
      <c r="K177" s="30"/>
      <c r="L177" s="30"/>
    </row>
    <row r="178" hidden="1">
      <c r="A178" s="30"/>
      <c r="B178" s="30"/>
      <c r="C178" s="30"/>
      <c r="D178" s="30"/>
      <c r="E178" s="30"/>
      <c r="F178" s="30"/>
      <c r="G178" s="30"/>
      <c r="H178" s="30"/>
      <c r="I178" s="30"/>
      <c r="J178" s="30"/>
      <c r="K178" s="30"/>
      <c r="L178" s="30"/>
    </row>
    <row r="179" hidden="1">
      <c r="A179" s="30"/>
      <c r="B179" s="30"/>
      <c r="C179" s="30"/>
      <c r="D179" s="30"/>
      <c r="E179" s="30"/>
      <c r="F179" s="30"/>
      <c r="G179" s="30"/>
      <c r="H179" s="30"/>
      <c r="I179" s="30"/>
      <c r="J179" s="30"/>
      <c r="K179" s="30"/>
      <c r="L179" s="30"/>
    </row>
    <row r="180" hidden="1">
      <c r="A180" s="30"/>
      <c r="B180" s="30"/>
      <c r="C180" s="30"/>
      <c r="D180" s="30"/>
      <c r="E180" s="30"/>
      <c r="F180" s="30"/>
      <c r="G180" s="30"/>
      <c r="H180" s="30"/>
      <c r="I180" s="30"/>
      <c r="J180" s="30"/>
      <c r="K180" s="30"/>
      <c r="L180" s="30"/>
    </row>
    <row r="181" hidden="1">
      <c r="A181" s="30"/>
      <c r="B181" s="30"/>
      <c r="C181" s="30"/>
      <c r="D181" s="30"/>
      <c r="E181" s="30"/>
      <c r="F181" s="30"/>
      <c r="G181" s="30"/>
      <c r="H181" s="30"/>
      <c r="I181" s="30"/>
      <c r="J181" s="30"/>
      <c r="K181" s="30"/>
      <c r="L181" s="30"/>
    </row>
    <row r="182" hidden="1">
      <c r="A182" s="30"/>
      <c r="B182" s="30"/>
      <c r="C182" s="30"/>
      <c r="D182" s="30"/>
      <c r="E182" s="30"/>
      <c r="F182" s="30"/>
      <c r="G182" s="30"/>
      <c r="H182" s="30"/>
      <c r="I182" s="30"/>
      <c r="J182" s="30"/>
      <c r="K182" s="30"/>
      <c r="L182" s="30"/>
    </row>
    <row r="183" hidden="1">
      <c r="A183" s="30"/>
      <c r="B183" s="30"/>
      <c r="C183" s="30"/>
      <c r="D183" s="30"/>
      <c r="E183" s="30"/>
      <c r="F183" s="30"/>
      <c r="G183" s="30"/>
      <c r="H183" s="30"/>
      <c r="I183" s="30"/>
      <c r="J183" s="30"/>
      <c r="K183" s="30"/>
      <c r="L183" s="30"/>
    </row>
    <row r="184" hidden="1">
      <c r="A184" s="30"/>
      <c r="B184" s="30"/>
      <c r="C184" s="30"/>
      <c r="D184" s="30"/>
      <c r="E184" s="30"/>
      <c r="F184" s="30"/>
      <c r="G184" s="30"/>
      <c r="H184" s="30"/>
      <c r="I184" s="30"/>
      <c r="J184" s="30"/>
      <c r="K184" s="30"/>
      <c r="L184" s="30"/>
    </row>
    <row r="185" hidden="1">
      <c r="A185" s="30"/>
      <c r="B185" s="30"/>
      <c r="C185" s="30"/>
      <c r="D185" s="30"/>
      <c r="E185" s="30"/>
      <c r="F185" s="30"/>
      <c r="G185" s="30"/>
      <c r="H185" s="30"/>
      <c r="I185" s="30"/>
      <c r="J185" s="30"/>
      <c r="K185" s="30"/>
      <c r="L185" s="30"/>
    </row>
    <row r="186" hidden="1">
      <c r="A186" s="30"/>
      <c r="B186" s="30"/>
      <c r="C186" s="30"/>
      <c r="D186" s="30"/>
      <c r="E186" s="30"/>
      <c r="F186" s="30"/>
      <c r="G186" s="30"/>
      <c r="H186" s="30"/>
      <c r="I186" s="30"/>
      <c r="J186" s="30"/>
      <c r="K186" s="30"/>
      <c r="L186" s="30"/>
    </row>
    <row r="187" hidden="1">
      <c r="A187" s="30"/>
      <c r="B187" s="30"/>
      <c r="C187" s="30"/>
      <c r="D187" s="30"/>
      <c r="E187" s="30"/>
      <c r="F187" s="30"/>
      <c r="G187" s="30"/>
      <c r="H187" s="30"/>
      <c r="I187" s="30"/>
      <c r="J187" s="30"/>
      <c r="K187" s="30"/>
      <c r="L187" s="30"/>
    </row>
    <row r="188" hidden="1">
      <c r="A188" s="30"/>
      <c r="B188" s="30"/>
      <c r="C188" s="30"/>
      <c r="D188" s="30"/>
      <c r="E188" s="30"/>
      <c r="F188" s="30"/>
      <c r="G188" s="30"/>
      <c r="H188" s="30"/>
      <c r="I188" s="30"/>
      <c r="J188" s="30"/>
      <c r="K188" s="30"/>
      <c r="L188" s="30"/>
    </row>
    <row r="189" hidden="1">
      <c r="A189" s="30"/>
      <c r="B189" s="30"/>
      <c r="C189" s="30"/>
      <c r="D189" s="30"/>
      <c r="E189" s="30"/>
      <c r="F189" s="30"/>
      <c r="G189" s="30"/>
      <c r="H189" s="30"/>
      <c r="I189" s="30"/>
      <c r="J189" s="30"/>
      <c r="K189" s="30"/>
      <c r="L189" s="30"/>
    </row>
    <row r="190" hidden="1">
      <c r="A190" s="30"/>
      <c r="B190" s="30"/>
      <c r="C190" s="30"/>
      <c r="D190" s="30"/>
      <c r="E190" s="30"/>
      <c r="F190" s="30"/>
      <c r="G190" s="30"/>
      <c r="H190" s="30"/>
      <c r="I190" s="30"/>
      <c r="J190" s="30"/>
      <c r="K190" s="30"/>
      <c r="L190" s="30"/>
    </row>
    <row r="191" hidden="1">
      <c r="A191" s="30"/>
      <c r="B191" s="30"/>
      <c r="C191" s="30"/>
      <c r="D191" s="30"/>
      <c r="E191" s="30"/>
      <c r="F191" s="30"/>
      <c r="G191" s="30"/>
      <c r="H191" s="30"/>
      <c r="I191" s="30"/>
      <c r="J191" s="30"/>
      <c r="K191" s="30"/>
      <c r="L191" s="30"/>
    </row>
    <row r="192" hidden="1">
      <c r="A192" s="30"/>
      <c r="B192" s="30"/>
      <c r="C192" s="30"/>
      <c r="D192" s="30"/>
      <c r="E192" s="30"/>
      <c r="F192" s="30"/>
      <c r="G192" s="30"/>
      <c r="H192" s="30"/>
      <c r="I192" s="30"/>
      <c r="J192" s="30"/>
      <c r="K192" s="30"/>
      <c r="L192" s="30"/>
    </row>
    <row r="193" hidden="1">
      <c r="A193" s="30"/>
      <c r="B193" s="30"/>
      <c r="C193" s="30"/>
      <c r="D193" s="30"/>
      <c r="E193" s="30"/>
      <c r="F193" s="30"/>
      <c r="G193" s="30"/>
      <c r="H193" s="30"/>
      <c r="I193" s="30"/>
      <c r="J193" s="30"/>
      <c r="K193" s="30"/>
      <c r="L193" s="30"/>
    </row>
    <row r="194" hidden="1">
      <c r="A194" s="30"/>
      <c r="B194" s="30"/>
      <c r="C194" s="30"/>
      <c r="D194" s="30"/>
      <c r="E194" s="30"/>
      <c r="F194" s="30"/>
      <c r="G194" s="30"/>
      <c r="H194" s="30"/>
      <c r="I194" s="30"/>
      <c r="J194" s="30"/>
      <c r="K194" s="30"/>
      <c r="L194" s="30"/>
    </row>
    <row r="195" hidden="1">
      <c r="A195" s="30"/>
      <c r="B195" s="30"/>
      <c r="C195" s="30"/>
      <c r="D195" s="30"/>
      <c r="E195" s="30"/>
      <c r="F195" s="30"/>
      <c r="G195" s="30"/>
      <c r="H195" s="30"/>
      <c r="I195" s="30"/>
      <c r="J195" s="30"/>
      <c r="K195" s="30"/>
      <c r="L195" s="30"/>
    </row>
    <row r="196" hidden="1">
      <c r="A196" s="30"/>
      <c r="B196" s="30"/>
      <c r="C196" s="30"/>
      <c r="D196" s="30"/>
      <c r="E196" s="30"/>
      <c r="F196" s="30"/>
      <c r="G196" s="30"/>
      <c r="H196" s="30"/>
      <c r="I196" s="30"/>
      <c r="J196" s="30"/>
      <c r="K196" s="30"/>
      <c r="L196" s="30"/>
    </row>
    <row r="197" hidden="1">
      <c r="A197" s="30"/>
      <c r="B197" s="30"/>
      <c r="C197" s="30"/>
      <c r="D197" s="30"/>
      <c r="E197" s="30"/>
      <c r="F197" s="30"/>
      <c r="G197" s="30"/>
      <c r="H197" s="30"/>
      <c r="I197" s="30"/>
      <c r="J197" s="30"/>
      <c r="K197" s="30"/>
      <c r="L197" s="30"/>
    </row>
    <row r="198" hidden="1">
      <c r="A198" s="30"/>
      <c r="B198" s="30"/>
      <c r="C198" s="30"/>
      <c r="D198" s="30"/>
      <c r="E198" s="30"/>
      <c r="F198" s="30"/>
      <c r="G198" s="30"/>
      <c r="H198" s="30"/>
      <c r="I198" s="30"/>
      <c r="J198" s="30"/>
      <c r="K198" s="30"/>
      <c r="L198" s="30"/>
    </row>
    <row r="199" hidden="1">
      <c r="A199" s="30"/>
      <c r="B199" s="30"/>
      <c r="C199" s="30"/>
      <c r="D199" s="30"/>
      <c r="E199" s="30"/>
      <c r="F199" s="30"/>
      <c r="G199" s="30"/>
      <c r="H199" s="30"/>
      <c r="I199" s="30"/>
      <c r="J199" s="30"/>
      <c r="K199" s="30"/>
      <c r="L199" s="30"/>
    </row>
    <row r="200" hidden="1">
      <c r="A200" s="30"/>
      <c r="B200" s="30"/>
      <c r="C200" s="30"/>
      <c r="D200" s="30"/>
      <c r="E200" s="30"/>
      <c r="F200" s="30"/>
      <c r="G200" s="30"/>
      <c r="H200" s="30"/>
      <c r="I200" s="30"/>
      <c r="J200" s="30"/>
      <c r="K200" s="30"/>
      <c r="L200" s="30"/>
    </row>
    <row r="201" hidden="1">
      <c r="A201" s="30"/>
      <c r="B201" s="30"/>
      <c r="C201" s="30"/>
      <c r="D201" s="30"/>
      <c r="E201" s="30"/>
      <c r="F201" s="30"/>
      <c r="G201" s="30"/>
      <c r="H201" s="30"/>
      <c r="I201" s="30"/>
      <c r="J201" s="30"/>
      <c r="K201" s="30"/>
      <c r="L201" s="30"/>
    </row>
    <row r="202" hidden="1">
      <c r="A202" s="30"/>
      <c r="B202" s="30"/>
      <c r="C202" s="30"/>
      <c r="D202" s="30"/>
      <c r="E202" s="30"/>
      <c r="F202" s="30"/>
      <c r="G202" s="30"/>
      <c r="H202" s="30"/>
      <c r="I202" s="30"/>
      <c r="J202" s="30"/>
      <c r="K202" s="30"/>
      <c r="L202" s="30"/>
    </row>
    <row r="203" hidden="1">
      <c r="A203" s="30"/>
      <c r="B203" s="30"/>
      <c r="C203" s="30"/>
      <c r="D203" s="30"/>
      <c r="E203" s="30"/>
      <c r="F203" s="30"/>
      <c r="G203" s="30"/>
      <c r="H203" s="30"/>
      <c r="I203" s="30"/>
      <c r="J203" s="30"/>
      <c r="K203" s="30"/>
      <c r="L203" s="30"/>
    </row>
    <row r="204" hidden="1">
      <c r="A204" s="30"/>
      <c r="B204" s="30"/>
      <c r="C204" s="30"/>
      <c r="D204" s="30"/>
      <c r="E204" s="30"/>
      <c r="F204" s="30"/>
      <c r="G204" s="30"/>
      <c r="H204" s="30"/>
      <c r="I204" s="30"/>
      <c r="J204" s="30"/>
      <c r="K204" s="30"/>
      <c r="L204" s="30"/>
    </row>
    <row r="205" hidden="1">
      <c r="A205" s="30"/>
      <c r="B205" s="30"/>
      <c r="C205" s="30"/>
      <c r="D205" s="30"/>
      <c r="E205" s="30"/>
      <c r="F205" s="30"/>
      <c r="G205" s="30"/>
      <c r="H205" s="30"/>
      <c r="I205" s="30"/>
      <c r="J205" s="30"/>
      <c r="K205" s="30"/>
      <c r="L205" s="30"/>
    </row>
    <row r="206" hidden="1">
      <c r="A206" s="30"/>
      <c r="B206" s="30"/>
      <c r="C206" s="30"/>
      <c r="D206" s="30"/>
      <c r="E206" s="30"/>
      <c r="F206" s="30"/>
      <c r="G206" s="30"/>
      <c r="H206" s="30"/>
      <c r="I206" s="30"/>
      <c r="J206" s="30"/>
      <c r="K206" s="30"/>
      <c r="L206" s="30"/>
    </row>
    <row r="207" hidden="1">
      <c r="A207" s="30"/>
      <c r="B207" s="30"/>
      <c r="C207" s="30"/>
      <c r="D207" s="30"/>
      <c r="E207" s="30"/>
      <c r="F207" s="30"/>
      <c r="G207" s="30"/>
      <c r="H207" s="30"/>
      <c r="I207" s="30"/>
      <c r="J207" s="30"/>
      <c r="K207" s="30"/>
      <c r="L207" s="30"/>
    </row>
    <row r="208" hidden="1">
      <c r="A208" s="30"/>
      <c r="B208" s="30"/>
      <c r="C208" s="30"/>
      <c r="D208" s="30"/>
      <c r="E208" s="30"/>
      <c r="F208" s="30"/>
      <c r="G208" s="30"/>
      <c r="H208" s="30"/>
      <c r="I208" s="30"/>
      <c r="J208" s="30"/>
      <c r="K208" s="30"/>
      <c r="L208" s="30"/>
    </row>
    <row r="209" hidden="1">
      <c r="A209" s="30"/>
      <c r="B209" s="30"/>
      <c r="C209" s="30"/>
      <c r="D209" s="30"/>
      <c r="E209" s="30"/>
      <c r="F209" s="30"/>
      <c r="G209" s="30"/>
      <c r="H209" s="30"/>
      <c r="I209" s="30"/>
      <c r="J209" s="30"/>
      <c r="K209" s="30"/>
      <c r="L209" s="30"/>
    </row>
    <row r="210" hidden="1">
      <c r="A210" s="30"/>
      <c r="B210" s="30"/>
      <c r="C210" s="30"/>
      <c r="D210" s="30"/>
      <c r="E210" s="30"/>
      <c r="F210" s="30"/>
      <c r="G210" s="30"/>
      <c r="H210" s="30"/>
      <c r="I210" s="30"/>
      <c r="J210" s="30"/>
      <c r="K210" s="30"/>
      <c r="L210" s="30"/>
    </row>
    <row r="211" hidden="1">
      <c r="A211" s="30"/>
      <c r="B211" s="30"/>
      <c r="C211" s="30"/>
      <c r="D211" s="30"/>
      <c r="E211" s="30"/>
      <c r="F211" s="30"/>
      <c r="G211" s="30"/>
      <c r="H211" s="30"/>
      <c r="I211" s="30"/>
      <c r="J211" s="30"/>
      <c r="K211" s="30"/>
      <c r="L211" s="30"/>
    </row>
    <row r="212" hidden="1">
      <c r="A212" s="30"/>
      <c r="B212" s="30"/>
      <c r="C212" s="30"/>
      <c r="D212" s="30"/>
      <c r="E212" s="30"/>
      <c r="F212" s="30"/>
      <c r="G212" s="30"/>
      <c r="H212" s="30"/>
      <c r="I212" s="30"/>
      <c r="J212" s="30"/>
      <c r="K212" s="30"/>
      <c r="L212" s="30"/>
    </row>
    <row r="213" hidden="1">
      <c r="A213" s="30"/>
      <c r="B213" s="30"/>
      <c r="C213" s="30"/>
      <c r="D213" s="30"/>
      <c r="E213" s="30"/>
      <c r="F213" s="30"/>
      <c r="G213" s="30"/>
      <c r="H213" s="30"/>
      <c r="I213" s="30"/>
      <c r="J213" s="30"/>
      <c r="K213" s="30"/>
      <c r="L213" s="30"/>
    </row>
    <row r="214" hidden="1">
      <c r="A214" s="30"/>
      <c r="B214" s="30"/>
      <c r="C214" s="30"/>
      <c r="D214" s="30"/>
      <c r="E214" s="30"/>
      <c r="F214" s="30"/>
      <c r="G214" s="30"/>
      <c r="H214" s="30"/>
      <c r="I214" s="30"/>
      <c r="J214" s="30"/>
      <c r="K214" s="30"/>
      <c r="L214" s="30"/>
    </row>
    <row r="215" hidden="1">
      <c r="A215" s="30"/>
      <c r="B215" s="30"/>
      <c r="C215" s="30"/>
      <c r="D215" s="30"/>
      <c r="E215" s="30"/>
      <c r="F215" s="30"/>
      <c r="G215" s="30"/>
      <c r="H215" s="30"/>
      <c r="I215" s="30"/>
      <c r="J215" s="30"/>
      <c r="K215" s="30"/>
      <c r="L215" s="30"/>
    </row>
    <row r="216" hidden="1">
      <c r="A216" s="30"/>
      <c r="B216" s="30"/>
      <c r="C216" s="30"/>
      <c r="D216" s="30"/>
      <c r="E216" s="30"/>
      <c r="F216" s="30"/>
      <c r="G216" s="30"/>
      <c r="H216" s="30"/>
      <c r="I216" s="30"/>
      <c r="J216" s="30"/>
      <c r="K216" s="30"/>
      <c r="L216" s="30"/>
    </row>
    <row r="217" hidden="1">
      <c r="A217" s="30"/>
      <c r="B217" s="30"/>
      <c r="C217" s="30"/>
      <c r="D217" s="30"/>
      <c r="E217" s="30"/>
      <c r="F217" s="30"/>
      <c r="G217" s="30"/>
      <c r="H217" s="30"/>
      <c r="I217" s="30"/>
      <c r="J217" s="30"/>
      <c r="K217" s="30"/>
      <c r="L217" s="30"/>
    </row>
    <row r="218" hidden="1">
      <c r="A218" s="30"/>
      <c r="B218" s="30"/>
      <c r="C218" s="30"/>
      <c r="D218" s="30"/>
      <c r="E218" s="30"/>
      <c r="F218" s="30"/>
      <c r="G218" s="30"/>
      <c r="H218" s="30"/>
      <c r="I218" s="30"/>
      <c r="J218" s="30"/>
      <c r="K218" s="30"/>
      <c r="L218" s="30"/>
    </row>
    <row r="219" hidden="1">
      <c r="A219" s="30"/>
      <c r="B219" s="30"/>
      <c r="C219" s="30"/>
      <c r="D219" s="30"/>
      <c r="E219" s="30"/>
      <c r="F219" s="30"/>
      <c r="G219" s="30"/>
      <c r="H219" s="30"/>
      <c r="I219" s="30"/>
      <c r="J219" s="30"/>
      <c r="K219" s="30"/>
      <c r="L219" s="30"/>
    </row>
    <row r="220" hidden="1">
      <c r="A220" s="30"/>
      <c r="B220" s="30"/>
      <c r="C220" s="30"/>
      <c r="D220" s="30"/>
      <c r="E220" s="30"/>
      <c r="F220" s="30"/>
      <c r="G220" s="30"/>
      <c r="H220" s="30"/>
      <c r="I220" s="30"/>
      <c r="J220" s="30"/>
      <c r="K220" s="30"/>
      <c r="L220" s="30"/>
    </row>
    <row r="221" hidden="1">
      <c r="A221" s="30"/>
      <c r="B221" s="30"/>
      <c r="C221" s="30"/>
      <c r="D221" s="30"/>
      <c r="E221" s="30"/>
      <c r="F221" s="30"/>
      <c r="G221" s="30"/>
      <c r="H221" s="30"/>
      <c r="I221" s="30"/>
      <c r="J221" s="30"/>
      <c r="K221" s="30"/>
      <c r="L221" s="30"/>
    </row>
    <row r="222" hidden="1">
      <c r="A222" s="30"/>
      <c r="B222" s="30"/>
      <c r="C222" s="30"/>
      <c r="D222" s="30"/>
      <c r="E222" s="30"/>
      <c r="F222" s="30"/>
      <c r="G222" s="30"/>
      <c r="H222" s="30"/>
      <c r="I222" s="30"/>
      <c r="J222" s="30"/>
      <c r="K222" s="30"/>
      <c r="L222" s="30"/>
    </row>
    <row r="223" hidden="1">
      <c r="A223" s="30"/>
      <c r="B223" s="30"/>
      <c r="C223" s="30"/>
      <c r="D223" s="30"/>
      <c r="E223" s="30"/>
      <c r="F223" s="30"/>
      <c r="G223" s="30"/>
      <c r="H223" s="30"/>
      <c r="I223" s="30"/>
      <c r="J223" s="30"/>
      <c r="K223" s="30"/>
      <c r="L223" s="30"/>
    </row>
    <row r="224" hidden="1">
      <c r="A224" s="30"/>
      <c r="B224" s="30"/>
      <c r="C224" s="30"/>
      <c r="D224" s="30"/>
      <c r="E224" s="30"/>
      <c r="F224" s="30"/>
      <c r="G224" s="30"/>
      <c r="H224" s="30"/>
      <c r="I224" s="30"/>
      <c r="J224" s="30"/>
      <c r="K224" s="30"/>
      <c r="L224" s="30"/>
    </row>
    <row r="225" hidden="1">
      <c r="A225" s="30"/>
      <c r="B225" s="30"/>
      <c r="C225" s="30"/>
      <c r="D225" s="30"/>
      <c r="E225" s="30"/>
      <c r="F225" s="30"/>
      <c r="G225" s="30"/>
      <c r="H225" s="30"/>
      <c r="I225" s="30"/>
      <c r="J225" s="30"/>
      <c r="K225" s="30"/>
      <c r="L225" s="30"/>
    </row>
    <row r="226" hidden="1">
      <c r="A226" s="30"/>
      <c r="B226" s="30"/>
      <c r="C226" s="30"/>
      <c r="D226" s="30"/>
      <c r="E226" s="30"/>
      <c r="F226" s="30"/>
      <c r="G226" s="30"/>
      <c r="H226" s="30"/>
      <c r="I226" s="30"/>
      <c r="J226" s="30"/>
      <c r="K226" s="30"/>
      <c r="L226" s="30"/>
    </row>
    <row r="227" hidden="1">
      <c r="A227" s="30"/>
      <c r="B227" s="30"/>
      <c r="C227" s="30"/>
      <c r="D227" s="30"/>
      <c r="E227" s="30"/>
      <c r="F227" s="30"/>
      <c r="G227" s="30"/>
      <c r="H227" s="30"/>
      <c r="I227" s="30"/>
      <c r="J227" s="30"/>
      <c r="K227" s="30"/>
      <c r="L227" s="30"/>
    </row>
    <row r="228" hidden="1">
      <c r="A228" s="30"/>
      <c r="B228" s="30"/>
      <c r="C228" s="30"/>
      <c r="D228" s="30"/>
      <c r="E228" s="30"/>
      <c r="F228" s="30"/>
      <c r="G228" s="30"/>
      <c r="H228" s="30"/>
      <c r="I228" s="30"/>
      <c r="J228" s="30"/>
      <c r="K228" s="30"/>
      <c r="L228" s="30"/>
    </row>
    <row r="229" hidden="1">
      <c r="A229" s="30"/>
      <c r="B229" s="30"/>
      <c r="C229" s="30"/>
      <c r="D229" s="30"/>
      <c r="E229" s="30"/>
      <c r="F229" s="30"/>
      <c r="G229" s="30"/>
      <c r="H229" s="30"/>
      <c r="I229" s="30"/>
      <c r="J229" s="30"/>
      <c r="K229" s="30"/>
      <c r="L229" s="30"/>
    </row>
    <row r="230" hidden="1">
      <c r="A230" s="30"/>
      <c r="B230" s="30"/>
      <c r="C230" s="30"/>
      <c r="D230" s="30"/>
      <c r="E230" s="30"/>
      <c r="F230" s="30"/>
      <c r="G230" s="30"/>
      <c r="H230" s="30"/>
      <c r="I230" s="30"/>
      <c r="J230" s="30"/>
      <c r="K230" s="30"/>
      <c r="L230" s="30"/>
    </row>
    <row r="231" hidden="1">
      <c r="A231" s="30"/>
      <c r="B231" s="30"/>
      <c r="C231" s="30"/>
      <c r="D231" s="30"/>
      <c r="E231" s="30"/>
      <c r="F231" s="30"/>
      <c r="G231" s="30"/>
      <c r="H231" s="30"/>
      <c r="I231" s="30"/>
      <c r="J231" s="30"/>
      <c r="K231" s="30"/>
      <c r="L231" s="30"/>
    </row>
    <row r="232" hidden="1">
      <c r="A232" s="30"/>
      <c r="B232" s="30"/>
      <c r="C232" s="30"/>
      <c r="D232" s="30"/>
      <c r="E232" s="30"/>
      <c r="F232" s="30"/>
      <c r="G232" s="30"/>
      <c r="H232" s="30"/>
      <c r="I232" s="30"/>
      <c r="J232" s="30"/>
      <c r="K232" s="30"/>
      <c r="L232" s="30"/>
    </row>
    <row r="233" hidden="1">
      <c r="A233" s="30"/>
      <c r="B233" s="30"/>
      <c r="C233" s="30"/>
      <c r="D233" s="30"/>
      <c r="E233" s="30"/>
      <c r="F233" s="30"/>
      <c r="G233" s="30"/>
      <c r="H233" s="30"/>
      <c r="I233" s="30"/>
      <c r="J233" s="30"/>
      <c r="K233" s="30"/>
      <c r="L233" s="30"/>
    </row>
    <row r="234" hidden="1">
      <c r="A234" s="30"/>
      <c r="B234" s="30"/>
      <c r="C234" s="30"/>
      <c r="D234" s="30"/>
      <c r="E234" s="30"/>
      <c r="F234" s="30"/>
      <c r="G234" s="30"/>
      <c r="H234" s="30"/>
      <c r="I234" s="30"/>
      <c r="J234" s="30"/>
      <c r="K234" s="30"/>
      <c r="L234" s="30"/>
    </row>
    <row r="235" hidden="1">
      <c r="A235" s="30"/>
      <c r="B235" s="30"/>
      <c r="C235" s="30"/>
      <c r="D235" s="30"/>
      <c r="E235" s="30"/>
      <c r="F235" s="30"/>
      <c r="G235" s="30"/>
      <c r="H235" s="30"/>
      <c r="I235" s="30"/>
      <c r="J235" s="30"/>
      <c r="K235" s="30"/>
      <c r="L235" s="30"/>
    </row>
    <row r="236" hidden="1">
      <c r="A236" s="30"/>
      <c r="B236" s="30"/>
      <c r="C236" s="30"/>
      <c r="D236" s="30"/>
      <c r="E236" s="30"/>
      <c r="F236" s="30"/>
      <c r="G236" s="30"/>
      <c r="H236" s="30"/>
      <c r="I236" s="30"/>
      <c r="J236" s="30"/>
      <c r="K236" s="30"/>
      <c r="L236" s="30"/>
    </row>
    <row r="237" hidden="1">
      <c r="A237" s="30"/>
      <c r="B237" s="30"/>
      <c r="C237" s="30"/>
      <c r="D237" s="30"/>
      <c r="E237" s="30"/>
      <c r="F237" s="30"/>
      <c r="G237" s="30"/>
      <c r="H237" s="30"/>
      <c r="I237" s="30"/>
      <c r="J237" s="30"/>
      <c r="K237" s="30"/>
      <c r="L237" s="30"/>
    </row>
    <row r="238" hidden="1">
      <c r="A238" s="30"/>
      <c r="B238" s="30"/>
      <c r="C238" s="30"/>
      <c r="D238" s="30"/>
      <c r="E238" s="30"/>
      <c r="F238" s="30"/>
      <c r="G238" s="30"/>
      <c r="H238" s="30"/>
      <c r="I238" s="30"/>
      <c r="J238" s="30"/>
      <c r="K238" s="30"/>
      <c r="L238" s="30"/>
    </row>
    <row r="239" hidden="1">
      <c r="A239" s="30"/>
      <c r="B239" s="30"/>
      <c r="C239" s="30"/>
      <c r="D239" s="30"/>
      <c r="E239" s="30"/>
      <c r="F239" s="30"/>
      <c r="G239" s="30"/>
      <c r="H239" s="30"/>
      <c r="I239" s="30"/>
      <c r="J239" s="30"/>
      <c r="K239" s="30"/>
      <c r="L239" s="30"/>
    </row>
    <row r="240" hidden="1">
      <c r="A240" s="30"/>
      <c r="B240" s="30"/>
      <c r="C240" s="30"/>
      <c r="D240" s="30"/>
      <c r="E240" s="30"/>
      <c r="F240" s="30"/>
      <c r="G240" s="30"/>
      <c r="H240" s="30"/>
      <c r="I240" s="30"/>
      <c r="J240" s="30"/>
      <c r="K240" s="30"/>
      <c r="L240" s="30"/>
    </row>
    <row r="241" hidden="1">
      <c r="A241" s="30"/>
      <c r="B241" s="30"/>
      <c r="C241" s="30"/>
      <c r="D241" s="30"/>
      <c r="E241" s="30"/>
      <c r="F241" s="30"/>
      <c r="G241" s="30"/>
      <c r="H241" s="30"/>
      <c r="I241" s="30"/>
      <c r="J241" s="30"/>
      <c r="K241" s="30"/>
      <c r="L241" s="30"/>
    </row>
    <row r="242" hidden="1">
      <c r="A242" s="30"/>
      <c r="B242" s="30"/>
      <c r="C242" s="30"/>
      <c r="D242" s="30"/>
      <c r="E242" s="30"/>
      <c r="F242" s="30"/>
      <c r="G242" s="30"/>
      <c r="H242" s="30"/>
      <c r="I242" s="30"/>
      <c r="J242" s="30"/>
      <c r="K242" s="30"/>
      <c r="L242" s="30"/>
    </row>
    <row r="243" hidden="1">
      <c r="A243" s="30"/>
      <c r="B243" s="30"/>
      <c r="C243" s="30"/>
      <c r="D243" s="30"/>
      <c r="E243" s="30"/>
      <c r="F243" s="30"/>
      <c r="G243" s="30"/>
      <c r="H243" s="30"/>
      <c r="I243" s="30"/>
      <c r="J243" s="30"/>
      <c r="K243" s="30"/>
      <c r="L243" s="30"/>
    </row>
    <row r="244" hidden="1">
      <c r="A244" s="30"/>
      <c r="B244" s="30"/>
      <c r="C244" s="30"/>
      <c r="D244" s="30"/>
      <c r="E244" s="30"/>
      <c r="F244" s="30"/>
      <c r="G244" s="30"/>
      <c r="H244" s="30"/>
      <c r="I244" s="30"/>
      <c r="J244" s="30"/>
      <c r="K244" s="30"/>
      <c r="L244" s="30"/>
    </row>
    <row r="245" hidden="1">
      <c r="A245" s="30"/>
      <c r="B245" s="30"/>
      <c r="C245" s="30"/>
      <c r="D245" s="30"/>
      <c r="E245" s="30"/>
      <c r="F245" s="30"/>
      <c r="G245" s="30"/>
      <c r="H245" s="30"/>
      <c r="I245" s="30"/>
      <c r="J245" s="30"/>
      <c r="K245" s="30"/>
      <c r="L245" s="30"/>
    </row>
    <row r="246" hidden="1">
      <c r="A246" s="30"/>
      <c r="B246" s="30"/>
      <c r="C246" s="30"/>
      <c r="D246" s="30"/>
      <c r="E246" s="30"/>
      <c r="F246" s="30"/>
      <c r="G246" s="30"/>
      <c r="H246" s="30"/>
      <c r="I246" s="30"/>
      <c r="J246" s="30"/>
      <c r="K246" s="30"/>
      <c r="L246" s="30"/>
    </row>
    <row r="247" hidden="1">
      <c r="A247" s="30"/>
      <c r="B247" s="30"/>
      <c r="C247" s="30"/>
      <c r="D247" s="30"/>
      <c r="E247" s="30"/>
      <c r="F247" s="30"/>
      <c r="G247" s="30"/>
      <c r="H247" s="30"/>
      <c r="I247" s="30"/>
      <c r="J247" s="30"/>
      <c r="K247" s="30"/>
      <c r="L247" s="30"/>
    </row>
    <row r="248" hidden="1">
      <c r="A248" s="30"/>
      <c r="B248" s="30"/>
      <c r="C248" s="30"/>
      <c r="D248" s="30"/>
      <c r="E248" s="30"/>
      <c r="F248" s="30"/>
      <c r="G248" s="30"/>
      <c r="H248" s="30"/>
      <c r="I248" s="30"/>
      <c r="J248" s="30"/>
      <c r="K248" s="30"/>
      <c r="L248" s="30"/>
    </row>
    <row r="249" hidden="1">
      <c r="A249" s="30"/>
      <c r="B249" s="30"/>
      <c r="C249" s="30"/>
      <c r="D249" s="30"/>
      <c r="E249" s="30"/>
      <c r="F249" s="30"/>
      <c r="G249" s="30"/>
      <c r="H249" s="30"/>
      <c r="I249" s="30"/>
      <c r="J249" s="30"/>
      <c r="K249" s="30"/>
      <c r="L249" s="30"/>
    </row>
    <row r="250" hidden="1">
      <c r="A250" s="30"/>
      <c r="B250" s="30"/>
      <c r="C250" s="30"/>
      <c r="D250" s="30"/>
      <c r="E250" s="30"/>
      <c r="F250" s="30"/>
      <c r="G250" s="30"/>
      <c r="H250" s="30"/>
      <c r="I250" s="30"/>
      <c r="J250" s="30"/>
      <c r="K250" s="30"/>
      <c r="L250" s="30"/>
    </row>
    <row r="251" hidden="1">
      <c r="A251" s="30"/>
      <c r="B251" s="30"/>
      <c r="C251" s="30"/>
      <c r="D251" s="30"/>
      <c r="E251" s="30"/>
      <c r="F251" s="30"/>
      <c r="G251" s="30"/>
      <c r="H251" s="30"/>
      <c r="I251" s="30"/>
      <c r="J251" s="30"/>
      <c r="K251" s="30"/>
      <c r="L251" s="30"/>
    </row>
    <row r="252" hidden="1">
      <c r="A252" s="30"/>
      <c r="B252" s="30"/>
      <c r="C252" s="30"/>
      <c r="D252" s="30"/>
      <c r="E252" s="30"/>
      <c r="F252" s="30"/>
      <c r="G252" s="30"/>
      <c r="H252" s="30"/>
      <c r="I252" s="30"/>
      <c r="J252" s="30"/>
      <c r="K252" s="30"/>
      <c r="L252" s="30"/>
    </row>
    <row r="253" hidden="1">
      <c r="A253" s="30"/>
      <c r="B253" s="30"/>
      <c r="C253" s="30"/>
      <c r="D253" s="30"/>
      <c r="E253" s="30"/>
      <c r="F253" s="30"/>
      <c r="G253" s="30"/>
      <c r="H253" s="30"/>
      <c r="I253" s="30"/>
      <c r="J253" s="30"/>
      <c r="K253" s="30"/>
      <c r="L253" s="30"/>
    </row>
    <row r="254" hidden="1">
      <c r="A254" s="30"/>
      <c r="B254" s="30"/>
      <c r="C254" s="30"/>
      <c r="D254" s="30"/>
      <c r="E254" s="30"/>
      <c r="F254" s="30"/>
      <c r="G254" s="30"/>
      <c r="H254" s="30"/>
      <c r="I254" s="30"/>
      <c r="J254" s="30"/>
      <c r="K254" s="30"/>
      <c r="L254" s="30"/>
    </row>
    <row r="255" hidden="1">
      <c r="A255" s="30"/>
      <c r="B255" s="30"/>
      <c r="C255" s="30"/>
      <c r="D255" s="30"/>
      <c r="E255" s="30"/>
      <c r="F255" s="30"/>
      <c r="G255" s="30"/>
      <c r="H255" s="30"/>
      <c r="I255" s="30"/>
      <c r="J255" s="30"/>
      <c r="K255" s="30"/>
      <c r="L255" s="30"/>
    </row>
    <row r="256" hidden="1">
      <c r="A256" s="30"/>
      <c r="B256" s="30"/>
      <c r="C256" s="30"/>
      <c r="D256" s="30"/>
      <c r="E256" s="30"/>
      <c r="F256" s="30"/>
      <c r="G256" s="30"/>
      <c r="H256" s="30"/>
      <c r="I256" s="30"/>
      <c r="J256" s="30"/>
      <c r="K256" s="30"/>
      <c r="L256" s="30"/>
    </row>
    <row r="257" hidden="1">
      <c r="A257" s="30"/>
      <c r="B257" s="30"/>
      <c r="C257" s="30"/>
      <c r="D257" s="30"/>
      <c r="E257" s="30"/>
      <c r="F257" s="30"/>
      <c r="G257" s="30"/>
      <c r="H257" s="30"/>
      <c r="I257" s="30"/>
      <c r="J257" s="30"/>
      <c r="K257" s="30"/>
      <c r="L257" s="30"/>
    </row>
    <row r="258" hidden="1">
      <c r="A258" s="30"/>
      <c r="B258" s="30"/>
      <c r="C258" s="30"/>
      <c r="D258" s="30"/>
      <c r="E258" s="30"/>
      <c r="F258" s="30"/>
      <c r="G258" s="30"/>
      <c r="H258" s="30"/>
      <c r="I258" s="30"/>
      <c r="J258" s="30"/>
      <c r="K258" s="30"/>
      <c r="L258" s="30"/>
    </row>
    <row r="259" hidden="1">
      <c r="A259" s="30"/>
      <c r="B259" s="30"/>
      <c r="C259" s="30"/>
      <c r="D259" s="30"/>
      <c r="E259" s="30"/>
      <c r="F259" s="30"/>
      <c r="G259" s="30"/>
      <c r="H259" s="30"/>
      <c r="I259" s="30"/>
      <c r="J259" s="30"/>
      <c r="K259" s="30"/>
      <c r="L259" s="30"/>
    </row>
    <row r="260" hidden="1">
      <c r="A260" s="30"/>
      <c r="B260" s="30"/>
      <c r="C260" s="30"/>
      <c r="D260" s="30"/>
      <c r="E260" s="30"/>
      <c r="F260" s="30"/>
      <c r="G260" s="30"/>
      <c r="H260" s="30"/>
      <c r="I260" s="30"/>
      <c r="J260" s="30"/>
      <c r="K260" s="30"/>
      <c r="L260" s="30"/>
    </row>
    <row r="261" hidden="1">
      <c r="A261" s="30"/>
      <c r="B261" s="30"/>
      <c r="C261" s="30"/>
      <c r="D261" s="30"/>
      <c r="E261" s="30"/>
      <c r="F261" s="30"/>
      <c r="G261" s="30"/>
      <c r="H261" s="30"/>
      <c r="I261" s="30"/>
      <c r="J261" s="30"/>
      <c r="K261" s="30"/>
      <c r="L261" s="30"/>
    </row>
    <row r="262" hidden="1">
      <c r="A262" s="30"/>
      <c r="B262" s="30"/>
      <c r="C262" s="30"/>
      <c r="D262" s="30"/>
      <c r="E262" s="30"/>
      <c r="F262" s="30"/>
      <c r="G262" s="30"/>
      <c r="H262" s="30"/>
      <c r="I262" s="30"/>
      <c r="J262" s="30"/>
      <c r="K262" s="30"/>
      <c r="L262" s="30"/>
    </row>
    <row r="263" hidden="1">
      <c r="A263" s="30"/>
      <c r="B263" s="30"/>
      <c r="C263" s="30"/>
      <c r="D263" s="30"/>
      <c r="E263" s="30"/>
      <c r="F263" s="30"/>
      <c r="G263" s="30"/>
      <c r="H263" s="30"/>
      <c r="I263" s="30"/>
      <c r="J263" s="30"/>
      <c r="K263" s="30"/>
      <c r="L263" s="30"/>
    </row>
    <row r="264" hidden="1">
      <c r="A264" s="30"/>
      <c r="B264" s="30"/>
      <c r="C264" s="30"/>
      <c r="D264" s="30"/>
      <c r="E264" s="30"/>
      <c r="F264" s="30"/>
      <c r="G264" s="30"/>
      <c r="H264" s="30"/>
      <c r="I264" s="30"/>
      <c r="J264" s="30"/>
      <c r="K264" s="30"/>
      <c r="L264" s="30"/>
    </row>
    <row r="265" hidden="1">
      <c r="A265" s="30"/>
      <c r="B265" s="30"/>
      <c r="C265" s="30"/>
      <c r="D265" s="30"/>
      <c r="E265" s="30"/>
      <c r="F265" s="30"/>
      <c r="G265" s="30"/>
      <c r="H265" s="30"/>
      <c r="I265" s="30"/>
      <c r="J265" s="30"/>
      <c r="K265" s="30"/>
      <c r="L265" s="30"/>
    </row>
    <row r="266" hidden="1">
      <c r="A266" s="30"/>
      <c r="B266" s="30"/>
      <c r="C266" s="30"/>
      <c r="D266" s="30"/>
      <c r="E266" s="30"/>
      <c r="F266" s="30"/>
      <c r="G266" s="30"/>
      <c r="H266" s="30"/>
      <c r="I266" s="30"/>
      <c r="J266" s="30"/>
      <c r="K266" s="30"/>
      <c r="L266" s="30"/>
    </row>
    <row r="267" hidden="1">
      <c r="A267" s="30"/>
      <c r="B267" s="30"/>
      <c r="C267" s="30"/>
      <c r="D267" s="30"/>
      <c r="E267" s="30"/>
      <c r="F267" s="30"/>
      <c r="G267" s="30"/>
      <c r="H267" s="30"/>
      <c r="I267" s="30"/>
      <c r="J267" s="30"/>
      <c r="K267" s="30"/>
      <c r="L267" s="30"/>
    </row>
    <row r="268" hidden="1">
      <c r="A268" s="30"/>
      <c r="B268" s="30"/>
      <c r="C268" s="30"/>
      <c r="D268" s="30"/>
      <c r="E268" s="30"/>
      <c r="F268" s="30"/>
      <c r="G268" s="30"/>
      <c r="H268" s="30"/>
      <c r="I268" s="30"/>
      <c r="J268" s="30"/>
      <c r="K268" s="30"/>
      <c r="L268" s="30"/>
    </row>
    <row r="269" hidden="1">
      <c r="A269" s="30"/>
      <c r="B269" s="30"/>
      <c r="C269" s="30"/>
      <c r="D269" s="30"/>
      <c r="E269" s="30"/>
      <c r="F269" s="30"/>
      <c r="G269" s="30"/>
      <c r="H269" s="30"/>
      <c r="I269" s="30"/>
      <c r="J269" s="30"/>
      <c r="K269" s="30"/>
      <c r="L269" s="30"/>
    </row>
    <row r="270" hidden="1">
      <c r="A270" s="30"/>
      <c r="B270" s="30"/>
      <c r="C270" s="30"/>
      <c r="D270" s="30"/>
      <c r="E270" s="30"/>
      <c r="F270" s="30"/>
      <c r="G270" s="30"/>
      <c r="H270" s="30"/>
      <c r="I270" s="30"/>
      <c r="J270" s="30"/>
      <c r="K270" s="30"/>
      <c r="L270" s="30"/>
    </row>
    <row r="271" hidden="1">
      <c r="A271" s="30"/>
      <c r="B271" s="30"/>
      <c r="C271" s="30"/>
      <c r="D271" s="30"/>
      <c r="E271" s="30"/>
      <c r="F271" s="30"/>
      <c r="G271" s="30"/>
      <c r="H271" s="30"/>
      <c r="I271" s="30"/>
      <c r="J271" s="30"/>
      <c r="K271" s="30"/>
      <c r="L271" s="30"/>
    </row>
    <row r="272" hidden="1">
      <c r="A272" s="30"/>
      <c r="B272" s="30"/>
      <c r="C272" s="30"/>
      <c r="D272" s="30"/>
      <c r="E272" s="30"/>
      <c r="F272" s="30"/>
      <c r="G272" s="30"/>
      <c r="H272" s="30"/>
      <c r="I272" s="30"/>
      <c r="J272" s="30"/>
      <c r="K272" s="30"/>
      <c r="L272" s="30"/>
    </row>
    <row r="273" hidden="1">
      <c r="A273" s="30"/>
      <c r="B273" s="30"/>
      <c r="C273" s="30"/>
      <c r="D273" s="30"/>
      <c r="E273" s="30"/>
      <c r="F273" s="30"/>
      <c r="G273" s="30"/>
      <c r="H273" s="30"/>
      <c r="I273" s="30"/>
      <c r="J273" s="30"/>
      <c r="K273" s="30"/>
      <c r="L273" s="30"/>
    </row>
    <row r="274" hidden="1">
      <c r="A274" s="30"/>
      <c r="B274" s="30"/>
      <c r="C274" s="30"/>
      <c r="D274" s="30"/>
      <c r="E274" s="30"/>
      <c r="F274" s="30"/>
      <c r="G274" s="30"/>
      <c r="H274" s="30"/>
      <c r="I274" s="30"/>
      <c r="J274" s="30"/>
      <c r="K274" s="30"/>
      <c r="L274" s="30"/>
    </row>
    <row r="275" hidden="1">
      <c r="A275" s="30"/>
      <c r="B275" s="30"/>
      <c r="C275" s="30"/>
      <c r="D275" s="30"/>
      <c r="E275" s="30"/>
      <c r="F275" s="30"/>
      <c r="G275" s="30"/>
      <c r="H275" s="30"/>
      <c r="I275" s="30"/>
      <c r="J275" s="30"/>
      <c r="K275" s="30"/>
      <c r="L275" s="30"/>
    </row>
    <row r="276" hidden="1">
      <c r="A276" s="30"/>
      <c r="B276" s="30"/>
      <c r="C276" s="30"/>
      <c r="D276" s="30"/>
      <c r="E276" s="30"/>
      <c r="F276" s="30"/>
      <c r="G276" s="30"/>
      <c r="H276" s="30"/>
      <c r="I276" s="30"/>
      <c r="J276" s="30"/>
      <c r="K276" s="30"/>
      <c r="L276" s="30"/>
    </row>
    <row r="277" hidden="1">
      <c r="A277" s="30"/>
      <c r="B277" s="30"/>
      <c r="C277" s="30"/>
      <c r="D277" s="30"/>
      <c r="E277" s="30"/>
      <c r="F277" s="30"/>
      <c r="G277" s="30"/>
      <c r="H277" s="30"/>
      <c r="I277" s="30"/>
      <c r="J277" s="30"/>
      <c r="K277" s="30"/>
      <c r="L277" s="30"/>
    </row>
    <row r="278" hidden="1">
      <c r="A278" s="30"/>
      <c r="B278" s="30"/>
      <c r="C278" s="30"/>
      <c r="D278" s="30"/>
      <c r="E278" s="30"/>
      <c r="F278" s="30"/>
      <c r="G278" s="30"/>
      <c r="H278" s="30"/>
      <c r="I278" s="30"/>
      <c r="J278" s="30"/>
      <c r="K278" s="30"/>
      <c r="L278" s="30"/>
    </row>
    <row r="279" hidden="1">
      <c r="A279" s="30"/>
      <c r="B279" s="30"/>
      <c r="C279" s="30"/>
      <c r="D279" s="30"/>
      <c r="E279" s="30"/>
      <c r="F279" s="30"/>
      <c r="G279" s="30"/>
      <c r="H279" s="30"/>
      <c r="I279" s="30"/>
      <c r="J279" s="30"/>
      <c r="K279" s="30"/>
      <c r="L279" s="30"/>
    </row>
    <row r="280" hidden="1">
      <c r="A280" s="30"/>
      <c r="B280" s="30"/>
      <c r="C280" s="30"/>
      <c r="D280" s="30"/>
      <c r="E280" s="30"/>
      <c r="F280" s="30"/>
      <c r="G280" s="30"/>
      <c r="H280" s="30"/>
      <c r="I280" s="30"/>
      <c r="J280" s="30"/>
      <c r="K280" s="30"/>
      <c r="L280" s="30"/>
    </row>
    <row r="281" hidden="1">
      <c r="A281" s="30"/>
      <c r="B281" s="30"/>
      <c r="C281" s="30"/>
      <c r="D281" s="30"/>
      <c r="E281" s="30"/>
      <c r="F281" s="30"/>
      <c r="G281" s="30"/>
      <c r="H281" s="30"/>
      <c r="I281" s="30"/>
      <c r="J281" s="30"/>
      <c r="K281" s="30"/>
      <c r="L281" s="30"/>
    </row>
    <row r="282" hidden="1">
      <c r="A282" s="30"/>
      <c r="B282" s="30"/>
      <c r="C282" s="30"/>
      <c r="D282" s="30"/>
      <c r="E282" s="30"/>
      <c r="F282" s="30"/>
      <c r="G282" s="30"/>
      <c r="H282" s="30"/>
      <c r="I282" s="30"/>
      <c r="J282" s="30"/>
      <c r="K282" s="30"/>
      <c r="L282" s="30"/>
    </row>
    <row r="283" hidden="1">
      <c r="A283" s="30"/>
      <c r="B283" s="30"/>
      <c r="C283" s="30"/>
      <c r="D283" s="30"/>
      <c r="E283" s="30"/>
      <c r="F283" s="30"/>
      <c r="G283" s="30"/>
      <c r="H283" s="30"/>
      <c r="I283" s="30"/>
      <c r="J283" s="30"/>
      <c r="K283" s="30"/>
      <c r="L283" s="30"/>
    </row>
    <row r="284" hidden="1">
      <c r="A284" s="30"/>
      <c r="B284" s="30"/>
      <c r="C284" s="30"/>
      <c r="D284" s="30"/>
      <c r="E284" s="30"/>
      <c r="F284" s="30"/>
      <c r="G284" s="30"/>
      <c r="H284" s="30"/>
      <c r="I284" s="30"/>
      <c r="J284" s="30"/>
      <c r="K284" s="30"/>
      <c r="L284" s="30"/>
    </row>
    <row r="285" hidden="1">
      <c r="A285" s="30"/>
      <c r="B285" s="30"/>
      <c r="C285" s="30"/>
      <c r="D285" s="30"/>
      <c r="E285" s="30"/>
      <c r="F285" s="30"/>
      <c r="G285" s="30"/>
      <c r="H285" s="30"/>
      <c r="I285" s="30"/>
      <c r="J285" s="30"/>
      <c r="K285" s="30"/>
      <c r="L285" s="30"/>
    </row>
    <row r="286" hidden="1">
      <c r="A286" s="30"/>
      <c r="B286" s="30"/>
      <c r="C286" s="30"/>
      <c r="D286" s="30"/>
      <c r="E286" s="30"/>
      <c r="F286" s="30"/>
      <c r="G286" s="30"/>
      <c r="H286" s="30"/>
      <c r="I286" s="30"/>
      <c r="J286" s="30"/>
      <c r="K286" s="30"/>
      <c r="L286" s="30"/>
    </row>
    <row r="287" hidden="1">
      <c r="A287" s="30"/>
      <c r="B287" s="30"/>
      <c r="C287" s="30"/>
      <c r="D287" s="30"/>
      <c r="E287" s="30"/>
      <c r="F287" s="30"/>
      <c r="G287" s="30"/>
      <c r="H287" s="30"/>
      <c r="I287" s="30"/>
      <c r="J287" s="30"/>
      <c r="K287" s="30"/>
      <c r="L287" s="30"/>
    </row>
    <row r="288" hidden="1">
      <c r="A288" s="30"/>
      <c r="B288" s="30"/>
      <c r="C288" s="30"/>
      <c r="D288" s="30"/>
      <c r="E288" s="30"/>
      <c r="F288" s="30"/>
      <c r="G288" s="30"/>
      <c r="H288" s="30"/>
      <c r="I288" s="30"/>
      <c r="J288" s="30"/>
      <c r="K288" s="30"/>
      <c r="L288" s="30"/>
    </row>
    <row r="289" hidden="1">
      <c r="A289" s="30"/>
      <c r="B289" s="30"/>
      <c r="C289" s="30"/>
      <c r="D289" s="30"/>
      <c r="E289" s="30"/>
      <c r="F289" s="30"/>
      <c r="G289" s="30"/>
      <c r="H289" s="30"/>
      <c r="I289" s="30"/>
      <c r="J289" s="30"/>
      <c r="K289" s="30"/>
      <c r="L289" s="30"/>
    </row>
    <row r="290" hidden="1">
      <c r="A290" s="30"/>
      <c r="B290" s="30"/>
      <c r="C290" s="30"/>
      <c r="D290" s="30"/>
      <c r="E290" s="30"/>
      <c r="F290" s="30"/>
      <c r="G290" s="30"/>
      <c r="H290" s="30"/>
      <c r="I290" s="30"/>
      <c r="J290" s="30"/>
      <c r="K290" s="30"/>
      <c r="L290" s="30"/>
    </row>
    <row r="291" hidden="1">
      <c r="A291" s="30"/>
      <c r="B291" s="30"/>
      <c r="C291" s="30"/>
      <c r="D291" s="30"/>
      <c r="E291" s="30"/>
      <c r="F291" s="30"/>
      <c r="G291" s="30"/>
      <c r="H291" s="30"/>
      <c r="I291" s="30"/>
      <c r="J291" s="30"/>
      <c r="K291" s="30"/>
      <c r="L291" s="30"/>
    </row>
    <row r="292" hidden="1">
      <c r="A292" s="30"/>
      <c r="B292" s="30"/>
      <c r="C292" s="30"/>
      <c r="D292" s="30"/>
      <c r="E292" s="30"/>
      <c r="F292" s="30"/>
      <c r="G292" s="30"/>
      <c r="H292" s="30"/>
      <c r="I292" s="30"/>
      <c r="J292" s="30"/>
      <c r="K292" s="30"/>
      <c r="L292" s="30"/>
    </row>
    <row r="293" hidden="1">
      <c r="A293" s="30"/>
      <c r="B293" s="30"/>
      <c r="C293" s="30"/>
      <c r="D293" s="30"/>
      <c r="E293" s="30"/>
      <c r="F293" s="30"/>
      <c r="G293" s="30"/>
      <c r="H293" s="30"/>
      <c r="I293" s="30"/>
      <c r="J293" s="30"/>
      <c r="K293" s="30"/>
      <c r="L293" s="30"/>
    </row>
    <row r="294" hidden="1">
      <c r="A294" s="30"/>
      <c r="B294" s="30"/>
      <c r="C294" s="30"/>
      <c r="D294" s="30"/>
      <c r="E294" s="30"/>
      <c r="F294" s="30"/>
      <c r="G294" s="30"/>
      <c r="H294" s="30"/>
      <c r="I294" s="30"/>
      <c r="J294" s="30"/>
      <c r="K294" s="30"/>
      <c r="L294" s="30"/>
    </row>
    <row r="295" hidden="1">
      <c r="A295" s="30"/>
      <c r="B295" s="30"/>
      <c r="C295" s="30"/>
      <c r="D295" s="30"/>
      <c r="E295" s="30"/>
      <c r="F295" s="30"/>
      <c r="G295" s="30"/>
      <c r="H295" s="30"/>
      <c r="I295" s="30"/>
      <c r="J295" s="30"/>
      <c r="K295" s="30"/>
      <c r="L295" s="30"/>
    </row>
    <row r="296" hidden="1">
      <c r="A296" s="30"/>
      <c r="B296" s="30"/>
      <c r="C296" s="30"/>
      <c r="D296" s="30"/>
      <c r="E296" s="30"/>
      <c r="F296" s="30"/>
      <c r="G296" s="30"/>
      <c r="H296" s="30"/>
      <c r="I296" s="30"/>
      <c r="J296" s="30"/>
      <c r="K296" s="30"/>
      <c r="L296" s="30"/>
    </row>
    <row r="297" hidden="1">
      <c r="A297" s="30"/>
      <c r="B297" s="30"/>
      <c r="C297" s="30"/>
      <c r="D297" s="30"/>
      <c r="E297" s="30"/>
      <c r="F297" s="30"/>
      <c r="G297" s="30"/>
      <c r="H297" s="30"/>
      <c r="I297" s="30"/>
      <c r="J297" s="30"/>
      <c r="K297" s="30"/>
      <c r="L297" s="30"/>
    </row>
    <row r="298" hidden="1">
      <c r="A298" s="30"/>
      <c r="B298" s="30"/>
      <c r="C298" s="30"/>
      <c r="D298" s="30"/>
      <c r="E298" s="30"/>
      <c r="F298" s="30"/>
      <c r="G298" s="30"/>
      <c r="H298" s="30"/>
      <c r="I298" s="30"/>
      <c r="J298" s="30"/>
      <c r="K298" s="30"/>
      <c r="L298" s="30"/>
    </row>
    <row r="299" hidden="1">
      <c r="A299" s="30"/>
      <c r="B299" s="30"/>
      <c r="C299" s="30"/>
      <c r="D299" s="30"/>
      <c r="E299" s="30"/>
      <c r="F299" s="30"/>
      <c r="G299" s="30"/>
      <c r="H299" s="30"/>
      <c r="I299" s="30"/>
      <c r="J299" s="30"/>
      <c r="K299" s="30"/>
      <c r="L299" s="30"/>
    </row>
    <row r="300" hidden="1">
      <c r="A300" s="30"/>
      <c r="B300" s="30"/>
      <c r="C300" s="30"/>
      <c r="D300" s="30"/>
      <c r="E300" s="30"/>
      <c r="F300" s="30"/>
      <c r="G300" s="30"/>
      <c r="H300" s="30"/>
      <c r="I300" s="30"/>
      <c r="J300" s="30"/>
      <c r="K300" s="30"/>
      <c r="L300" s="30"/>
    </row>
    <row r="301" hidden="1">
      <c r="A301" s="30"/>
      <c r="B301" s="30"/>
      <c r="C301" s="30"/>
      <c r="D301" s="30"/>
      <c r="E301" s="30"/>
      <c r="F301" s="30"/>
      <c r="G301" s="30"/>
      <c r="H301" s="30"/>
      <c r="I301" s="30"/>
      <c r="J301" s="30"/>
      <c r="K301" s="30"/>
      <c r="L301" s="30"/>
    </row>
    <row r="302" hidden="1">
      <c r="A302" s="30"/>
      <c r="B302" s="30"/>
      <c r="C302" s="30"/>
      <c r="D302" s="30"/>
      <c r="E302" s="30"/>
      <c r="F302" s="30"/>
      <c r="G302" s="30"/>
      <c r="H302" s="30"/>
      <c r="I302" s="30"/>
      <c r="J302" s="30"/>
      <c r="K302" s="30"/>
      <c r="L302" s="30"/>
    </row>
    <row r="303" hidden="1">
      <c r="A303" s="30"/>
      <c r="B303" s="30"/>
      <c r="C303" s="30"/>
      <c r="D303" s="30"/>
      <c r="E303" s="30"/>
      <c r="F303" s="30"/>
      <c r="G303" s="30"/>
      <c r="H303" s="30"/>
      <c r="I303" s="30"/>
      <c r="J303" s="30"/>
      <c r="K303" s="30"/>
      <c r="L303" s="30"/>
    </row>
    <row r="304" hidden="1">
      <c r="A304" s="30"/>
      <c r="B304" s="30"/>
      <c r="C304" s="30"/>
      <c r="D304" s="30"/>
      <c r="E304" s="30"/>
      <c r="F304" s="30"/>
      <c r="G304" s="30"/>
      <c r="H304" s="30"/>
      <c r="I304" s="30"/>
      <c r="J304" s="30"/>
      <c r="K304" s="30"/>
      <c r="L304" s="30"/>
    </row>
    <row r="305" hidden="1">
      <c r="A305" s="30"/>
      <c r="B305" s="30"/>
      <c r="C305" s="30"/>
      <c r="D305" s="30"/>
      <c r="E305" s="30"/>
      <c r="F305" s="30"/>
      <c r="G305" s="30"/>
      <c r="H305" s="30"/>
      <c r="I305" s="30"/>
      <c r="J305" s="30"/>
      <c r="K305" s="30"/>
      <c r="L305" s="30"/>
    </row>
    <row r="306" hidden="1">
      <c r="A306" s="30"/>
      <c r="B306" s="30"/>
      <c r="C306" s="30"/>
      <c r="D306" s="30"/>
      <c r="E306" s="30"/>
      <c r="F306" s="30"/>
      <c r="G306" s="30"/>
      <c r="H306" s="30"/>
      <c r="I306" s="30"/>
      <c r="J306" s="30"/>
      <c r="K306" s="30"/>
      <c r="L306" s="30"/>
    </row>
    <row r="307" hidden="1">
      <c r="A307" s="30"/>
      <c r="B307" s="30"/>
      <c r="C307" s="30"/>
      <c r="D307" s="30"/>
      <c r="E307" s="30"/>
      <c r="F307" s="30"/>
      <c r="G307" s="30"/>
      <c r="H307" s="30"/>
      <c r="I307" s="30"/>
      <c r="J307" s="30"/>
      <c r="K307" s="30"/>
      <c r="L307" s="30"/>
    </row>
    <row r="308" hidden="1">
      <c r="A308" s="30"/>
      <c r="B308" s="30"/>
      <c r="C308" s="30"/>
      <c r="D308" s="30"/>
      <c r="E308" s="30"/>
      <c r="F308" s="30"/>
      <c r="G308" s="30"/>
      <c r="H308" s="30"/>
      <c r="I308" s="30"/>
      <c r="J308" s="30"/>
      <c r="K308" s="30"/>
      <c r="L308" s="30"/>
    </row>
    <row r="309" hidden="1">
      <c r="A309" s="30"/>
      <c r="B309" s="30"/>
      <c r="C309" s="30"/>
      <c r="D309" s="30"/>
      <c r="E309" s="30"/>
      <c r="F309" s="30"/>
      <c r="G309" s="30"/>
      <c r="H309" s="30"/>
      <c r="I309" s="30"/>
      <c r="J309" s="30"/>
      <c r="K309" s="30"/>
      <c r="L309" s="30"/>
    </row>
    <row r="310" hidden="1">
      <c r="A310" s="30"/>
      <c r="B310" s="30"/>
      <c r="C310" s="30"/>
      <c r="D310" s="30"/>
      <c r="E310" s="30"/>
      <c r="F310" s="30"/>
      <c r="G310" s="30"/>
      <c r="H310" s="30"/>
      <c r="I310" s="30"/>
      <c r="J310" s="30"/>
      <c r="K310" s="30"/>
      <c r="L310" s="30"/>
    </row>
    <row r="311" hidden="1">
      <c r="A311" s="30"/>
      <c r="B311" s="30"/>
      <c r="C311" s="30"/>
      <c r="D311" s="30"/>
      <c r="E311" s="30"/>
      <c r="F311" s="30"/>
      <c r="G311" s="30"/>
      <c r="H311" s="30"/>
      <c r="I311" s="30"/>
      <c r="J311" s="30"/>
      <c r="K311" s="30"/>
      <c r="L311" s="30"/>
    </row>
    <row r="312" hidden="1">
      <c r="A312" s="30"/>
      <c r="B312" s="30"/>
      <c r="C312" s="30"/>
      <c r="D312" s="30"/>
      <c r="E312" s="30"/>
      <c r="F312" s="30"/>
      <c r="G312" s="30"/>
      <c r="H312" s="30"/>
      <c r="I312" s="30"/>
      <c r="J312" s="30"/>
      <c r="K312" s="30"/>
      <c r="L312" s="30"/>
    </row>
    <row r="313" hidden="1">
      <c r="A313" s="30"/>
      <c r="B313" s="30"/>
      <c r="C313" s="30"/>
      <c r="D313" s="30"/>
      <c r="E313" s="30"/>
      <c r="F313" s="30"/>
      <c r="G313" s="30"/>
      <c r="H313" s="30"/>
      <c r="I313" s="30"/>
      <c r="J313" s="30"/>
      <c r="K313" s="30"/>
      <c r="L313" s="30"/>
    </row>
    <row r="314" hidden="1">
      <c r="A314" s="30"/>
      <c r="B314" s="30"/>
      <c r="C314" s="30"/>
      <c r="D314" s="30"/>
      <c r="E314" s="30"/>
      <c r="F314" s="30"/>
      <c r="G314" s="30"/>
      <c r="H314" s="30"/>
      <c r="I314" s="30"/>
      <c r="J314" s="30"/>
      <c r="K314" s="30"/>
      <c r="L314" s="30"/>
    </row>
    <row r="315" hidden="1">
      <c r="A315" s="30"/>
      <c r="B315" s="30"/>
      <c r="C315" s="30"/>
      <c r="D315" s="30"/>
      <c r="E315" s="30"/>
      <c r="F315" s="30"/>
      <c r="G315" s="30"/>
      <c r="H315" s="30"/>
      <c r="I315" s="30"/>
      <c r="J315" s="30"/>
      <c r="K315" s="30"/>
      <c r="L315" s="30"/>
    </row>
    <row r="316" hidden="1">
      <c r="A316" s="30"/>
      <c r="B316" s="30"/>
      <c r="C316" s="30"/>
      <c r="D316" s="30"/>
      <c r="E316" s="30"/>
      <c r="F316" s="30"/>
      <c r="G316" s="30"/>
      <c r="H316" s="30"/>
      <c r="I316" s="30"/>
      <c r="J316" s="30"/>
      <c r="K316" s="30"/>
      <c r="L316" s="30"/>
    </row>
    <row r="317" hidden="1">
      <c r="A317" s="30"/>
      <c r="B317" s="30"/>
      <c r="C317" s="30"/>
      <c r="D317" s="30"/>
      <c r="E317" s="30"/>
      <c r="F317" s="30"/>
      <c r="G317" s="30"/>
      <c r="H317" s="30"/>
      <c r="I317" s="30"/>
      <c r="J317" s="30"/>
      <c r="K317" s="30"/>
      <c r="L317" s="30"/>
    </row>
    <row r="318" hidden="1">
      <c r="A318" s="30"/>
      <c r="B318" s="30"/>
      <c r="C318" s="30"/>
      <c r="D318" s="30"/>
      <c r="E318" s="30"/>
      <c r="F318" s="30"/>
      <c r="G318" s="30"/>
      <c r="H318" s="30"/>
      <c r="I318" s="30"/>
      <c r="J318" s="30"/>
      <c r="K318" s="30"/>
      <c r="L318" s="30"/>
    </row>
    <row r="319" hidden="1">
      <c r="A319" s="30"/>
      <c r="B319" s="30"/>
      <c r="C319" s="30"/>
      <c r="D319" s="30"/>
      <c r="E319" s="30"/>
      <c r="F319" s="30"/>
      <c r="G319" s="30"/>
      <c r="H319" s="30"/>
      <c r="I319" s="30"/>
      <c r="J319" s="30"/>
      <c r="K319" s="30"/>
      <c r="L319" s="30"/>
    </row>
    <row r="320" hidden="1">
      <c r="A320" s="30"/>
      <c r="B320" s="30"/>
      <c r="C320" s="30"/>
      <c r="D320" s="30"/>
      <c r="E320" s="30"/>
      <c r="F320" s="30"/>
      <c r="G320" s="30"/>
      <c r="H320" s="30"/>
      <c r="I320" s="30"/>
      <c r="J320" s="30"/>
      <c r="K320" s="30"/>
      <c r="L320" s="30"/>
    </row>
    <row r="321" hidden="1">
      <c r="A321" s="30"/>
      <c r="B321" s="30"/>
      <c r="C321" s="30"/>
      <c r="D321" s="30"/>
      <c r="E321" s="30"/>
      <c r="F321" s="30"/>
      <c r="G321" s="30"/>
      <c r="H321" s="30"/>
      <c r="I321" s="30"/>
      <c r="J321" s="30"/>
      <c r="K321" s="30"/>
      <c r="L321" s="30"/>
    </row>
    <row r="322" hidden="1">
      <c r="A322" s="30"/>
      <c r="B322" s="30"/>
      <c r="C322" s="30"/>
      <c r="D322" s="30"/>
      <c r="E322" s="30"/>
      <c r="F322" s="30"/>
      <c r="G322" s="30"/>
      <c r="H322" s="30"/>
      <c r="I322" s="30"/>
      <c r="J322" s="30"/>
      <c r="K322" s="30"/>
      <c r="L322" s="30"/>
    </row>
    <row r="323" hidden="1">
      <c r="A323" s="30"/>
      <c r="B323" s="30"/>
      <c r="C323" s="30"/>
      <c r="D323" s="30"/>
      <c r="E323" s="30"/>
      <c r="F323" s="30"/>
      <c r="G323" s="30"/>
      <c r="H323" s="30"/>
      <c r="I323" s="30"/>
      <c r="J323" s="30"/>
      <c r="K323" s="30"/>
      <c r="L323" s="30"/>
    </row>
    <row r="324" hidden="1">
      <c r="A324" s="30"/>
      <c r="B324" s="30"/>
      <c r="C324" s="30"/>
      <c r="D324" s="30"/>
      <c r="E324" s="30"/>
      <c r="F324" s="30"/>
      <c r="G324" s="30"/>
      <c r="H324" s="30"/>
      <c r="I324" s="30"/>
      <c r="J324" s="30"/>
      <c r="K324" s="30"/>
      <c r="L324" s="30"/>
    </row>
    <row r="325" hidden="1">
      <c r="A325" s="30"/>
      <c r="B325" s="30"/>
      <c r="C325" s="30"/>
      <c r="D325" s="30"/>
      <c r="E325" s="30"/>
      <c r="F325" s="30"/>
      <c r="G325" s="30"/>
      <c r="H325" s="30"/>
      <c r="I325" s="30"/>
      <c r="J325" s="30"/>
      <c r="K325" s="30"/>
      <c r="L325" s="30"/>
    </row>
    <row r="326" hidden="1">
      <c r="A326" s="30"/>
      <c r="B326" s="30"/>
      <c r="C326" s="30"/>
      <c r="D326" s="30"/>
      <c r="E326" s="30"/>
      <c r="F326" s="30"/>
      <c r="G326" s="30"/>
      <c r="H326" s="30"/>
      <c r="I326" s="30"/>
      <c r="J326" s="30"/>
      <c r="K326" s="30"/>
      <c r="L326" s="30"/>
    </row>
    <row r="327" hidden="1">
      <c r="A327" s="30"/>
      <c r="B327" s="30"/>
      <c r="C327" s="30"/>
      <c r="D327" s="30"/>
      <c r="E327" s="30"/>
      <c r="F327" s="30"/>
      <c r="G327" s="30"/>
      <c r="H327" s="30"/>
      <c r="I327" s="30"/>
      <c r="J327" s="30"/>
      <c r="K327" s="30"/>
      <c r="L327" s="30"/>
    </row>
    <row r="328" hidden="1">
      <c r="A328" s="30"/>
      <c r="B328" s="30"/>
      <c r="C328" s="30"/>
      <c r="D328" s="30"/>
      <c r="E328" s="30"/>
      <c r="F328" s="30"/>
      <c r="G328" s="30"/>
      <c r="H328" s="30"/>
      <c r="I328" s="30"/>
      <c r="J328" s="30"/>
      <c r="K328" s="30"/>
      <c r="L328" s="30"/>
    </row>
    <row r="329" hidden="1">
      <c r="A329" s="30"/>
      <c r="B329" s="30"/>
      <c r="C329" s="30"/>
      <c r="D329" s="30"/>
      <c r="E329" s="30"/>
      <c r="F329" s="30"/>
      <c r="G329" s="30"/>
      <c r="H329" s="30"/>
      <c r="I329" s="30"/>
      <c r="J329" s="30"/>
      <c r="K329" s="30"/>
      <c r="L329" s="30"/>
    </row>
    <row r="330" hidden="1">
      <c r="A330" s="30"/>
      <c r="B330" s="30"/>
      <c r="C330" s="30"/>
      <c r="D330" s="30"/>
      <c r="E330" s="30"/>
      <c r="F330" s="30"/>
      <c r="G330" s="30"/>
      <c r="H330" s="30"/>
      <c r="I330" s="30"/>
      <c r="J330" s="30"/>
      <c r="K330" s="30"/>
      <c r="L330" s="30"/>
    </row>
    <row r="331" hidden="1">
      <c r="A331" s="30"/>
      <c r="B331" s="30"/>
      <c r="C331" s="30"/>
      <c r="D331" s="30"/>
      <c r="E331" s="30"/>
      <c r="F331" s="30"/>
      <c r="G331" s="30"/>
      <c r="H331" s="30"/>
      <c r="I331" s="30"/>
      <c r="J331" s="30"/>
      <c r="K331" s="30"/>
      <c r="L331" s="30"/>
    </row>
    <row r="332" hidden="1">
      <c r="A332" s="30"/>
      <c r="B332" s="30"/>
      <c r="C332" s="30"/>
      <c r="D332" s="30"/>
      <c r="E332" s="30"/>
      <c r="F332" s="30"/>
      <c r="G332" s="30"/>
      <c r="H332" s="30"/>
      <c r="I332" s="30"/>
      <c r="J332" s="30"/>
      <c r="K332" s="30"/>
      <c r="L332" s="30"/>
    </row>
    <row r="333" hidden="1">
      <c r="A333" s="30"/>
      <c r="B333" s="30"/>
      <c r="C333" s="30"/>
      <c r="D333" s="30"/>
      <c r="E333" s="30"/>
      <c r="F333" s="30"/>
      <c r="G333" s="30"/>
      <c r="H333" s="30"/>
      <c r="I333" s="30"/>
      <c r="J333" s="30"/>
      <c r="K333" s="30"/>
      <c r="L333" s="30"/>
    </row>
    <row r="334" hidden="1">
      <c r="A334" s="30"/>
      <c r="B334" s="30"/>
      <c r="C334" s="30"/>
      <c r="D334" s="30"/>
      <c r="E334" s="30"/>
      <c r="F334" s="30"/>
      <c r="G334" s="30"/>
      <c r="H334" s="30"/>
      <c r="I334" s="30"/>
      <c r="J334" s="30"/>
      <c r="K334" s="30"/>
      <c r="L334" s="30"/>
    </row>
    <row r="335" hidden="1">
      <c r="A335" s="30"/>
      <c r="B335" s="30"/>
      <c r="C335" s="30"/>
      <c r="D335" s="30"/>
      <c r="E335" s="30"/>
      <c r="F335" s="30"/>
      <c r="G335" s="30"/>
      <c r="H335" s="30"/>
      <c r="I335" s="30"/>
      <c r="J335" s="30"/>
      <c r="K335" s="30"/>
      <c r="L335" s="30"/>
    </row>
    <row r="336" hidden="1">
      <c r="A336" s="30"/>
      <c r="B336" s="30"/>
      <c r="C336" s="30"/>
      <c r="D336" s="30"/>
      <c r="E336" s="30"/>
      <c r="F336" s="30"/>
      <c r="G336" s="30"/>
      <c r="H336" s="30"/>
      <c r="I336" s="30"/>
      <c r="J336" s="30"/>
      <c r="K336" s="30"/>
      <c r="L336" s="30"/>
    </row>
    <row r="337" hidden="1">
      <c r="A337" s="30"/>
      <c r="B337" s="30"/>
      <c r="C337" s="30"/>
      <c r="D337" s="30"/>
      <c r="E337" s="30"/>
      <c r="F337" s="30"/>
      <c r="G337" s="30"/>
      <c r="H337" s="30"/>
      <c r="I337" s="30"/>
      <c r="J337" s="30"/>
      <c r="K337" s="30"/>
      <c r="L337" s="30"/>
    </row>
    <row r="338" hidden="1">
      <c r="A338" s="30"/>
      <c r="B338" s="30"/>
      <c r="C338" s="30"/>
      <c r="D338" s="30"/>
      <c r="E338" s="30"/>
      <c r="F338" s="30"/>
      <c r="G338" s="30"/>
      <c r="H338" s="30"/>
      <c r="I338" s="30"/>
      <c r="J338" s="30"/>
      <c r="K338" s="30"/>
      <c r="L338" s="30"/>
    </row>
    <row r="339" hidden="1">
      <c r="A339" s="30"/>
      <c r="B339" s="30"/>
      <c r="C339" s="30"/>
      <c r="D339" s="30"/>
      <c r="E339" s="30"/>
      <c r="F339" s="30"/>
      <c r="G339" s="30"/>
      <c r="H339" s="30"/>
      <c r="I339" s="30"/>
      <c r="J339" s="30"/>
      <c r="K339" s="30"/>
      <c r="L339" s="30"/>
    </row>
    <row r="340" hidden="1">
      <c r="A340" s="30"/>
      <c r="B340" s="30"/>
      <c r="C340" s="30"/>
      <c r="D340" s="30"/>
      <c r="E340" s="30"/>
      <c r="F340" s="30"/>
      <c r="G340" s="30"/>
      <c r="H340" s="30"/>
      <c r="I340" s="30"/>
      <c r="J340" s="30"/>
      <c r="K340" s="30"/>
      <c r="L340" s="30"/>
    </row>
    <row r="341" hidden="1">
      <c r="A341" s="30"/>
      <c r="B341" s="30"/>
      <c r="C341" s="30"/>
      <c r="D341" s="30"/>
      <c r="E341" s="30"/>
      <c r="F341" s="30"/>
      <c r="G341" s="30"/>
      <c r="H341" s="30"/>
      <c r="I341" s="30"/>
      <c r="J341" s="30"/>
      <c r="K341" s="30"/>
      <c r="L341" s="30"/>
    </row>
    <row r="342" hidden="1">
      <c r="A342" s="30"/>
      <c r="B342" s="30"/>
      <c r="C342" s="30"/>
      <c r="D342" s="30"/>
      <c r="E342" s="30"/>
      <c r="F342" s="30"/>
      <c r="G342" s="30"/>
      <c r="H342" s="30"/>
      <c r="I342" s="30"/>
      <c r="J342" s="30"/>
      <c r="K342" s="30"/>
      <c r="L342" s="30"/>
    </row>
    <row r="343" hidden="1">
      <c r="A343" s="30"/>
      <c r="B343" s="30"/>
      <c r="C343" s="30"/>
      <c r="D343" s="30"/>
      <c r="E343" s="30"/>
      <c r="F343" s="30"/>
      <c r="G343" s="30"/>
      <c r="H343" s="30"/>
      <c r="I343" s="30"/>
      <c r="J343" s="30"/>
      <c r="K343" s="30"/>
      <c r="L343" s="30"/>
    </row>
    <row r="344" hidden="1">
      <c r="A344" s="30"/>
      <c r="B344" s="30"/>
      <c r="C344" s="30"/>
      <c r="D344" s="30"/>
      <c r="E344" s="30"/>
      <c r="F344" s="30"/>
      <c r="G344" s="30"/>
      <c r="H344" s="30"/>
      <c r="I344" s="30"/>
      <c r="J344" s="30"/>
      <c r="K344" s="30"/>
      <c r="L344" s="30"/>
    </row>
    <row r="345" hidden="1">
      <c r="A345" s="30"/>
      <c r="B345" s="30"/>
      <c r="C345" s="30"/>
      <c r="D345" s="30"/>
      <c r="E345" s="30"/>
      <c r="F345" s="30"/>
      <c r="G345" s="30"/>
      <c r="H345" s="30"/>
      <c r="I345" s="30"/>
      <c r="J345" s="30"/>
      <c r="K345" s="30"/>
      <c r="L345" s="30"/>
    </row>
    <row r="346" hidden="1">
      <c r="A346" s="30"/>
      <c r="B346" s="30"/>
      <c r="C346" s="30"/>
      <c r="D346" s="30"/>
      <c r="E346" s="30"/>
      <c r="F346" s="30"/>
      <c r="G346" s="30"/>
      <c r="H346" s="30"/>
      <c r="I346" s="30"/>
      <c r="J346" s="30"/>
      <c r="K346" s="30"/>
      <c r="L346" s="30"/>
    </row>
    <row r="347" hidden="1">
      <c r="A347" s="30"/>
      <c r="B347" s="30"/>
      <c r="C347" s="30"/>
      <c r="D347" s="30"/>
      <c r="E347" s="30"/>
      <c r="F347" s="30"/>
      <c r="G347" s="30"/>
      <c r="H347" s="30"/>
      <c r="I347" s="30"/>
      <c r="J347" s="30"/>
      <c r="K347" s="30"/>
      <c r="L347" s="30"/>
    </row>
    <row r="348" hidden="1">
      <c r="A348" s="30"/>
      <c r="B348" s="30"/>
      <c r="C348" s="30"/>
      <c r="D348" s="30"/>
      <c r="E348" s="30"/>
      <c r="F348" s="30"/>
      <c r="G348" s="30"/>
      <c r="H348" s="30"/>
      <c r="I348" s="30"/>
      <c r="J348" s="30"/>
      <c r="K348" s="30"/>
      <c r="L348" s="30"/>
    </row>
    <row r="349" hidden="1">
      <c r="A349" s="30"/>
      <c r="B349" s="30"/>
      <c r="C349" s="30"/>
      <c r="D349" s="30"/>
      <c r="E349" s="30"/>
      <c r="F349" s="30"/>
      <c r="G349" s="30"/>
      <c r="H349" s="30"/>
      <c r="I349" s="30"/>
      <c r="J349" s="30"/>
      <c r="K349" s="30"/>
      <c r="L349" s="30"/>
    </row>
    <row r="350" hidden="1">
      <c r="A350" s="30"/>
      <c r="B350" s="30"/>
      <c r="C350" s="30"/>
      <c r="D350" s="30"/>
      <c r="E350" s="30"/>
      <c r="F350" s="30"/>
      <c r="G350" s="30"/>
      <c r="H350" s="30"/>
      <c r="I350" s="30"/>
      <c r="J350" s="30"/>
      <c r="K350" s="30"/>
      <c r="L350" s="30"/>
    </row>
    <row r="351" hidden="1">
      <c r="A351" s="30"/>
      <c r="B351" s="30"/>
      <c r="C351" s="30"/>
      <c r="D351" s="30"/>
      <c r="E351" s="30"/>
      <c r="F351" s="30"/>
      <c r="G351" s="30"/>
      <c r="H351" s="30"/>
      <c r="I351" s="30"/>
      <c r="J351" s="30"/>
      <c r="K351" s="30"/>
      <c r="L351" s="30"/>
    </row>
    <row r="352" hidden="1">
      <c r="A352" s="30"/>
      <c r="B352" s="30"/>
      <c r="C352" s="30"/>
      <c r="D352" s="30"/>
      <c r="E352" s="30"/>
      <c r="F352" s="30"/>
      <c r="G352" s="30"/>
      <c r="H352" s="30"/>
      <c r="I352" s="30"/>
      <c r="J352" s="30"/>
      <c r="K352" s="30"/>
      <c r="L352" s="30"/>
    </row>
    <row r="353" hidden="1">
      <c r="A353" s="30"/>
      <c r="B353" s="30"/>
      <c r="C353" s="30"/>
      <c r="D353" s="30"/>
      <c r="E353" s="30"/>
      <c r="F353" s="30"/>
      <c r="G353" s="30"/>
      <c r="H353" s="30"/>
      <c r="I353" s="30"/>
      <c r="J353" s="30"/>
      <c r="K353" s="30"/>
      <c r="L353" s="30"/>
    </row>
    <row r="354" hidden="1">
      <c r="A354" s="30"/>
      <c r="B354" s="30"/>
      <c r="C354" s="30"/>
      <c r="D354" s="30"/>
      <c r="E354" s="30"/>
      <c r="F354" s="30"/>
      <c r="G354" s="30"/>
      <c r="H354" s="30"/>
      <c r="I354" s="30"/>
      <c r="J354" s="30"/>
      <c r="K354" s="30"/>
      <c r="L354" s="30"/>
    </row>
    <row r="355" hidden="1">
      <c r="A355" s="30"/>
      <c r="B355" s="30"/>
      <c r="C355" s="30"/>
      <c r="D355" s="30"/>
      <c r="E355" s="30"/>
      <c r="F355" s="30"/>
      <c r="G355" s="30"/>
      <c r="H355" s="30"/>
      <c r="I355" s="30"/>
      <c r="J355" s="30"/>
      <c r="K355" s="30"/>
      <c r="L355" s="30"/>
    </row>
    <row r="356" hidden="1">
      <c r="A356" s="30"/>
      <c r="B356" s="30"/>
      <c r="C356" s="30"/>
      <c r="D356" s="30"/>
      <c r="E356" s="30"/>
      <c r="F356" s="30"/>
      <c r="G356" s="30"/>
      <c r="H356" s="30"/>
      <c r="I356" s="30"/>
      <c r="J356" s="30"/>
      <c r="K356" s="30"/>
      <c r="L356" s="30"/>
    </row>
    <row r="357" hidden="1">
      <c r="A357" s="30"/>
      <c r="B357" s="30"/>
      <c r="C357" s="30"/>
      <c r="D357" s="30"/>
      <c r="E357" s="30"/>
      <c r="F357" s="30"/>
      <c r="G357" s="30"/>
      <c r="H357" s="30"/>
      <c r="I357" s="30"/>
      <c r="J357" s="30"/>
      <c r="K357" s="30"/>
      <c r="L357" s="30"/>
    </row>
    <row r="358" hidden="1">
      <c r="A358" s="30"/>
      <c r="B358" s="30"/>
      <c r="C358" s="30"/>
      <c r="D358" s="30"/>
      <c r="E358" s="30"/>
      <c r="F358" s="30"/>
      <c r="G358" s="30"/>
      <c r="H358" s="30"/>
      <c r="I358" s="30"/>
      <c r="J358" s="30"/>
      <c r="K358" s="30"/>
      <c r="L358" s="30"/>
    </row>
    <row r="359" hidden="1">
      <c r="A359" s="30"/>
      <c r="B359" s="30"/>
      <c r="C359" s="30"/>
      <c r="D359" s="30"/>
      <c r="E359" s="30"/>
      <c r="F359" s="30"/>
      <c r="G359" s="30"/>
      <c r="H359" s="30"/>
      <c r="I359" s="30"/>
      <c r="J359" s="30"/>
      <c r="K359" s="30"/>
      <c r="L359" s="30"/>
    </row>
    <row r="360" hidden="1">
      <c r="A360" s="30"/>
      <c r="B360" s="30"/>
      <c r="C360" s="30"/>
      <c r="D360" s="30"/>
      <c r="E360" s="30"/>
      <c r="F360" s="30"/>
      <c r="G360" s="30"/>
      <c r="H360" s="30"/>
      <c r="I360" s="30"/>
      <c r="J360" s="30"/>
      <c r="K360" s="30"/>
      <c r="L360" s="30"/>
    </row>
    <row r="361" hidden="1">
      <c r="A361" s="30"/>
      <c r="B361" s="30"/>
      <c r="C361" s="30"/>
      <c r="D361" s="30"/>
      <c r="E361" s="30"/>
      <c r="F361" s="30"/>
      <c r="G361" s="30"/>
      <c r="H361" s="30"/>
      <c r="I361" s="30"/>
      <c r="J361" s="30"/>
      <c r="K361" s="30"/>
      <c r="L361" s="30"/>
    </row>
    <row r="362" hidden="1">
      <c r="A362" s="30"/>
      <c r="B362" s="30"/>
      <c r="C362" s="30"/>
      <c r="D362" s="30"/>
      <c r="E362" s="30"/>
      <c r="F362" s="30"/>
      <c r="G362" s="30"/>
      <c r="H362" s="30"/>
      <c r="I362" s="30"/>
      <c r="J362" s="30"/>
      <c r="K362" s="30"/>
      <c r="L362" s="30"/>
    </row>
    <row r="363" hidden="1">
      <c r="A363" s="30"/>
      <c r="B363" s="30"/>
      <c r="C363" s="30"/>
      <c r="D363" s="30"/>
      <c r="E363" s="30"/>
      <c r="F363" s="30"/>
      <c r="G363" s="30"/>
      <c r="H363" s="30"/>
      <c r="I363" s="30"/>
      <c r="J363" s="30"/>
      <c r="K363" s="30"/>
      <c r="L363" s="30"/>
    </row>
    <row r="364" hidden="1">
      <c r="A364" s="30"/>
      <c r="B364" s="30"/>
      <c r="C364" s="30"/>
      <c r="D364" s="30"/>
      <c r="E364" s="30"/>
      <c r="F364" s="30"/>
      <c r="G364" s="30"/>
      <c r="H364" s="30"/>
      <c r="I364" s="30"/>
      <c r="J364" s="30"/>
      <c r="K364" s="30"/>
      <c r="L364" s="30"/>
    </row>
    <row r="365" hidden="1">
      <c r="A365" s="30"/>
      <c r="B365" s="30"/>
      <c r="C365" s="30"/>
      <c r="D365" s="30"/>
      <c r="E365" s="30"/>
      <c r="F365" s="30"/>
      <c r="G365" s="30"/>
      <c r="H365" s="30"/>
      <c r="I365" s="30"/>
      <c r="J365" s="30"/>
      <c r="K365" s="30"/>
      <c r="L365" s="30"/>
    </row>
    <row r="366" hidden="1">
      <c r="A366" s="30"/>
      <c r="B366" s="30"/>
      <c r="C366" s="30"/>
      <c r="D366" s="30"/>
      <c r="E366" s="30"/>
      <c r="F366" s="30"/>
      <c r="G366" s="30"/>
      <c r="H366" s="30"/>
      <c r="I366" s="30"/>
      <c r="J366" s="30"/>
      <c r="K366" s="30"/>
      <c r="L366" s="30"/>
    </row>
    <row r="367" hidden="1">
      <c r="A367" s="30"/>
      <c r="B367" s="30"/>
      <c r="C367" s="30"/>
      <c r="D367" s="30"/>
      <c r="E367" s="30"/>
      <c r="F367" s="30"/>
      <c r="G367" s="30"/>
      <c r="H367" s="30"/>
      <c r="I367" s="30"/>
      <c r="J367" s="30"/>
      <c r="K367" s="30"/>
      <c r="L367" s="30"/>
    </row>
    <row r="368" hidden="1">
      <c r="A368" s="30"/>
      <c r="B368" s="30"/>
      <c r="C368" s="30"/>
      <c r="D368" s="30"/>
      <c r="E368" s="30"/>
      <c r="F368" s="30"/>
      <c r="G368" s="30"/>
      <c r="H368" s="30"/>
      <c r="I368" s="30"/>
      <c r="J368" s="30"/>
      <c r="K368" s="30"/>
      <c r="L368" s="30"/>
    </row>
    <row r="369" hidden="1">
      <c r="A369" s="30"/>
      <c r="B369" s="30"/>
      <c r="C369" s="30"/>
      <c r="D369" s="30"/>
      <c r="E369" s="30"/>
      <c r="F369" s="30"/>
      <c r="G369" s="30"/>
      <c r="H369" s="30"/>
      <c r="I369" s="30"/>
      <c r="J369" s="30"/>
      <c r="K369" s="30"/>
      <c r="L369" s="30"/>
    </row>
    <row r="370" hidden="1">
      <c r="A370" s="30"/>
      <c r="B370" s="30"/>
      <c r="C370" s="30"/>
      <c r="D370" s="30"/>
      <c r="E370" s="30"/>
      <c r="F370" s="30"/>
      <c r="G370" s="30"/>
      <c r="H370" s="30"/>
      <c r="I370" s="30"/>
      <c r="J370" s="30"/>
      <c r="K370" s="30"/>
      <c r="L370" s="30"/>
    </row>
    <row r="371" hidden="1">
      <c r="A371" s="30"/>
      <c r="B371" s="30"/>
      <c r="C371" s="30"/>
      <c r="D371" s="30"/>
      <c r="E371" s="30"/>
      <c r="F371" s="30"/>
      <c r="G371" s="30"/>
      <c r="H371" s="30"/>
      <c r="I371" s="30"/>
      <c r="J371" s="30"/>
      <c r="K371" s="30"/>
      <c r="L371" s="30"/>
    </row>
    <row r="372" hidden="1">
      <c r="A372" s="30"/>
      <c r="B372" s="30"/>
      <c r="C372" s="30"/>
      <c r="D372" s="30"/>
      <c r="E372" s="30"/>
      <c r="F372" s="30"/>
      <c r="G372" s="30"/>
      <c r="H372" s="30"/>
      <c r="I372" s="30"/>
      <c r="J372" s="30"/>
      <c r="K372" s="30"/>
      <c r="L372" s="30"/>
    </row>
    <row r="373" hidden="1">
      <c r="A373" s="30"/>
      <c r="B373" s="30"/>
      <c r="C373" s="30"/>
      <c r="D373" s="30"/>
      <c r="E373" s="30"/>
      <c r="F373" s="30"/>
      <c r="G373" s="30"/>
      <c r="H373" s="30"/>
      <c r="I373" s="30"/>
      <c r="J373" s="30"/>
      <c r="K373" s="30"/>
      <c r="L373" s="30"/>
    </row>
    <row r="374" hidden="1">
      <c r="A374" s="30"/>
      <c r="B374" s="30"/>
      <c r="C374" s="30"/>
      <c r="D374" s="30"/>
      <c r="E374" s="30"/>
      <c r="F374" s="30"/>
      <c r="G374" s="30"/>
      <c r="H374" s="30"/>
      <c r="I374" s="30"/>
      <c r="J374" s="30"/>
      <c r="K374" s="30"/>
      <c r="L374" s="30"/>
    </row>
    <row r="375" hidden="1">
      <c r="A375" s="30"/>
      <c r="B375" s="30"/>
      <c r="C375" s="30"/>
      <c r="D375" s="30"/>
      <c r="E375" s="30"/>
      <c r="F375" s="30"/>
      <c r="G375" s="30"/>
      <c r="H375" s="30"/>
      <c r="I375" s="30"/>
      <c r="J375" s="30"/>
      <c r="K375" s="30"/>
      <c r="L375" s="30"/>
    </row>
    <row r="376" hidden="1">
      <c r="A376" s="30"/>
      <c r="B376" s="30"/>
      <c r="C376" s="30"/>
      <c r="D376" s="30"/>
      <c r="E376" s="30"/>
      <c r="F376" s="30"/>
      <c r="G376" s="30"/>
      <c r="H376" s="30"/>
      <c r="I376" s="30"/>
      <c r="J376" s="30"/>
      <c r="K376" s="30"/>
      <c r="L376" s="30"/>
    </row>
    <row r="377" hidden="1">
      <c r="A377" s="30"/>
      <c r="B377" s="30"/>
      <c r="C377" s="30"/>
      <c r="D377" s="30"/>
      <c r="E377" s="30"/>
      <c r="F377" s="30"/>
      <c r="G377" s="30"/>
      <c r="H377" s="30"/>
      <c r="I377" s="30"/>
      <c r="J377" s="30"/>
      <c r="K377" s="30"/>
      <c r="L377" s="30"/>
    </row>
    <row r="378" hidden="1">
      <c r="A378" s="30"/>
      <c r="B378" s="30"/>
      <c r="C378" s="30"/>
      <c r="D378" s="30"/>
      <c r="E378" s="30"/>
      <c r="F378" s="30"/>
      <c r="G378" s="30"/>
      <c r="H378" s="30"/>
      <c r="I378" s="30"/>
      <c r="J378" s="30"/>
      <c r="K378" s="30"/>
      <c r="L378" s="30"/>
    </row>
    <row r="379" hidden="1">
      <c r="A379" s="30"/>
      <c r="B379" s="30"/>
      <c r="C379" s="30"/>
      <c r="D379" s="30"/>
      <c r="E379" s="30"/>
      <c r="F379" s="30"/>
      <c r="G379" s="30"/>
      <c r="H379" s="30"/>
      <c r="I379" s="30"/>
      <c r="J379" s="30"/>
      <c r="K379" s="30"/>
      <c r="L379" s="30"/>
    </row>
    <row r="380" hidden="1">
      <c r="A380" s="30"/>
      <c r="B380" s="30"/>
      <c r="C380" s="30"/>
      <c r="D380" s="30"/>
      <c r="E380" s="30"/>
      <c r="F380" s="30"/>
      <c r="G380" s="30"/>
      <c r="H380" s="30"/>
      <c r="I380" s="30"/>
      <c r="J380" s="30"/>
      <c r="K380" s="30"/>
      <c r="L380" s="30"/>
    </row>
    <row r="381" hidden="1">
      <c r="A381" s="30"/>
      <c r="B381" s="30"/>
      <c r="C381" s="30"/>
      <c r="D381" s="30"/>
      <c r="E381" s="30"/>
      <c r="F381" s="30"/>
      <c r="G381" s="30"/>
      <c r="H381" s="30"/>
      <c r="I381" s="30"/>
      <c r="J381" s="30"/>
      <c r="K381" s="30"/>
      <c r="L381" s="30"/>
    </row>
    <row r="382" hidden="1">
      <c r="A382" s="30"/>
      <c r="B382" s="30"/>
      <c r="C382" s="30"/>
      <c r="D382" s="30"/>
      <c r="E382" s="30"/>
      <c r="F382" s="30"/>
      <c r="G382" s="30"/>
      <c r="H382" s="30"/>
      <c r="I382" s="30"/>
      <c r="J382" s="30"/>
      <c r="K382" s="30"/>
      <c r="L382" s="30"/>
    </row>
    <row r="383" hidden="1">
      <c r="A383" s="30"/>
      <c r="B383" s="30"/>
      <c r="C383" s="30"/>
      <c r="D383" s="30"/>
      <c r="E383" s="30"/>
      <c r="F383" s="30"/>
      <c r="G383" s="30"/>
      <c r="H383" s="30"/>
      <c r="I383" s="30"/>
      <c r="J383" s="30"/>
      <c r="K383" s="30"/>
      <c r="L383" s="30"/>
    </row>
    <row r="384" hidden="1">
      <c r="A384" s="30"/>
      <c r="B384" s="30"/>
      <c r="C384" s="30"/>
      <c r="D384" s="30"/>
      <c r="E384" s="30"/>
      <c r="F384" s="30"/>
      <c r="G384" s="30"/>
      <c r="H384" s="30"/>
      <c r="I384" s="30"/>
      <c r="J384" s="30"/>
      <c r="K384" s="30"/>
      <c r="L384" s="30"/>
    </row>
    <row r="385" hidden="1">
      <c r="A385" s="30"/>
      <c r="B385" s="30"/>
      <c r="C385" s="30"/>
      <c r="D385" s="30"/>
      <c r="E385" s="30"/>
      <c r="F385" s="30"/>
      <c r="G385" s="30"/>
      <c r="H385" s="30"/>
      <c r="I385" s="30"/>
      <c r="J385" s="30"/>
      <c r="K385" s="30"/>
      <c r="L385" s="30"/>
    </row>
    <row r="386" hidden="1">
      <c r="A386" s="30"/>
      <c r="B386" s="30"/>
      <c r="C386" s="30"/>
      <c r="D386" s="30"/>
      <c r="E386" s="30"/>
      <c r="F386" s="30"/>
      <c r="G386" s="30"/>
      <c r="H386" s="30"/>
      <c r="I386" s="30"/>
      <c r="J386" s="30"/>
      <c r="K386" s="30"/>
      <c r="L386" s="30"/>
    </row>
    <row r="387" hidden="1">
      <c r="A387" s="30"/>
      <c r="B387" s="30"/>
      <c r="C387" s="30"/>
      <c r="D387" s="30"/>
      <c r="E387" s="30"/>
      <c r="F387" s="30"/>
      <c r="G387" s="30"/>
      <c r="H387" s="30"/>
      <c r="I387" s="30"/>
      <c r="J387" s="30"/>
      <c r="K387" s="30"/>
      <c r="L387" s="30"/>
    </row>
    <row r="388" hidden="1">
      <c r="A388" s="30"/>
      <c r="B388" s="30"/>
      <c r="C388" s="30"/>
      <c r="D388" s="30"/>
      <c r="E388" s="30"/>
      <c r="F388" s="30"/>
      <c r="G388" s="30"/>
      <c r="H388" s="30"/>
      <c r="I388" s="30"/>
      <c r="J388" s="30"/>
      <c r="K388" s="30"/>
      <c r="L388" s="30"/>
    </row>
    <row r="389" hidden="1">
      <c r="A389" s="30"/>
      <c r="B389" s="30"/>
      <c r="C389" s="30"/>
      <c r="D389" s="30"/>
      <c r="E389" s="30"/>
      <c r="F389" s="30"/>
      <c r="G389" s="30"/>
      <c r="H389" s="30"/>
      <c r="I389" s="30"/>
      <c r="J389" s="30"/>
      <c r="K389" s="30"/>
      <c r="L389" s="30"/>
    </row>
    <row r="390" hidden="1">
      <c r="A390" s="30"/>
      <c r="B390" s="30"/>
      <c r="C390" s="30"/>
      <c r="D390" s="30"/>
      <c r="E390" s="30"/>
      <c r="F390" s="30"/>
      <c r="G390" s="30"/>
      <c r="H390" s="30"/>
      <c r="I390" s="30"/>
      <c r="J390" s="30"/>
      <c r="K390" s="30"/>
      <c r="L390" s="30"/>
    </row>
    <row r="391" hidden="1">
      <c r="A391" s="30"/>
      <c r="B391" s="30"/>
      <c r="C391" s="30"/>
      <c r="D391" s="30"/>
      <c r="E391" s="30"/>
      <c r="F391" s="30"/>
      <c r="G391" s="30"/>
      <c r="H391" s="30"/>
      <c r="I391" s="30"/>
      <c r="J391" s="30"/>
      <c r="K391" s="30"/>
      <c r="L391" s="30"/>
    </row>
    <row r="392" hidden="1">
      <c r="A392" s="30"/>
      <c r="B392" s="30"/>
      <c r="C392" s="30"/>
      <c r="D392" s="30"/>
      <c r="E392" s="30"/>
      <c r="F392" s="30"/>
      <c r="G392" s="30"/>
      <c r="H392" s="30"/>
      <c r="I392" s="30"/>
      <c r="J392" s="30"/>
      <c r="K392" s="30"/>
      <c r="L392" s="30"/>
    </row>
    <row r="393" hidden="1">
      <c r="A393" s="30"/>
      <c r="B393" s="30"/>
      <c r="C393" s="30"/>
      <c r="D393" s="30"/>
      <c r="E393" s="30"/>
      <c r="F393" s="30"/>
      <c r="G393" s="30"/>
      <c r="H393" s="30"/>
      <c r="I393" s="30"/>
      <c r="J393" s="30"/>
      <c r="K393" s="30"/>
      <c r="L393" s="30"/>
    </row>
    <row r="394" hidden="1">
      <c r="A394" s="30"/>
      <c r="B394" s="30"/>
      <c r="C394" s="30"/>
      <c r="D394" s="30"/>
      <c r="E394" s="30"/>
      <c r="F394" s="30"/>
      <c r="G394" s="30"/>
      <c r="H394" s="30"/>
      <c r="I394" s="30"/>
      <c r="J394" s="30"/>
      <c r="K394" s="30"/>
      <c r="L394" s="30"/>
    </row>
    <row r="395" hidden="1">
      <c r="A395" s="30"/>
      <c r="B395" s="30"/>
      <c r="C395" s="30"/>
      <c r="D395" s="30"/>
      <c r="E395" s="30"/>
      <c r="F395" s="30"/>
      <c r="G395" s="30"/>
      <c r="H395" s="30"/>
      <c r="I395" s="30"/>
      <c r="J395" s="30"/>
      <c r="K395" s="30"/>
      <c r="L395" s="30"/>
    </row>
    <row r="396" hidden="1">
      <c r="A396" s="30"/>
      <c r="B396" s="30"/>
      <c r="C396" s="30"/>
      <c r="D396" s="30"/>
      <c r="E396" s="30"/>
      <c r="F396" s="30"/>
      <c r="G396" s="30"/>
      <c r="H396" s="30"/>
      <c r="I396" s="30"/>
      <c r="J396" s="30"/>
      <c r="K396" s="30"/>
      <c r="L396" s="30"/>
    </row>
    <row r="397" hidden="1">
      <c r="A397" s="30"/>
      <c r="B397" s="30"/>
      <c r="C397" s="30"/>
      <c r="D397" s="30"/>
      <c r="E397" s="30"/>
      <c r="F397" s="30"/>
      <c r="G397" s="30"/>
      <c r="H397" s="30"/>
      <c r="I397" s="30"/>
      <c r="J397" s="30"/>
      <c r="K397" s="30"/>
      <c r="L397" s="30"/>
    </row>
    <row r="398" hidden="1">
      <c r="A398" s="30"/>
      <c r="B398" s="30"/>
      <c r="C398" s="30"/>
      <c r="D398" s="30"/>
      <c r="E398" s="30"/>
      <c r="F398" s="30"/>
      <c r="G398" s="30"/>
      <c r="H398" s="30"/>
      <c r="I398" s="30"/>
      <c r="J398" s="30"/>
      <c r="K398" s="30"/>
      <c r="L398" s="30"/>
    </row>
    <row r="399" hidden="1">
      <c r="A399" s="30"/>
      <c r="B399" s="30"/>
      <c r="C399" s="30"/>
      <c r="D399" s="30"/>
      <c r="E399" s="30"/>
      <c r="F399" s="30"/>
      <c r="G399" s="30"/>
      <c r="H399" s="30"/>
      <c r="I399" s="30"/>
      <c r="J399" s="30"/>
      <c r="K399" s="30"/>
      <c r="L399" s="30"/>
    </row>
    <row r="400" hidden="1">
      <c r="A400" s="30"/>
      <c r="B400" s="30"/>
      <c r="C400" s="30"/>
      <c r="D400" s="30"/>
      <c r="E400" s="30"/>
      <c r="F400" s="30"/>
      <c r="G400" s="30"/>
      <c r="H400" s="30"/>
      <c r="I400" s="30"/>
      <c r="J400" s="30"/>
      <c r="K400" s="30"/>
      <c r="L400" s="30"/>
    </row>
    <row r="401" hidden="1">
      <c r="A401" s="30"/>
      <c r="B401" s="30"/>
      <c r="C401" s="30"/>
      <c r="D401" s="30"/>
      <c r="E401" s="30"/>
      <c r="F401" s="30"/>
      <c r="G401" s="30"/>
      <c r="H401" s="30"/>
      <c r="I401" s="30"/>
      <c r="J401" s="30"/>
      <c r="K401" s="30"/>
      <c r="L401" s="30"/>
    </row>
    <row r="402" hidden="1">
      <c r="A402" s="30"/>
      <c r="B402" s="30"/>
      <c r="C402" s="30"/>
      <c r="D402" s="30"/>
      <c r="E402" s="30"/>
      <c r="F402" s="30"/>
      <c r="G402" s="30"/>
      <c r="H402" s="30"/>
      <c r="I402" s="30"/>
      <c r="J402" s="30"/>
      <c r="K402" s="30"/>
      <c r="L402" s="30"/>
    </row>
    <row r="403" hidden="1">
      <c r="A403" s="30"/>
      <c r="B403" s="30"/>
      <c r="C403" s="30"/>
      <c r="D403" s="30"/>
      <c r="E403" s="30"/>
      <c r="F403" s="30"/>
      <c r="G403" s="30"/>
      <c r="H403" s="30"/>
      <c r="I403" s="30"/>
      <c r="J403" s="30"/>
      <c r="K403" s="30"/>
      <c r="L403" s="30"/>
    </row>
    <row r="404" hidden="1">
      <c r="A404" s="30"/>
      <c r="B404" s="30"/>
      <c r="C404" s="30"/>
      <c r="D404" s="30"/>
      <c r="E404" s="30"/>
      <c r="F404" s="30"/>
      <c r="G404" s="30"/>
      <c r="H404" s="30"/>
      <c r="I404" s="30"/>
      <c r="J404" s="30"/>
      <c r="K404" s="30"/>
      <c r="L404" s="30"/>
    </row>
    <row r="405" hidden="1">
      <c r="A405" s="30"/>
      <c r="B405" s="30"/>
      <c r="C405" s="30"/>
      <c r="D405" s="30"/>
      <c r="E405" s="30"/>
      <c r="F405" s="30"/>
      <c r="G405" s="30"/>
      <c r="H405" s="30"/>
      <c r="I405" s="30"/>
      <c r="J405" s="30"/>
      <c r="K405" s="30"/>
      <c r="L405" s="30"/>
    </row>
    <row r="406" hidden="1">
      <c r="A406" s="30"/>
      <c r="B406" s="30"/>
      <c r="C406" s="30"/>
      <c r="D406" s="30"/>
      <c r="E406" s="30"/>
      <c r="F406" s="30"/>
      <c r="G406" s="30"/>
      <c r="H406" s="30"/>
      <c r="I406" s="30"/>
      <c r="J406" s="30"/>
      <c r="K406" s="30"/>
      <c r="L406" s="30"/>
    </row>
    <row r="407" hidden="1">
      <c r="A407" s="30"/>
      <c r="B407" s="30"/>
      <c r="C407" s="30"/>
      <c r="D407" s="30"/>
      <c r="E407" s="30"/>
      <c r="F407" s="30"/>
      <c r="G407" s="30"/>
      <c r="H407" s="30"/>
      <c r="I407" s="30"/>
      <c r="J407" s="30"/>
      <c r="K407" s="30"/>
      <c r="L407" s="30"/>
    </row>
    <row r="408" hidden="1">
      <c r="A408" s="30"/>
      <c r="B408" s="30"/>
      <c r="C408" s="30"/>
      <c r="D408" s="30"/>
      <c r="E408" s="30"/>
      <c r="F408" s="30"/>
      <c r="G408" s="30"/>
      <c r="H408" s="30"/>
      <c r="I408" s="30"/>
      <c r="J408" s="30"/>
      <c r="K408" s="30"/>
      <c r="L408" s="30"/>
    </row>
    <row r="409" hidden="1">
      <c r="A409" s="30"/>
      <c r="B409" s="30"/>
      <c r="C409" s="30"/>
      <c r="D409" s="30"/>
      <c r="E409" s="30"/>
      <c r="F409" s="30"/>
      <c r="G409" s="30"/>
      <c r="H409" s="30"/>
      <c r="I409" s="30"/>
      <c r="J409" s="30"/>
      <c r="K409" s="30"/>
      <c r="L409" s="30"/>
    </row>
    <row r="410" hidden="1">
      <c r="A410" s="30"/>
      <c r="B410" s="30"/>
      <c r="C410" s="30"/>
      <c r="D410" s="30"/>
      <c r="E410" s="30"/>
      <c r="F410" s="30"/>
      <c r="G410" s="30"/>
      <c r="H410" s="30"/>
      <c r="I410" s="30"/>
      <c r="J410" s="30"/>
      <c r="K410" s="30"/>
      <c r="L410" s="30"/>
    </row>
    <row r="411" hidden="1">
      <c r="A411" s="30"/>
      <c r="B411" s="30"/>
      <c r="C411" s="30"/>
      <c r="D411" s="30"/>
      <c r="E411" s="30"/>
      <c r="F411" s="30"/>
      <c r="G411" s="30"/>
      <c r="H411" s="30"/>
      <c r="I411" s="30"/>
      <c r="J411" s="30"/>
      <c r="K411" s="30"/>
      <c r="L411" s="30"/>
    </row>
    <row r="412" hidden="1">
      <c r="A412" s="30"/>
      <c r="B412" s="30"/>
      <c r="C412" s="30"/>
      <c r="D412" s="30"/>
      <c r="E412" s="30"/>
      <c r="F412" s="30"/>
      <c r="G412" s="30"/>
      <c r="H412" s="30"/>
      <c r="I412" s="30"/>
      <c r="J412" s="30"/>
      <c r="K412" s="30"/>
      <c r="L412" s="30"/>
    </row>
    <row r="413" hidden="1">
      <c r="A413" s="30"/>
      <c r="B413" s="30"/>
      <c r="C413" s="30"/>
      <c r="D413" s="30"/>
      <c r="E413" s="30"/>
      <c r="F413" s="30"/>
      <c r="G413" s="30"/>
      <c r="H413" s="30"/>
      <c r="I413" s="30"/>
      <c r="J413" s="30"/>
      <c r="K413" s="30"/>
      <c r="L413" s="30"/>
    </row>
    <row r="414" hidden="1">
      <c r="A414" s="30"/>
      <c r="B414" s="30"/>
      <c r="C414" s="30"/>
      <c r="D414" s="30"/>
      <c r="E414" s="30"/>
      <c r="F414" s="30"/>
      <c r="G414" s="30"/>
      <c r="H414" s="30"/>
      <c r="I414" s="30"/>
      <c r="J414" s="30"/>
      <c r="K414" s="30"/>
      <c r="L414" s="30"/>
    </row>
    <row r="415" hidden="1">
      <c r="A415" s="30"/>
      <c r="B415" s="30"/>
      <c r="C415" s="30"/>
      <c r="D415" s="30"/>
      <c r="E415" s="30"/>
      <c r="F415" s="30"/>
      <c r="G415" s="30"/>
      <c r="H415" s="30"/>
      <c r="I415" s="30"/>
      <c r="J415" s="30"/>
      <c r="K415" s="30"/>
      <c r="L415" s="30"/>
    </row>
    <row r="416" hidden="1">
      <c r="A416" s="30"/>
      <c r="B416" s="30"/>
      <c r="C416" s="30"/>
      <c r="D416" s="30"/>
      <c r="E416" s="30"/>
      <c r="F416" s="30"/>
      <c r="G416" s="30"/>
      <c r="H416" s="30"/>
      <c r="I416" s="30"/>
      <c r="J416" s="30"/>
      <c r="K416" s="30"/>
      <c r="L416" s="30"/>
    </row>
    <row r="417" hidden="1">
      <c r="A417" s="30"/>
      <c r="B417" s="30"/>
      <c r="C417" s="30"/>
      <c r="D417" s="30"/>
      <c r="E417" s="30"/>
      <c r="F417" s="30"/>
      <c r="G417" s="30"/>
      <c r="H417" s="30"/>
      <c r="I417" s="30"/>
      <c r="J417" s="30"/>
      <c r="K417" s="30"/>
      <c r="L417" s="30"/>
    </row>
    <row r="418" hidden="1">
      <c r="A418" s="30"/>
      <c r="B418" s="30"/>
      <c r="C418" s="30"/>
      <c r="D418" s="30"/>
      <c r="E418" s="30"/>
      <c r="F418" s="30"/>
      <c r="G418" s="30"/>
      <c r="H418" s="30"/>
      <c r="I418" s="30"/>
      <c r="J418" s="30"/>
      <c r="K418" s="30"/>
      <c r="L418" s="30"/>
    </row>
    <row r="419" hidden="1">
      <c r="A419" s="30"/>
      <c r="B419" s="30"/>
      <c r="C419" s="30"/>
      <c r="D419" s="30"/>
      <c r="E419" s="30"/>
      <c r="F419" s="30"/>
      <c r="G419" s="30"/>
      <c r="H419" s="30"/>
      <c r="I419" s="30"/>
      <c r="J419" s="30"/>
      <c r="K419" s="30"/>
      <c r="L419" s="30"/>
    </row>
    <row r="420" hidden="1">
      <c r="A420" s="30"/>
      <c r="B420" s="30"/>
      <c r="C420" s="30"/>
      <c r="D420" s="30"/>
      <c r="E420" s="30"/>
      <c r="F420" s="30"/>
      <c r="G420" s="30"/>
      <c r="H420" s="30"/>
      <c r="I420" s="30"/>
      <c r="J420" s="30"/>
      <c r="K420" s="30"/>
      <c r="L420" s="30"/>
    </row>
    <row r="421" hidden="1">
      <c r="A421" s="30"/>
      <c r="B421" s="30"/>
      <c r="C421" s="30"/>
      <c r="D421" s="30"/>
      <c r="E421" s="30"/>
      <c r="F421" s="30"/>
      <c r="G421" s="30"/>
      <c r="H421" s="30"/>
      <c r="I421" s="30"/>
      <c r="J421" s="30"/>
      <c r="K421" s="30"/>
      <c r="L421" s="30"/>
    </row>
    <row r="422" hidden="1">
      <c r="A422" s="30"/>
      <c r="B422" s="30"/>
      <c r="C422" s="30"/>
      <c r="D422" s="30"/>
      <c r="E422" s="30"/>
      <c r="F422" s="30"/>
      <c r="G422" s="30"/>
      <c r="H422" s="30"/>
      <c r="I422" s="30"/>
      <c r="J422" s="30"/>
      <c r="K422" s="30"/>
      <c r="L422" s="30"/>
    </row>
    <row r="423" hidden="1">
      <c r="A423" s="30"/>
      <c r="B423" s="30"/>
      <c r="C423" s="30"/>
      <c r="D423" s="30"/>
      <c r="E423" s="30"/>
      <c r="F423" s="30"/>
      <c r="G423" s="30"/>
      <c r="H423" s="30"/>
      <c r="I423" s="30"/>
      <c r="J423" s="30"/>
      <c r="K423" s="30"/>
      <c r="L423" s="30"/>
    </row>
    <row r="424" hidden="1">
      <c r="A424" s="30"/>
      <c r="B424" s="30"/>
      <c r="C424" s="30"/>
      <c r="D424" s="30"/>
      <c r="E424" s="30"/>
      <c r="F424" s="30"/>
      <c r="G424" s="30"/>
      <c r="H424" s="30"/>
      <c r="I424" s="30"/>
      <c r="J424" s="30"/>
      <c r="K424" s="30"/>
      <c r="L424" s="30"/>
    </row>
    <row r="425" hidden="1">
      <c r="A425" s="30"/>
      <c r="B425" s="30"/>
      <c r="C425" s="30"/>
      <c r="D425" s="30"/>
      <c r="E425" s="30"/>
      <c r="F425" s="30"/>
      <c r="G425" s="30"/>
      <c r="H425" s="30"/>
      <c r="I425" s="30"/>
      <c r="J425" s="30"/>
      <c r="K425" s="30"/>
      <c r="L425" s="30"/>
    </row>
    <row r="426" hidden="1">
      <c r="A426" s="30"/>
      <c r="B426" s="30"/>
      <c r="C426" s="30"/>
      <c r="D426" s="30"/>
      <c r="E426" s="30"/>
      <c r="F426" s="30"/>
      <c r="G426" s="30"/>
      <c r="H426" s="30"/>
      <c r="I426" s="30"/>
      <c r="J426" s="30"/>
      <c r="K426" s="30"/>
      <c r="L426" s="30"/>
    </row>
    <row r="427" hidden="1">
      <c r="A427" s="30"/>
      <c r="B427" s="30"/>
      <c r="C427" s="30"/>
      <c r="D427" s="30"/>
      <c r="E427" s="30"/>
      <c r="F427" s="30"/>
      <c r="G427" s="30"/>
      <c r="H427" s="30"/>
      <c r="I427" s="30"/>
      <c r="J427" s="30"/>
      <c r="K427" s="30"/>
      <c r="L427" s="30"/>
    </row>
    <row r="428" hidden="1">
      <c r="A428" s="30"/>
      <c r="B428" s="30"/>
      <c r="C428" s="30"/>
      <c r="D428" s="30"/>
      <c r="E428" s="30"/>
      <c r="F428" s="30"/>
      <c r="G428" s="30"/>
      <c r="H428" s="30"/>
      <c r="I428" s="30"/>
      <c r="J428" s="30"/>
      <c r="K428" s="30"/>
      <c r="L428" s="30"/>
    </row>
    <row r="429" hidden="1">
      <c r="A429" s="30"/>
      <c r="B429" s="30"/>
      <c r="C429" s="30"/>
      <c r="D429" s="30"/>
      <c r="E429" s="30"/>
      <c r="F429" s="30"/>
      <c r="G429" s="30"/>
      <c r="H429" s="30"/>
      <c r="I429" s="30"/>
      <c r="J429" s="30"/>
      <c r="K429" s="30"/>
      <c r="L429" s="30"/>
    </row>
    <row r="430" hidden="1">
      <c r="A430" s="30"/>
      <c r="B430" s="30"/>
      <c r="C430" s="30"/>
      <c r="D430" s="30"/>
      <c r="E430" s="30"/>
      <c r="F430" s="30"/>
      <c r="G430" s="30"/>
      <c r="H430" s="30"/>
      <c r="I430" s="30"/>
      <c r="J430" s="30"/>
      <c r="K430" s="30"/>
      <c r="L430" s="30"/>
    </row>
    <row r="431" hidden="1">
      <c r="A431" s="30"/>
      <c r="B431" s="30"/>
      <c r="C431" s="30"/>
      <c r="D431" s="30"/>
      <c r="E431" s="30"/>
      <c r="F431" s="30"/>
      <c r="G431" s="30"/>
      <c r="H431" s="30"/>
      <c r="I431" s="30"/>
      <c r="J431" s="30"/>
      <c r="K431" s="30"/>
      <c r="L431" s="30"/>
    </row>
    <row r="432" hidden="1">
      <c r="A432" s="30"/>
      <c r="B432" s="30"/>
      <c r="C432" s="30"/>
      <c r="D432" s="30"/>
      <c r="E432" s="30"/>
      <c r="F432" s="30"/>
      <c r="G432" s="30"/>
      <c r="H432" s="30"/>
      <c r="I432" s="30"/>
      <c r="J432" s="30"/>
      <c r="K432" s="30"/>
      <c r="L432" s="30"/>
    </row>
    <row r="433" hidden="1">
      <c r="A433" s="30"/>
      <c r="B433" s="30"/>
      <c r="C433" s="30"/>
      <c r="D433" s="30"/>
      <c r="E433" s="30"/>
      <c r="F433" s="30"/>
      <c r="G433" s="30"/>
      <c r="H433" s="30"/>
      <c r="I433" s="30"/>
      <c r="J433" s="30"/>
      <c r="K433" s="30"/>
      <c r="L433" s="30"/>
    </row>
    <row r="434" hidden="1">
      <c r="A434" s="30"/>
      <c r="B434" s="30"/>
      <c r="C434" s="30"/>
      <c r="D434" s="30"/>
      <c r="E434" s="30"/>
      <c r="F434" s="30"/>
      <c r="G434" s="30"/>
      <c r="H434" s="30"/>
      <c r="I434" s="30"/>
      <c r="J434" s="30"/>
      <c r="K434" s="30"/>
      <c r="L434" s="30"/>
    </row>
    <row r="435" hidden="1">
      <c r="A435" s="30"/>
      <c r="B435" s="30"/>
      <c r="C435" s="30"/>
      <c r="D435" s="30"/>
      <c r="E435" s="30"/>
      <c r="F435" s="30"/>
      <c r="G435" s="30"/>
      <c r="H435" s="30"/>
      <c r="I435" s="30"/>
      <c r="J435" s="30"/>
      <c r="K435" s="30"/>
      <c r="L435" s="30"/>
    </row>
    <row r="436" hidden="1">
      <c r="A436" s="30"/>
      <c r="B436" s="30"/>
      <c r="C436" s="30"/>
      <c r="D436" s="30"/>
      <c r="E436" s="30"/>
      <c r="F436" s="30"/>
      <c r="G436" s="30"/>
      <c r="H436" s="30"/>
      <c r="I436" s="30"/>
      <c r="J436" s="30"/>
      <c r="K436" s="30"/>
      <c r="L436" s="30"/>
    </row>
    <row r="437" hidden="1">
      <c r="A437" s="30"/>
      <c r="B437" s="30"/>
      <c r="C437" s="30"/>
      <c r="D437" s="30"/>
      <c r="E437" s="30"/>
      <c r="F437" s="30"/>
      <c r="G437" s="30"/>
      <c r="H437" s="30"/>
      <c r="I437" s="30"/>
      <c r="J437" s="30"/>
      <c r="K437" s="30"/>
      <c r="L437" s="30"/>
    </row>
    <row r="438" hidden="1">
      <c r="A438" s="30"/>
      <c r="B438" s="30"/>
      <c r="C438" s="30"/>
      <c r="D438" s="30"/>
      <c r="E438" s="30"/>
      <c r="F438" s="30"/>
      <c r="G438" s="30"/>
      <c r="H438" s="30"/>
      <c r="I438" s="30"/>
      <c r="J438" s="30"/>
      <c r="K438" s="30"/>
      <c r="L438" s="30"/>
    </row>
    <row r="439" hidden="1">
      <c r="A439" s="30"/>
      <c r="B439" s="30"/>
      <c r="C439" s="30"/>
      <c r="D439" s="30"/>
      <c r="E439" s="30"/>
      <c r="F439" s="30"/>
      <c r="G439" s="30"/>
      <c r="H439" s="30"/>
      <c r="I439" s="30"/>
      <c r="J439" s="30"/>
      <c r="K439" s="30"/>
      <c r="L439" s="30"/>
    </row>
    <row r="440" hidden="1">
      <c r="A440" s="30"/>
      <c r="B440" s="30"/>
      <c r="C440" s="30"/>
      <c r="D440" s="30"/>
      <c r="E440" s="30"/>
      <c r="F440" s="30"/>
      <c r="G440" s="30"/>
      <c r="H440" s="30"/>
      <c r="I440" s="30"/>
      <c r="J440" s="30"/>
      <c r="K440" s="30"/>
      <c r="L440" s="30"/>
    </row>
    <row r="441" hidden="1">
      <c r="A441" s="30"/>
      <c r="B441" s="30"/>
      <c r="C441" s="30"/>
      <c r="D441" s="30"/>
      <c r="E441" s="30"/>
      <c r="F441" s="30"/>
      <c r="G441" s="30"/>
      <c r="H441" s="30"/>
      <c r="I441" s="30"/>
      <c r="J441" s="30"/>
      <c r="K441" s="30"/>
      <c r="L441" s="30"/>
    </row>
    <row r="442" hidden="1">
      <c r="A442" s="30"/>
      <c r="B442" s="30"/>
      <c r="C442" s="30"/>
      <c r="D442" s="30"/>
      <c r="E442" s="30"/>
      <c r="F442" s="30"/>
      <c r="G442" s="30"/>
      <c r="H442" s="30"/>
      <c r="I442" s="30"/>
      <c r="J442" s="30"/>
      <c r="K442" s="30"/>
      <c r="L442" s="30"/>
    </row>
    <row r="443" hidden="1">
      <c r="A443" s="30"/>
      <c r="B443" s="30"/>
      <c r="C443" s="30"/>
      <c r="D443" s="30"/>
      <c r="E443" s="30"/>
      <c r="F443" s="30"/>
      <c r="G443" s="30"/>
      <c r="H443" s="30"/>
      <c r="I443" s="30"/>
      <c r="J443" s="30"/>
      <c r="K443" s="30"/>
      <c r="L443" s="30"/>
    </row>
    <row r="444" hidden="1">
      <c r="A444" s="30"/>
      <c r="B444" s="30"/>
      <c r="C444" s="30"/>
      <c r="D444" s="30"/>
      <c r="E444" s="30"/>
      <c r="F444" s="30"/>
      <c r="G444" s="30"/>
      <c r="H444" s="30"/>
      <c r="I444" s="30"/>
      <c r="J444" s="30"/>
      <c r="K444" s="30"/>
      <c r="L444" s="30"/>
    </row>
    <row r="445" hidden="1">
      <c r="A445" s="30"/>
      <c r="B445" s="30"/>
      <c r="C445" s="30"/>
      <c r="D445" s="30"/>
      <c r="E445" s="30"/>
      <c r="F445" s="30"/>
      <c r="G445" s="30"/>
      <c r="H445" s="30"/>
      <c r="I445" s="30"/>
      <c r="J445" s="30"/>
      <c r="K445" s="30"/>
      <c r="L445" s="30"/>
    </row>
    <row r="446" hidden="1">
      <c r="A446" s="30"/>
      <c r="B446" s="30"/>
      <c r="C446" s="30"/>
      <c r="D446" s="30"/>
      <c r="E446" s="30"/>
      <c r="F446" s="30"/>
      <c r="G446" s="30"/>
      <c r="H446" s="30"/>
      <c r="I446" s="30"/>
      <c r="J446" s="30"/>
      <c r="K446" s="30"/>
      <c r="L446" s="30"/>
    </row>
    <row r="447" hidden="1">
      <c r="A447" s="30"/>
      <c r="B447" s="30"/>
      <c r="C447" s="30"/>
      <c r="D447" s="30"/>
      <c r="E447" s="30"/>
      <c r="F447" s="30"/>
      <c r="G447" s="30"/>
      <c r="H447" s="30"/>
      <c r="I447" s="30"/>
      <c r="J447" s="30"/>
      <c r="K447" s="30"/>
      <c r="L447" s="30"/>
    </row>
    <row r="448" hidden="1">
      <c r="A448" s="30"/>
      <c r="B448" s="30"/>
      <c r="C448" s="30"/>
      <c r="D448" s="30"/>
      <c r="E448" s="30"/>
      <c r="F448" s="30"/>
      <c r="G448" s="30"/>
      <c r="H448" s="30"/>
      <c r="I448" s="30"/>
      <c r="J448" s="30"/>
      <c r="K448" s="30"/>
      <c r="L448" s="30"/>
    </row>
    <row r="449" hidden="1">
      <c r="A449" s="30"/>
      <c r="B449" s="30"/>
      <c r="C449" s="30"/>
      <c r="D449" s="30"/>
      <c r="E449" s="30"/>
      <c r="F449" s="30"/>
      <c r="G449" s="30"/>
      <c r="H449" s="30"/>
      <c r="I449" s="30"/>
      <c r="J449" s="30"/>
      <c r="K449" s="30"/>
      <c r="L449" s="30"/>
    </row>
    <row r="450" hidden="1">
      <c r="A450" s="30"/>
      <c r="B450" s="30"/>
      <c r="C450" s="30"/>
      <c r="D450" s="30"/>
      <c r="E450" s="30"/>
      <c r="F450" s="30"/>
      <c r="G450" s="30"/>
      <c r="H450" s="30"/>
      <c r="I450" s="30"/>
      <c r="J450" s="30"/>
      <c r="K450" s="30"/>
      <c r="L450" s="30"/>
    </row>
    <row r="451" hidden="1">
      <c r="A451" s="30"/>
      <c r="B451" s="30"/>
      <c r="C451" s="30"/>
      <c r="D451" s="30"/>
      <c r="E451" s="30"/>
      <c r="F451" s="30"/>
      <c r="G451" s="30"/>
      <c r="H451" s="30"/>
      <c r="I451" s="30"/>
      <c r="J451" s="30"/>
      <c r="K451" s="30"/>
      <c r="L451" s="30"/>
    </row>
    <row r="452" hidden="1">
      <c r="A452" s="30"/>
      <c r="B452" s="30"/>
      <c r="C452" s="30"/>
      <c r="D452" s="30"/>
      <c r="E452" s="30"/>
      <c r="F452" s="30"/>
      <c r="G452" s="30"/>
      <c r="H452" s="30"/>
      <c r="I452" s="30"/>
      <c r="J452" s="30"/>
      <c r="K452" s="30"/>
      <c r="L452" s="30"/>
    </row>
    <row r="453" hidden="1">
      <c r="A453" s="30"/>
      <c r="B453" s="30"/>
      <c r="C453" s="30"/>
      <c r="D453" s="30"/>
      <c r="E453" s="30"/>
      <c r="F453" s="30"/>
      <c r="G453" s="30"/>
      <c r="H453" s="30"/>
      <c r="I453" s="30"/>
      <c r="J453" s="30"/>
      <c r="K453" s="30"/>
      <c r="L453" s="30"/>
    </row>
    <row r="454" hidden="1">
      <c r="A454" s="30"/>
      <c r="B454" s="30"/>
      <c r="C454" s="30"/>
      <c r="D454" s="30"/>
      <c r="E454" s="30"/>
      <c r="F454" s="30"/>
      <c r="G454" s="30"/>
      <c r="H454" s="30"/>
      <c r="I454" s="30"/>
      <c r="J454" s="30"/>
      <c r="K454" s="30"/>
      <c r="L454" s="30"/>
    </row>
    <row r="455" hidden="1">
      <c r="A455" s="30"/>
      <c r="B455" s="30"/>
      <c r="C455" s="30"/>
      <c r="D455" s="30"/>
      <c r="E455" s="30"/>
      <c r="F455" s="30"/>
      <c r="G455" s="30"/>
      <c r="H455" s="30"/>
      <c r="I455" s="30"/>
      <c r="J455" s="30"/>
      <c r="K455" s="30"/>
      <c r="L455" s="30"/>
    </row>
    <row r="456" hidden="1">
      <c r="A456" s="30"/>
      <c r="B456" s="30"/>
      <c r="C456" s="30"/>
      <c r="D456" s="30"/>
      <c r="E456" s="30"/>
      <c r="F456" s="30"/>
      <c r="G456" s="30"/>
      <c r="H456" s="30"/>
      <c r="I456" s="30"/>
      <c r="J456" s="30"/>
      <c r="K456" s="30"/>
      <c r="L456" s="30"/>
    </row>
    <row r="457" hidden="1">
      <c r="A457" s="30"/>
      <c r="B457" s="30"/>
      <c r="C457" s="30"/>
      <c r="D457" s="30"/>
      <c r="E457" s="30"/>
      <c r="F457" s="30"/>
      <c r="G457" s="30"/>
      <c r="H457" s="30"/>
      <c r="I457" s="30"/>
      <c r="J457" s="30"/>
      <c r="K457" s="30"/>
      <c r="L457" s="30"/>
    </row>
    <row r="458" hidden="1">
      <c r="A458" s="30"/>
      <c r="B458" s="30"/>
      <c r="C458" s="30"/>
      <c r="D458" s="30"/>
      <c r="E458" s="30"/>
      <c r="F458" s="30"/>
      <c r="G458" s="30"/>
      <c r="H458" s="30"/>
      <c r="I458" s="30"/>
      <c r="J458" s="30"/>
      <c r="K458" s="30"/>
      <c r="L458" s="30"/>
    </row>
    <row r="459" hidden="1">
      <c r="A459" s="30"/>
      <c r="B459" s="30"/>
      <c r="C459" s="30"/>
      <c r="D459" s="30"/>
      <c r="E459" s="30"/>
      <c r="F459" s="30"/>
      <c r="G459" s="30"/>
      <c r="H459" s="30"/>
      <c r="I459" s="30"/>
      <c r="J459" s="30"/>
      <c r="K459" s="30"/>
      <c r="L459" s="30"/>
    </row>
    <row r="460" hidden="1">
      <c r="A460" s="30"/>
      <c r="B460" s="30"/>
      <c r="C460" s="30"/>
      <c r="D460" s="30"/>
      <c r="E460" s="30"/>
      <c r="F460" s="30"/>
      <c r="G460" s="30"/>
      <c r="H460" s="30"/>
      <c r="I460" s="30"/>
      <c r="J460" s="30"/>
      <c r="K460" s="30"/>
      <c r="L460" s="30"/>
    </row>
    <row r="461" hidden="1">
      <c r="A461" s="30"/>
      <c r="B461" s="30"/>
      <c r="C461" s="30"/>
      <c r="D461" s="30"/>
      <c r="E461" s="30"/>
      <c r="F461" s="30"/>
      <c r="G461" s="30"/>
      <c r="H461" s="30"/>
      <c r="I461" s="30"/>
      <c r="J461" s="30"/>
      <c r="K461" s="30"/>
      <c r="L461" s="30"/>
    </row>
    <row r="462" hidden="1">
      <c r="A462" s="30"/>
      <c r="B462" s="30"/>
      <c r="C462" s="30"/>
      <c r="D462" s="30"/>
      <c r="E462" s="30"/>
      <c r="F462" s="30"/>
      <c r="G462" s="30"/>
      <c r="H462" s="30"/>
      <c r="I462" s="30"/>
      <c r="J462" s="30"/>
      <c r="K462" s="30"/>
      <c r="L462" s="30"/>
    </row>
    <row r="463" hidden="1">
      <c r="A463" s="30"/>
      <c r="B463" s="30"/>
      <c r="C463" s="30"/>
      <c r="D463" s="30"/>
      <c r="E463" s="30"/>
      <c r="F463" s="30"/>
      <c r="G463" s="30"/>
      <c r="H463" s="30"/>
      <c r="I463" s="30"/>
      <c r="J463" s="30"/>
      <c r="K463" s="30"/>
      <c r="L463" s="30"/>
    </row>
    <row r="464" hidden="1">
      <c r="A464" s="30"/>
      <c r="B464" s="30"/>
      <c r="C464" s="30"/>
      <c r="D464" s="30"/>
      <c r="E464" s="30"/>
      <c r="F464" s="30"/>
      <c r="G464" s="30"/>
      <c r="H464" s="30"/>
      <c r="I464" s="30"/>
      <c r="J464" s="30"/>
      <c r="K464" s="30"/>
      <c r="L464" s="30"/>
    </row>
    <row r="465" hidden="1">
      <c r="A465" s="30"/>
      <c r="B465" s="30"/>
      <c r="C465" s="30"/>
      <c r="D465" s="30"/>
      <c r="E465" s="30"/>
      <c r="F465" s="30"/>
      <c r="G465" s="30"/>
      <c r="H465" s="30"/>
      <c r="I465" s="30"/>
      <c r="J465" s="30"/>
      <c r="K465" s="30"/>
      <c r="L465" s="30"/>
    </row>
    <row r="466" hidden="1">
      <c r="A466" s="30"/>
      <c r="B466" s="30"/>
      <c r="C466" s="30"/>
      <c r="D466" s="30"/>
      <c r="E466" s="30"/>
      <c r="F466" s="30"/>
      <c r="G466" s="30"/>
      <c r="H466" s="30"/>
      <c r="I466" s="30"/>
      <c r="J466" s="30"/>
      <c r="K466" s="30"/>
      <c r="L466" s="30"/>
    </row>
    <row r="467" hidden="1">
      <c r="A467" s="30"/>
      <c r="B467" s="30"/>
      <c r="C467" s="30"/>
      <c r="D467" s="30"/>
      <c r="E467" s="30"/>
      <c r="F467" s="30"/>
      <c r="G467" s="30"/>
      <c r="H467" s="30"/>
      <c r="I467" s="30"/>
      <c r="J467" s="30"/>
      <c r="K467" s="30"/>
      <c r="L467" s="30"/>
    </row>
    <row r="468" hidden="1">
      <c r="A468" s="30"/>
      <c r="B468" s="30"/>
      <c r="C468" s="30"/>
      <c r="D468" s="30"/>
      <c r="E468" s="30"/>
      <c r="F468" s="30"/>
      <c r="G468" s="30"/>
      <c r="H468" s="30"/>
      <c r="I468" s="30"/>
      <c r="J468" s="30"/>
      <c r="K468" s="30"/>
      <c r="L468" s="30"/>
    </row>
    <row r="469" hidden="1">
      <c r="A469" s="30"/>
      <c r="B469" s="30"/>
      <c r="C469" s="30"/>
      <c r="D469" s="30"/>
      <c r="E469" s="30"/>
      <c r="F469" s="30"/>
      <c r="G469" s="30"/>
      <c r="H469" s="30"/>
      <c r="I469" s="30"/>
      <c r="J469" s="30"/>
      <c r="K469" s="30"/>
      <c r="L469" s="30"/>
    </row>
    <row r="470" hidden="1">
      <c r="A470" s="30"/>
      <c r="B470" s="30"/>
      <c r="C470" s="30"/>
      <c r="D470" s="30"/>
      <c r="E470" s="30"/>
      <c r="F470" s="30"/>
      <c r="G470" s="30"/>
      <c r="H470" s="30"/>
      <c r="I470" s="30"/>
      <c r="J470" s="30"/>
      <c r="K470" s="30"/>
      <c r="L470" s="30"/>
    </row>
    <row r="471" hidden="1">
      <c r="A471" s="30"/>
      <c r="B471" s="30"/>
      <c r="C471" s="30"/>
      <c r="D471" s="30"/>
      <c r="E471" s="30"/>
      <c r="F471" s="30"/>
      <c r="G471" s="30"/>
      <c r="H471" s="30"/>
      <c r="I471" s="30"/>
      <c r="J471" s="30"/>
      <c r="K471" s="30"/>
      <c r="L471" s="30"/>
    </row>
    <row r="472" hidden="1">
      <c r="A472" s="30"/>
      <c r="B472" s="30"/>
      <c r="C472" s="30"/>
      <c r="D472" s="30"/>
      <c r="E472" s="30"/>
      <c r="F472" s="30"/>
      <c r="G472" s="30"/>
      <c r="H472" s="30"/>
      <c r="I472" s="30"/>
      <c r="J472" s="30"/>
      <c r="K472" s="30"/>
      <c r="L472" s="30"/>
    </row>
    <row r="473" hidden="1">
      <c r="A473" s="30"/>
      <c r="B473" s="30"/>
      <c r="C473" s="30"/>
      <c r="D473" s="30"/>
      <c r="E473" s="30"/>
      <c r="F473" s="30"/>
      <c r="G473" s="30"/>
      <c r="H473" s="30"/>
      <c r="I473" s="30"/>
      <c r="J473" s="30"/>
      <c r="K473" s="30"/>
      <c r="L473" s="30"/>
    </row>
    <row r="474" hidden="1">
      <c r="A474" s="30"/>
      <c r="B474" s="30"/>
      <c r="C474" s="30"/>
      <c r="D474" s="30"/>
      <c r="E474" s="30"/>
      <c r="F474" s="30"/>
      <c r="G474" s="30"/>
      <c r="H474" s="30"/>
      <c r="I474" s="30"/>
      <c r="J474" s="30"/>
      <c r="K474" s="30"/>
      <c r="L474" s="30"/>
    </row>
    <row r="475" hidden="1">
      <c r="A475" s="30"/>
      <c r="B475" s="30"/>
      <c r="C475" s="30"/>
      <c r="D475" s="30"/>
      <c r="E475" s="30"/>
      <c r="F475" s="30"/>
      <c r="G475" s="30"/>
      <c r="H475" s="30"/>
      <c r="I475" s="30"/>
      <c r="J475" s="30"/>
      <c r="K475" s="30"/>
      <c r="L475" s="30"/>
    </row>
    <row r="476" hidden="1">
      <c r="A476" s="30"/>
      <c r="B476" s="30"/>
      <c r="C476" s="30"/>
      <c r="D476" s="30"/>
      <c r="E476" s="30"/>
      <c r="F476" s="30"/>
      <c r="G476" s="30"/>
      <c r="H476" s="30"/>
      <c r="I476" s="30"/>
      <c r="J476" s="30"/>
      <c r="K476" s="30"/>
      <c r="L476" s="30"/>
    </row>
    <row r="477" hidden="1">
      <c r="A477" s="30"/>
      <c r="B477" s="30"/>
      <c r="C477" s="30"/>
      <c r="D477" s="30"/>
      <c r="E477" s="30"/>
      <c r="F477" s="30"/>
      <c r="G477" s="30"/>
      <c r="H477" s="30"/>
      <c r="I477" s="30"/>
      <c r="J477" s="30"/>
      <c r="K477" s="30"/>
      <c r="L477" s="30"/>
    </row>
    <row r="478" hidden="1">
      <c r="A478" s="30"/>
      <c r="B478" s="30"/>
      <c r="C478" s="30"/>
      <c r="D478" s="30"/>
      <c r="E478" s="30"/>
      <c r="F478" s="30"/>
      <c r="G478" s="30"/>
      <c r="H478" s="30"/>
      <c r="I478" s="30"/>
      <c r="J478" s="30"/>
      <c r="K478" s="30"/>
      <c r="L478" s="30"/>
    </row>
    <row r="479" hidden="1">
      <c r="A479" s="30"/>
      <c r="B479" s="30"/>
      <c r="C479" s="30"/>
      <c r="D479" s="30"/>
      <c r="E479" s="30"/>
      <c r="F479" s="30"/>
      <c r="G479" s="30"/>
      <c r="H479" s="30"/>
      <c r="I479" s="30"/>
      <c r="J479" s="30"/>
      <c r="K479" s="30"/>
      <c r="L479" s="30"/>
    </row>
    <row r="480" hidden="1">
      <c r="A480" s="30"/>
      <c r="B480" s="30"/>
      <c r="C480" s="30"/>
      <c r="D480" s="30"/>
      <c r="E480" s="30"/>
      <c r="F480" s="30"/>
      <c r="G480" s="30"/>
      <c r="H480" s="30"/>
      <c r="I480" s="30"/>
      <c r="J480" s="30"/>
      <c r="K480" s="30"/>
      <c r="L480" s="30"/>
    </row>
    <row r="481" hidden="1">
      <c r="A481" s="30"/>
      <c r="B481" s="30"/>
      <c r="C481" s="30"/>
      <c r="D481" s="30"/>
      <c r="E481" s="30"/>
      <c r="F481" s="30"/>
      <c r="G481" s="30"/>
      <c r="H481" s="30"/>
      <c r="I481" s="30"/>
      <c r="J481" s="30"/>
      <c r="K481" s="30"/>
      <c r="L481" s="30"/>
    </row>
    <row r="482" hidden="1">
      <c r="A482" s="30"/>
      <c r="B482" s="30"/>
      <c r="C482" s="30"/>
      <c r="D482" s="30"/>
      <c r="E482" s="30"/>
      <c r="F482" s="30"/>
      <c r="G482" s="30"/>
      <c r="H482" s="30"/>
      <c r="I482" s="30"/>
      <c r="J482" s="30"/>
      <c r="K482" s="30"/>
      <c r="L482" s="30"/>
    </row>
    <row r="483" hidden="1">
      <c r="A483" s="30"/>
      <c r="B483" s="30"/>
      <c r="C483" s="30"/>
      <c r="D483" s="30"/>
      <c r="E483" s="30"/>
      <c r="F483" s="30"/>
      <c r="G483" s="30"/>
      <c r="H483" s="30"/>
      <c r="I483" s="30"/>
      <c r="J483" s="30"/>
      <c r="K483" s="30"/>
      <c r="L483" s="30"/>
    </row>
    <row r="484" hidden="1">
      <c r="A484" s="30"/>
      <c r="B484" s="30"/>
      <c r="C484" s="30"/>
      <c r="D484" s="30"/>
      <c r="E484" s="30"/>
      <c r="F484" s="30"/>
      <c r="G484" s="30"/>
      <c r="H484" s="30"/>
      <c r="I484" s="30"/>
      <c r="J484" s="30"/>
      <c r="K484" s="30"/>
      <c r="L484" s="30"/>
    </row>
    <row r="485" hidden="1">
      <c r="A485" s="30"/>
      <c r="B485" s="30"/>
      <c r="C485" s="30"/>
      <c r="D485" s="30"/>
      <c r="E485" s="30"/>
      <c r="F485" s="30"/>
      <c r="G485" s="30"/>
      <c r="H485" s="30"/>
      <c r="I485" s="30"/>
      <c r="J485" s="30"/>
      <c r="K485" s="30"/>
      <c r="L485" s="30"/>
    </row>
    <row r="486" hidden="1">
      <c r="A486" s="30"/>
      <c r="B486" s="30"/>
      <c r="C486" s="30"/>
      <c r="D486" s="30"/>
      <c r="E486" s="30"/>
      <c r="F486" s="30"/>
      <c r="G486" s="30"/>
      <c r="H486" s="30"/>
      <c r="I486" s="30"/>
      <c r="J486" s="30"/>
      <c r="K486" s="30"/>
      <c r="L486" s="30"/>
    </row>
    <row r="487" hidden="1">
      <c r="A487" s="30"/>
      <c r="B487" s="30"/>
      <c r="C487" s="30"/>
      <c r="D487" s="30"/>
      <c r="E487" s="30"/>
      <c r="F487" s="30"/>
      <c r="G487" s="30"/>
      <c r="H487" s="30"/>
      <c r="I487" s="30"/>
      <c r="J487" s="30"/>
      <c r="K487" s="30"/>
      <c r="L487" s="30"/>
    </row>
    <row r="488" hidden="1">
      <c r="A488" s="30"/>
      <c r="B488" s="30"/>
      <c r="C488" s="30"/>
      <c r="D488" s="30"/>
      <c r="E488" s="30"/>
      <c r="F488" s="30"/>
      <c r="G488" s="30"/>
      <c r="H488" s="30"/>
      <c r="I488" s="30"/>
      <c r="J488" s="30"/>
      <c r="K488" s="30"/>
      <c r="L488" s="30"/>
    </row>
    <row r="489" hidden="1">
      <c r="A489" s="30"/>
      <c r="B489" s="30"/>
      <c r="C489" s="30"/>
      <c r="D489" s="30"/>
      <c r="E489" s="30"/>
      <c r="F489" s="30"/>
      <c r="G489" s="30"/>
      <c r="H489" s="30"/>
      <c r="I489" s="30"/>
      <c r="J489" s="30"/>
      <c r="K489" s="30"/>
      <c r="L489" s="30"/>
    </row>
    <row r="490" hidden="1">
      <c r="A490" s="30"/>
      <c r="B490" s="30"/>
      <c r="C490" s="30"/>
      <c r="D490" s="30"/>
      <c r="E490" s="30"/>
      <c r="F490" s="30"/>
      <c r="G490" s="30"/>
      <c r="H490" s="30"/>
      <c r="I490" s="30"/>
      <c r="J490" s="30"/>
      <c r="K490" s="30"/>
      <c r="L490" s="30"/>
    </row>
    <row r="491" hidden="1">
      <c r="A491" s="30"/>
      <c r="B491" s="30"/>
      <c r="C491" s="30"/>
      <c r="D491" s="30"/>
      <c r="E491" s="30"/>
      <c r="F491" s="30"/>
      <c r="G491" s="30"/>
      <c r="H491" s="30"/>
      <c r="I491" s="30"/>
      <c r="J491" s="30"/>
      <c r="K491" s="30"/>
      <c r="L491" s="30"/>
    </row>
    <row r="492" hidden="1">
      <c r="A492" s="30"/>
      <c r="B492" s="30"/>
      <c r="C492" s="30"/>
      <c r="D492" s="30"/>
      <c r="E492" s="30"/>
      <c r="F492" s="30"/>
      <c r="G492" s="30"/>
      <c r="H492" s="30"/>
      <c r="I492" s="30"/>
      <c r="J492" s="30"/>
      <c r="K492" s="30"/>
      <c r="L492" s="30"/>
    </row>
    <row r="493" hidden="1">
      <c r="A493" s="30"/>
      <c r="B493" s="30"/>
      <c r="C493" s="30"/>
      <c r="D493" s="30"/>
      <c r="E493" s="30"/>
      <c r="F493" s="30"/>
      <c r="G493" s="30"/>
      <c r="H493" s="30"/>
      <c r="I493" s="30"/>
      <c r="J493" s="30"/>
      <c r="K493" s="30"/>
      <c r="L493" s="30"/>
    </row>
    <row r="494" hidden="1">
      <c r="A494" s="30"/>
      <c r="B494" s="30"/>
      <c r="C494" s="30"/>
      <c r="D494" s="30"/>
      <c r="E494" s="30"/>
      <c r="F494" s="30"/>
      <c r="G494" s="30"/>
      <c r="H494" s="30"/>
      <c r="I494" s="30"/>
      <c r="J494" s="30"/>
      <c r="K494" s="30"/>
      <c r="L494" s="30"/>
    </row>
    <row r="495" hidden="1">
      <c r="A495" s="30"/>
      <c r="B495" s="30"/>
      <c r="C495" s="30"/>
      <c r="D495" s="30"/>
      <c r="E495" s="30"/>
      <c r="F495" s="30"/>
      <c r="G495" s="30"/>
      <c r="H495" s="30"/>
      <c r="I495" s="30"/>
      <c r="J495" s="30"/>
      <c r="K495" s="30"/>
      <c r="L495" s="30"/>
    </row>
    <row r="496" hidden="1">
      <c r="A496" s="30"/>
      <c r="B496" s="30"/>
      <c r="C496" s="30"/>
      <c r="D496" s="30"/>
      <c r="E496" s="30"/>
      <c r="F496" s="30"/>
      <c r="G496" s="30"/>
      <c r="H496" s="30"/>
      <c r="I496" s="30"/>
      <c r="J496" s="30"/>
      <c r="K496" s="30"/>
      <c r="L496" s="30"/>
    </row>
    <row r="497" hidden="1">
      <c r="A497" s="30"/>
      <c r="B497" s="30"/>
      <c r="C497" s="30"/>
      <c r="D497" s="30"/>
      <c r="E497" s="30"/>
      <c r="F497" s="30"/>
      <c r="G497" s="30"/>
      <c r="H497" s="30"/>
      <c r="I497" s="30"/>
      <c r="J497" s="30"/>
      <c r="K497" s="30"/>
      <c r="L497" s="30"/>
    </row>
    <row r="498" hidden="1">
      <c r="A498" s="30"/>
      <c r="B498" s="30"/>
      <c r="C498" s="30"/>
      <c r="D498" s="30"/>
      <c r="E498" s="30"/>
      <c r="F498" s="30"/>
      <c r="G498" s="30"/>
      <c r="H498" s="30"/>
      <c r="I498" s="30"/>
      <c r="J498" s="30"/>
      <c r="K498" s="30"/>
      <c r="L498" s="30"/>
    </row>
    <row r="499" hidden="1">
      <c r="A499" s="30"/>
      <c r="B499" s="30"/>
      <c r="C499" s="30"/>
      <c r="D499" s="30"/>
      <c r="E499" s="30"/>
      <c r="F499" s="30"/>
      <c r="G499" s="30"/>
      <c r="H499" s="30"/>
      <c r="I499" s="30"/>
      <c r="J499" s="30"/>
      <c r="K499" s="30"/>
      <c r="L499" s="30"/>
    </row>
    <row r="500" hidden="1">
      <c r="A500" s="30"/>
      <c r="B500" s="30"/>
      <c r="C500" s="30"/>
      <c r="D500" s="30"/>
      <c r="E500" s="30"/>
      <c r="F500" s="30"/>
      <c r="G500" s="30"/>
      <c r="H500" s="30"/>
      <c r="I500" s="30"/>
      <c r="J500" s="30"/>
      <c r="K500" s="30"/>
      <c r="L500" s="30"/>
    </row>
    <row r="501" hidden="1">
      <c r="A501" s="30"/>
      <c r="B501" s="30"/>
      <c r="C501" s="30"/>
      <c r="D501" s="30"/>
      <c r="E501" s="30"/>
      <c r="F501" s="30"/>
      <c r="G501" s="30"/>
      <c r="H501" s="30"/>
      <c r="I501" s="30"/>
      <c r="J501" s="30"/>
      <c r="K501" s="30"/>
      <c r="L501" s="30"/>
    </row>
    <row r="502" hidden="1">
      <c r="A502" s="30"/>
      <c r="B502" s="30"/>
      <c r="C502" s="30"/>
      <c r="D502" s="30"/>
      <c r="E502" s="30"/>
      <c r="F502" s="30"/>
      <c r="G502" s="30"/>
      <c r="H502" s="30"/>
      <c r="I502" s="30"/>
      <c r="J502" s="30"/>
      <c r="K502" s="30"/>
      <c r="L502" s="30"/>
    </row>
    <row r="503" hidden="1">
      <c r="A503" s="30"/>
      <c r="B503" s="30"/>
      <c r="C503" s="30"/>
      <c r="D503" s="30"/>
      <c r="E503" s="30"/>
      <c r="F503" s="30"/>
      <c r="G503" s="30"/>
      <c r="H503" s="30"/>
      <c r="I503" s="30"/>
      <c r="J503" s="30"/>
      <c r="K503" s="30"/>
      <c r="L503" s="30"/>
    </row>
    <row r="504" hidden="1">
      <c r="A504" s="30"/>
      <c r="B504" s="30"/>
      <c r="C504" s="30"/>
      <c r="D504" s="30"/>
      <c r="E504" s="30"/>
      <c r="F504" s="30"/>
      <c r="G504" s="30"/>
      <c r="H504" s="30"/>
      <c r="I504" s="30"/>
      <c r="J504" s="30"/>
      <c r="K504" s="30"/>
      <c r="L504" s="30"/>
    </row>
    <row r="505" hidden="1">
      <c r="A505" s="30"/>
      <c r="B505" s="30"/>
      <c r="C505" s="30"/>
      <c r="D505" s="30"/>
      <c r="E505" s="30"/>
      <c r="F505" s="30"/>
      <c r="G505" s="30"/>
      <c r="H505" s="30"/>
      <c r="I505" s="30"/>
      <c r="J505" s="30"/>
      <c r="K505" s="30"/>
      <c r="L505" s="30"/>
    </row>
    <row r="506" hidden="1">
      <c r="A506" s="30"/>
      <c r="B506" s="30"/>
      <c r="C506" s="30"/>
      <c r="D506" s="30"/>
      <c r="E506" s="30"/>
      <c r="F506" s="30"/>
      <c r="G506" s="30"/>
      <c r="H506" s="30"/>
      <c r="I506" s="30"/>
      <c r="J506" s="30"/>
      <c r="K506" s="30"/>
      <c r="L506" s="30"/>
    </row>
    <row r="507" hidden="1">
      <c r="A507" s="30"/>
      <c r="B507" s="30"/>
      <c r="C507" s="30"/>
      <c r="D507" s="30"/>
      <c r="E507" s="30"/>
      <c r="F507" s="30"/>
      <c r="G507" s="30"/>
      <c r="H507" s="30"/>
      <c r="I507" s="30"/>
      <c r="J507" s="30"/>
      <c r="K507" s="30"/>
      <c r="L507" s="30"/>
    </row>
    <row r="508" hidden="1">
      <c r="A508" s="30"/>
      <c r="B508" s="30"/>
      <c r="C508" s="30"/>
      <c r="D508" s="30"/>
      <c r="E508" s="30"/>
      <c r="F508" s="30"/>
      <c r="G508" s="30"/>
      <c r="H508" s="30"/>
      <c r="I508" s="30"/>
      <c r="J508" s="30"/>
      <c r="K508" s="30"/>
      <c r="L508" s="30"/>
    </row>
    <row r="509" hidden="1">
      <c r="A509" s="30"/>
      <c r="B509" s="30"/>
      <c r="C509" s="30"/>
      <c r="D509" s="30"/>
      <c r="E509" s="30"/>
      <c r="F509" s="30"/>
      <c r="G509" s="30"/>
      <c r="H509" s="30"/>
      <c r="I509" s="30"/>
      <c r="J509" s="30"/>
      <c r="K509" s="30"/>
      <c r="L509" s="30"/>
    </row>
    <row r="510" hidden="1">
      <c r="A510" s="30"/>
      <c r="B510" s="30"/>
      <c r="C510" s="30"/>
      <c r="D510" s="30"/>
      <c r="E510" s="30"/>
      <c r="F510" s="30"/>
      <c r="G510" s="30"/>
      <c r="H510" s="30"/>
      <c r="I510" s="30"/>
      <c r="J510" s="30"/>
      <c r="K510" s="30"/>
      <c r="L510" s="30"/>
    </row>
    <row r="511" hidden="1">
      <c r="A511" s="30"/>
      <c r="B511" s="30"/>
      <c r="C511" s="30"/>
      <c r="D511" s="30"/>
      <c r="E511" s="30"/>
      <c r="F511" s="30"/>
      <c r="G511" s="30"/>
      <c r="H511" s="30"/>
      <c r="I511" s="30"/>
      <c r="J511" s="30"/>
      <c r="K511" s="30"/>
      <c r="L511" s="30"/>
    </row>
    <row r="512" hidden="1">
      <c r="A512" s="30"/>
      <c r="B512" s="30"/>
      <c r="C512" s="30"/>
      <c r="D512" s="30"/>
      <c r="E512" s="30"/>
      <c r="F512" s="30"/>
      <c r="G512" s="30"/>
      <c r="H512" s="30"/>
      <c r="I512" s="30"/>
      <c r="J512" s="30"/>
      <c r="K512" s="30"/>
      <c r="L512" s="30"/>
    </row>
    <row r="513" hidden="1">
      <c r="A513" s="30"/>
      <c r="B513" s="30"/>
      <c r="C513" s="30"/>
      <c r="D513" s="30"/>
      <c r="E513" s="30"/>
      <c r="F513" s="30"/>
      <c r="G513" s="30"/>
      <c r="H513" s="30"/>
      <c r="I513" s="30"/>
      <c r="J513" s="30"/>
      <c r="K513" s="30"/>
      <c r="L513" s="30"/>
    </row>
    <row r="514" hidden="1">
      <c r="A514" s="30"/>
      <c r="B514" s="30"/>
      <c r="C514" s="30"/>
      <c r="D514" s="30"/>
      <c r="E514" s="30"/>
      <c r="F514" s="30"/>
      <c r="G514" s="30"/>
      <c r="H514" s="30"/>
      <c r="I514" s="30"/>
      <c r="J514" s="30"/>
      <c r="K514" s="30"/>
      <c r="L514" s="30"/>
    </row>
    <row r="515" hidden="1">
      <c r="A515" s="30"/>
      <c r="B515" s="30"/>
      <c r="C515" s="30"/>
      <c r="D515" s="30"/>
      <c r="E515" s="30"/>
      <c r="F515" s="30"/>
      <c r="G515" s="30"/>
      <c r="H515" s="30"/>
      <c r="I515" s="30"/>
      <c r="J515" s="30"/>
      <c r="K515" s="30"/>
      <c r="L515" s="30"/>
    </row>
    <row r="516" hidden="1">
      <c r="A516" s="30"/>
      <c r="B516" s="30"/>
      <c r="C516" s="30"/>
      <c r="D516" s="30"/>
      <c r="E516" s="30"/>
      <c r="F516" s="30"/>
      <c r="G516" s="30"/>
      <c r="H516" s="30"/>
      <c r="I516" s="30"/>
      <c r="J516" s="30"/>
      <c r="K516" s="30"/>
      <c r="L516" s="30"/>
    </row>
    <row r="517" hidden="1">
      <c r="A517" s="30"/>
      <c r="B517" s="30"/>
      <c r="C517" s="30"/>
      <c r="D517" s="30"/>
      <c r="E517" s="30"/>
      <c r="F517" s="30"/>
      <c r="G517" s="30"/>
      <c r="H517" s="30"/>
      <c r="I517" s="30"/>
      <c r="J517" s="30"/>
      <c r="K517" s="30"/>
      <c r="L517" s="30"/>
    </row>
    <row r="518" hidden="1">
      <c r="A518" s="30"/>
      <c r="B518" s="30"/>
      <c r="C518" s="30"/>
      <c r="D518" s="30"/>
      <c r="E518" s="30"/>
      <c r="F518" s="30"/>
      <c r="G518" s="30"/>
      <c r="H518" s="30"/>
      <c r="I518" s="30"/>
      <c r="J518" s="30"/>
      <c r="K518" s="30"/>
      <c r="L518" s="30"/>
    </row>
    <row r="519" hidden="1">
      <c r="A519" s="30"/>
      <c r="B519" s="30"/>
      <c r="C519" s="30"/>
      <c r="D519" s="30"/>
      <c r="E519" s="30"/>
      <c r="F519" s="30"/>
      <c r="G519" s="30"/>
      <c r="H519" s="30"/>
      <c r="I519" s="30"/>
      <c r="J519" s="30"/>
      <c r="K519" s="30"/>
      <c r="L519" s="30"/>
    </row>
    <row r="520" hidden="1">
      <c r="A520" s="30"/>
      <c r="B520" s="30"/>
      <c r="C520" s="30"/>
      <c r="D520" s="30"/>
      <c r="E520" s="30"/>
      <c r="F520" s="30"/>
      <c r="G520" s="30"/>
      <c r="H520" s="30"/>
      <c r="I520" s="30"/>
      <c r="J520" s="30"/>
      <c r="K520" s="30"/>
      <c r="L520" s="30"/>
    </row>
    <row r="521" hidden="1">
      <c r="A521" s="30"/>
      <c r="B521" s="30"/>
      <c r="C521" s="30"/>
      <c r="D521" s="30"/>
      <c r="E521" s="30"/>
      <c r="F521" s="30"/>
      <c r="G521" s="30"/>
      <c r="H521" s="30"/>
      <c r="I521" s="30"/>
      <c r="J521" s="30"/>
      <c r="K521" s="30"/>
      <c r="L521" s="30"/>
    </row>
    <row r="522" hidden="1">
      <c r="A522" s="30"/>
      <c r="B522" s="30"/>
      <c r="C522" s="30"/>
      <c r="D522" s="30"/>
      <c r="E522" s="30"/>
      <c r="F522" s="30"/>
      <c r="G522" s="30"/>
      <c r="H522" s="30"/>
      <c r="I522" s="30"/>
      <c r="J522" s="30"/>
      <c r="K522" s="30"/>
      <c r="L522" s="30"/>
    </row>
    <row r="523" hidden="1">
      <c r="A523" s="30"/>
      <c r="B523" s="30"/>
      <c r="C523" s="30"/>
      <c r="D523" s="30"/>
      <c r="E523" s="30"/>
      <c r="F523" s="30"/>
      <c r="G523" s="30"/>
      <c r="H523" s="30"/>
      <c r="I523" s="30"/>
      <c r="J523" s="30"/>
      <c r="K523" s="30"/>
      <c r="L523" s="30"/>
    </row>
    <row r="524" hidden="1">
      <c r="A524" s="30"/>
      <c r="B524" s="30"/>
      <c r="C524" s="30"/>
      <c r="D524" s="30"/>
      <c r="E524" s="30"/>
      <c r="F524" s="30"/>
      <c r="G524" s="30"/>
      <c r="H524" s="30"/>
      <c r="I524" s="30"/>
      <c r="J524" s="30"/>
      <c r="K524" s="30"/>
      <c r="L524" s="30"/>
    </row>
    <row r="525" hidden="1">
      <c r="A525" s="30"/>
      <c r="B525" s="30"/>
      <c r="C525" s="30"/>
      <c r="D525" s="30"/>
      <c r="E525" s="30"/>
      <c r="F525" s="30"/>
      <c r="G525" s="30"/>
      <c r="H525" s="30"/>
      <c r="I525" s="30"/>
      <c r="J525" s="30"/>
      <c r="K525" s="30"/>
      <c r="L525" s="30"/>
    </row>
    <row r="526" hidden="1">
      <c r="A526" s="30"/>
      <c r="B526" s="30"/>
      <c r="C526" s="30"/>
      <c r="D526" s="30"/>
      <c r="E526" s="30"/>
      <c r="F526" s="30"/>
      <c r="G526" s="30"/>
      <c r="H526" s="30"/>
      <c r="I526" s="30"/>
      <c r="J526" s="30"/>
      <c r="K526" s="30"/>
      <c r="L526" s="30"/>
    </row>
    <row r="527" hidden="1">
      <c r="A527" s="30"/>
      <c r="B527" s="30"/>
      <c r="C527" s="30"/>
      <c r="D527" s="30"/>
      <c r="E527" s="30"/>
      <c r="F527" s="30"/>
      <c r="G527" s="30"/>
      <c r="H527" s="30"/>
      <c r="I527" s="30"/>
      <c r="J527" s="30"/>
      <c r="K527" s="30"/>
      <c r="L527" s="30"/>
    </row>
    <row r="528" hidden="1">
      <c r="A528" s="30"/>
      <c r="B528" s="30"/>
      <c r="C528" s="30"/>
      <c r="D528" s="30"/>
      <c r="E528" s="30"/>
      <c r="F528" s="30"/>
      <c r="G528" s="30"/>
      <c r="H528" s="30"/>
      <c r="I528" s="30"/>
      <c r="J528" s="30"/>
      <c r="K528" s="30"/>
      <c r="L528" s="30"/>
    </row>
    <row r="529" hidden="1">
      <c r="A529" s="30"/>
      <c r="B529" s="30"/>
      <c r="C529" s="30"/>
      <c r="D529" s="30"/>
      <c r="E529" s="30"/>
      <c r="F529" s="30"/>
      <c r="G529" s="30"/>
      <c r="H529" s="30"/>
      <c r="I529" s="30"/>
      <c r="J529" s="30"/>
      <c r="K529" s="30"/>
      <c r="L529" s="30"/>
    </row>
    <row r="530" hidden="1">
      <c r="A530" s="30"/>
      <c r="B530" s="30"/>
      <c r="C530" s="30"/>
      <c r="D530" s="30"/>
      <c r="E530" s="30"/>
      <c r="F530" s="30"/>
      <c r="G530" s="30"/>
      <c r="H530" s="30"/>
      <c r="I530" s="30"/>
      <c r="J530" s="30"/>
      <c r="K530" s="30"/>
      <c r="L530" s="30"/>
    </row>
    <row r="531" hidden="1">
      <c r="A531" s="30"/>
      <c r="B531" s="30"/>
      <c r="C531" s="30"/>
      <c r="D531" s="30"/>
      <c r="E531" s="30"/>
      <c r="F531" s="30"/>
      <c r="G531" s="30"/>
      <c r="H531" s="30"/>
      <c r="I531" s="30"/>
      <c r="J531" s="30"/>
      <c r="K531" s="30"/>
      <c r="L531" s="30"/>
    </row>
    <row r="532" hidden="1">
      <c r="A532" s="30"/>
      <c r="B532" s="30"/>
      <c r="C532" s="30"/>
      <c r="D532" s="30"/>
      <c r="E532" s="30"/>
      <c r="F532" s="30"/>
      <c r="G532" s="30"/>
      <c r="H532" s="30"/>
      <c r="I532" s="30"/>
      <c r="J532" s="30"/>
      <c r="K532" s="30"/>
      <c r="L532" s="30"/>
    </row>
    <row r="533" hidden="1">
      <c r="A533" s="30"/>
      <c r="B533" s="30"/>
      <c r="C533" s="30"/>
      <c r="D533" s="30"/>
      <c r="E533" s="30"/>
      <c r="F533" s="30"/>
      <c r="G533" s="30"/>
      <c r="H533" s="30"/>
      <c r="I533" s="30"/>
      <c r="J533" s="30"/>
      <c r="K533" s="30"/>
      <c r="L533" s="30"/>
    </row>
    <row r="534" hidden="1">
      <c r="A534" s="30"/>
      <c r="B534" s="30"/>
      <c r="C534" s="30"/>
      <c r="D534" s="30"/>
      <c r="E534" s="30"/>
      <c r="F534" s="30"/>
      <c r="G534" s="30"/>
      <c r="H534" s="30"/>
      <c r="I534" s="30"/>
      <c r="J534" s="30"/>
      <c r="K534" s="30"/>
      <c r="L534" s="30"/>
    </row>
    <row r="535" hidden="1">
      <c r="A535" s="30"/>
      <c r="B535" s="30"/>
      <c r="C535" s="30"/>
      <c r="D535" s="30"/>
      <c r="E535" s="30"/>
      <c r="F535" s="30"/>
      <c r="G535" s="30"/>
      <c r="H535" s="30"/>
      <c r="I535" s="30"/>
      <c r="J535" s="30"/>
      <c r="K535" s="30"/>
      <c r="L535" s="30"/>
    </row>
    <row r="536" hidden="1">
      <c r="A536" s="30"/>
      <c r="B536" s="30"/>
      <c r="C536" s="30"/>
      <c r="D536" s="30"/>
      <c r="E536" s="30"/>
      <c r="F536" s="30"/>
      <c r="G536" s="30"/>
      <c r="H536" s="30"/>
      <c r="I536" s="30"/>
      <c r="J536" s="30"/>
      <c r="K536" s="30"/>
      <c r="L536" s="30"/>
    </row>
    <row r="537" hidden="1">
      <c r="A537" s="30"/>
      <c r="B537" s="30"/>
      <c r="C537" s="30"/>
      <c r="D537" s="30"/>
      <c r="E537" s="30"/>
      <c r="F537" s="30"/>
      <c r="G537" s="30"/>
      <c r="H537" s="30"/>
      <c r="I537" s="30"/>
      <c r="J537" s="30"/>
      <c r="K537" s="30"/>
      <c r="L537" s="30"/>
    </row>
    <row r="538" hidden="1">
      <c r="A538" s="30"/>
      <c r="B538" s="30"/>
      <c r="C538" s="30"/>
      <c r="D538" s="30"/>
      <c r="E538" s="30"/>
      <c r="F538" s="30"/>
      <c r="G538" s="30"/>
      <c r="H538" s="30"/>
      <c r="I538" s="30"/>
      <c r="J538" s="30"/>
      <c r="K538" s="30"/>
      <c r="L538" s="30"/>
    </row>
    <row r="539" hidden="1">
      <c r="A539" s="30"/>
      <c r="B539" s="30"/>
      <c r="C539" s="30"/>
      <c r="D539" s="30"/>
      <c r="E539" s="30"/>
      <c r="F539" s="30"/>
      <c r="G539" s="30"/>
      <c r="H539" s="30"/>
      <c r="I539" s="30"/>
      <c r="J539" s="30"/>
      <c r="K539" s="30"/>
      <c r="L539" s="30"/>
    </row>
    <row r="540" hidden="1">
      <c r="A540" s="30"/>
      <c r="B540" s="30"/>
      <c r="C540" s="30"/>
      <c r="D540" s="30"/>
      <c r="E540" s="30"/>
      <c r="F540" s="30"/>
      <c r="G540" s="30"/>
      <c r="H540" s="30"/>
      <c r="I540" s="30"/>
      <c r="J540" s="30"/>
      <c r="K540" s="30"/>
      <c r="L540" s="30"/>
    </row>
    <row r="541" hidden="1">
      <c r="A541" s="30"/>
      <c r="B541" s="30"/>
      <c r="C541" s="30"/>
      <c r="D541" s="30"/>
      <c r="E541" s="30"/>
      <c r="F541" s="30"/>
      <c r="G541" s="30"/>
      <c r="H541" s="30"/>
      <c r="I541" s="30"/>
      <c r="J541" s="30"/>
      <c r="K541" s="30"/>
      <c r="L541" s="30"/>
    </row>
    <row r="542" hidden="1">
      <c r="A542" s="30"/>
      <c r="B542" s="30"/>
      <c r="C542" s="30"/>
      <c r="D542" s="30"/>
      <c r="E542" s="30"/>
      <c r="F542" s="30"/>
      <c r="G542" s="30"/>
      <c r="H542" s="30"/>
      <c r="I542" s="30"/>
      <c r="J542" s="30"/>
      <c r="K542" s="30"/>
      <c r="L542" s="30"/>
    </row>
    <row r="543" hidden="1">
      <c r="A543" s="30"/>
      <c r="B543" s="30"/>
      <c r="C543" s="30"/>
      <c r="D543" s="30"/>
      <c r="E543" s="30"/>
      <c r="F543" s="30"/>
      <c r="G543" s="30"/>
      <c r="H543" s="30"/>
      <c r="I543" s="30"/>
      <c r="J543" s="30"/>
      <c r="K543" s="30"/>
      <c r="L543" s="30"/>
    </row>
    <row r="544" hidden="1">
      <c r="A544" s="30"/>
      <c r="B544" s="30"/>
      <c r="C544" s="30"/>
      <c r="D544" s="30"/>
      <c r="E544" s="30"/>
      <c r="F544" s="30"/>
      <c r="G544" s="30"/>
      <c r="H544" s="30"/>
      <c r="I544" s="30"/>
      <c r="J544" s="30"/>
      <c r="K544" s="30"/>
      <c r="L544" s="30"/>
    </row>
    <row r="545" hidden="1">
      <c r="A545" s="30"/>
      <c r="B545" s="30"/>
      <c r="C545" s="30"/>
      <c r="D545" s="30"/>
      <c r="E545" s="30"/>
      <c r="F545" s="30"/>
      <c r="G545" s="30"/>
      <c r="H545" s="30"/>
      <c r="I545" s="30"/>
      <c r="J545" s="30"/>
      <c r="K545" s="30"/>
      <c r="L545" s="30"/>
    </row>
    <row r="546" hidden="1">
      <c r="A546" s="30"/>
      <c r="B546" s="30"/>
      <c r="C546" s="30"/>
      <c r="D546" s="30"/>
      <c r="E546" s="30"/>
      <c r="F546" s="30"/>
      <c r="G546" s="30"/>
      <c r="H546" s="30"/>
      <c r="I546" s="30"/>
      <c r="J546" s="30"/>
      <c r="K546" s="30"/>
      <c r="L546" s="30"/>
    </row>
    <row r="547" hidden="1">
      <c r="A547" s="30"/>
      <c r="B547" s="30"/>
      <c r="C547" s="30"/>
      <c r="D547" s="30"/>
      <c r="E547" s="30"/>
      <c r="F547" s="30"/>
      <c r="G547" s="30"/>
      <c r="H547" s="30"/>
      <c r="I547" s="30"/>
      <c r="J547" s="30"/>
      <c r="K547" s="30"/>
      <c r="L547" s="30"/>
    </row>
    <row r="548" hidden="1">
      <c r="A548" s="30"/>
      <c r="B548" s="30"/>
      <c r="C548" s="30"/>
      <c r="D548" s="30"/>
      <c r="E548" s="30"/>
      <c r="F548" s="30"/>
      <c r="G548" s="30"/>
      <c r="H548" s="30"/>
      <c r="I548" s="30"/>
      <c r="J548" s="30"/>
      <c r="K548" s="30"/>
      <c r="L548" s="30"/>
    </row>
    <row r="549" hidden="1">
      <c r="A549" s="30"/>
      <c r="B549" s="30"/>
      <c r="C549" s="30"/>
      <c r="D549" s="30"/>
      <c r="E549" s="30"/>
      <c r="F549" s="30"/>
      <c r="G549" s="30"/>
      <c r="H549" s="30"/>
      <c r="I549" s="30"/>
      <c r="J549" s="30"/>
      <c r="K549" s="30"/>
      <c r="L549" s="30"/>
    </row>
    <row r="550" hidden="1">
      <c r="A550" s="30"/>
      <c r="B550" s="30"/>
      <c r="C550" s="30"/>
      <c r="D550" s="30"/>
      <c r="E550" s="30"/>
      <c r="F550" s="30"/>
      <c r="G550" s="30"/>
      <c r="H550" s="30"/>
      <c r="I550" s="30"/>
      <c r="J550" s="30"/>
      <c r="K550" s="30"/>
      <c r="L550" s="30"/>
    </row>
    <row r="551" hidden="1">
      <c r="A551" s="30"/>
      <c r="B551" s="30"/>
      <c r="C551" s="30"/>
      <c r="D551" s="30"/>
      <c r="E551" s="30"/>
      <c r="F551" s="30"/>
      <c r="G551" s="30"/>
      <c r="H551" s="30"/>
      <c r="I551" s="30"/>
      <c r="J551" s="30"/>
      <c r="K551" s="30"/>
      <c r="L551" s="30"/>
    </row>
    <row r="552" hidden="1">
      <c r="A552" s="30"/>
      <c r="B552" s="30"/>
      <c r="C552" s="30"/>
      <c r="D552" s="30"/>
      <c r="E552" s="30"/>
      <c r="F552" s="30"/>
      <c r="G552" s="30"/>
      <c r="H552" s="30"/>
      <c r="I552" s="30"/>
      <c r="J552" s="30"/>
      <c r="K552" s="30"/>
      <c r="L552" s="30"/>
    </row>
    <row r="553" hidden="1">
      <c r="A553" s="30"/>
      <c r="B553" s="30"/>
      <c r="C553" s="30"/>
      <c r="D553" s="30"/>
      <c r="E553" s="30"/>
      <c r="F553" s="30"/>
      <c r="G553" s="30"/>
      <c r="H553" s="30"/>
      <c r="I553" s="30"/>
      <c r="J553" s="30"/>
      <c r="K553" s="30"/>
      <c r="L553" s="30"/>
    </row>
    <row r="554" hidden="1">
      <c r="A554" s="30"/>
      <c r="B554" s="30"/>
      <c r="C554" s="30"/>
      <c r="D554" s="30"/>
      <c r="E554" s="30"/>
      <c r="F554" s="30"/>
      <c r="G554" s="30"/>
      <c r="H554" s="30"/>
      <c r="I554" s="30"/>
      <c r="J554" s="30"/>
      <c r="K554" s="30"/>
      <c r="L554" s="30"/>
    </row>
    <row r="555" hidden="1">
      <c r="A555" s="30"/>
      <c r="B555" s="30"/>
      <c r="C555" s="30"/>
      <c r="D555" s="30"/>
      <c r="E555" s="30"/>
      <c r="F555" s="30"/>
      <c r="G555" s="30"/>
      <c r="H555" s="30"/>
      <c r="I555" s="30"/>
      <c r="J555" s="30"/>
      <c r="K555" s="30"/>
      <c r="L555" s="30"/>
    </row>
    <row r="556" hidden="1">
      <c r="A556" s="30"/>
      <c r="B556" s="30"/>
      <c r="C556" s="30"/>
      <c r="D556" s="30"/>
      <c r="E556" s="30"/>
      <c r="F556" s="30"/>
      <c r="G556" s="30"/>
      <c r="H556" s="30"/>
      <c r="I556" s="30"/>
      <c r="J556" s="30"/>
      <c r="K556" s="30"/>
      <c r="L556" s="30"/>
    </row>
    <row r="557" hidden="1">
      <c r="A557" s="30"/>
      <c r="B557" s="30"/>
      <c r="C557" s="30"/>
      <c r="D557" s="30"/>
      <c r="E557" s="30"/>
      <c r="F557" s="30"/>
      <c r="G557" s="30"/>
      <c r="H557" s="30"/>
      <c r="I557" s="30"/>
      <c r="J557" s="30"/>
      <c r="K557" s="30"/>
      <c r="L557" s="30"/>
    </row>
    <row r="558" hidden="1">
      <c r="A558" s="30"/>
      <c r="B558" s="30"/>
      <c r="C558" s="30"/>
      <c r="D558" s="30"/>
      <c r="E558" s="30"/>
      <c r="F558" s="30"/>
      <c r="G558" s="30"/>
      <c r="H558" s="30"/>
      <c r="I558" s="30"/>
      <c r="J558" s="30"/>
      <c r="K558" s="30"/>
      <c r="L558" s="30"/>
    </row>
    <row r="559" hidden="1">
      <c r="A559" s="30"/>
      <c r="B559" s="30"/>
      <c r="C559" s="30"/>
      <c r="D559" s="30"/>
      <c r="E559" s="30"/>
      <c r="F559" s="30"/>
      <c r="G559" s="30"/>
      <c r="H559" s="30"/>
      <c r="I559" s="30"/>
      <c r="J559" s="30"/>
      <c r="K559" s="30"/>
      <c r="L559" s="30"/>
    </row>
    <row r="560" hidden="1">
      <c r="A560" s="30"/>
      <c r="B560" s="30"/>
      <c r="C560" s="30"/>
      <c r="D560" s="30"/>
      <c r="E560" s="30"/>
      <c r="F560" s="30"/>
      <c r="G560" s="30"/>
      <c r="H560" s="30"/>
      <c r="I560" s="30"/>
      <c r="J560" s="30"/>
      <c r="K560" s="30"/>
      <c r="L560" s="30"/>
    </row>
    <row r="561" hidden="1">
      <c r="A561" s="30"/>
      <c r="B561" s="30"/>
      <c r="C561" s="30"/>
      <c r="D561" s="30"/>
      <c r="E561" s="30"/>
      <c r="F561" s="30"/>
      <c r="G561" s="30"/>
      <c r="H561" s="30"/>
      <c r="I561" s="30"/>
      <c r="J561" s="30"/>
      <c r="K561" s="30"/>
      <c r="L561" s="30"/>
    </row>
    <row r="562" hidden="1">
      <c r="A562" s="30"/>
      <c r="B562" s="30"/>
      <c r="C562" s="30"/>
      <c r="D562" s="30"/>
      <c r="E562" s="30"/>
      <c r="F562" s="30"/>
      <c r="G562" s="30"/>
      <c r="H562" s="30"/>
      <c r="I562" s="30"/>
      <c r="J562" s="30"/>
      <c r="K562" s="30"/>
      <c r="L562" s="30"/>
    </row>
    <row r="563" hidden="1">
      <c r="A563" s="30"/>
      <c r="B563" s="30"/>
      <c r="C563" s="30"/>
      <c r="D563" s="30"/>
      <c r="E563" s="30"/>
      <c r="F563" s="30"/>
      <c r="G563" s="30"/>
      <c r="H563" s="30"/>
      <c r="I563" s="30"/>
      <c r="J563" s="30"/>
      <c r="K563" s="30"/>
      <c r="L563" s="30"/>
    </row>
    <row r="564" hidden="1">
      <c r="A564" s="30"/>
      <c r="B564" s="30"/>
      <c r="C564" s="30"/>
      <c r="D564" s="30"/>
      <c r="E564" s="30"/>
      <c r="F564" s="30"/>
      <c r="G564" s="30"/>
      <c r="H564" s="30"/>
      <c r="I564" s="30"/>
      <c r="J564" s="30"/>
      <c r="K564" s="30"/>
      <c r="L564" s="30"/>
    </row>
    <row r="565" hidden="1">
      <c r="A565" s="30"/>
      <c r="B565" s="30"/>
      <c r="C565" s="30"/>
      <c r="D565" s="30"/>
      <c r="E565" s="30"/>
      <c r="F565" s="30"/>
      <c r="G565" s="30"/>
      <c r="H565" s="30"/>
      <c r="I565" s="30"/>
      <c r="J565" s="30"/>
      <c r="K565" s="30"/>
      <c r="L565" s="30"/>
    </row>
    <row r="566" hidden="1">
      <c r="A566" s="30"/>
      <c r="B566" s="30"/>
      <c r="C566" s="30"/>
      <c r="D566" s="30"/>
      <c r="E566" s="30"/>
      <c r="F566" s="30"/>
      <c r="G566" s="30"/>
      <c r="H566" s="30"/>
      <c r="I566" s="30"/>
      <c r="J566" s="30"/>
      <c r="K566" s="30"/>
      <c r="L566" s="30"/>
    </row>
    <row r="567" hidden="1">
      <c r="A567" s="30"/>
      <c r="B567" s="30"/>
      <c r="C567" s="30"/>
      <c r="D567" s="30"/>
      <c r="E567" s="30"/>
      <c r="F567" s="30"/>
      <c r="G567" s="30"/>
      <c r="H567" s="30"/>
      <c r="I567" s="30"/>
      <c r="J567" s="30"/>
      <c r="K567" s="30"/>
      <c r="L567" s="30"/>
    </row>
    <row r="568" hidden="1">
      <c r="A568" s="30"/>
      <c r="B568" s="30"/>
      <c r="C568" s="30"/>
      <c r="D568" s="30"/>
      <c r="E568" s="30"/>
      <c r="F568" s="30"/>
      <c r="G568" s="30"/>
      <c r="H568" s="30"/>
      <c r="I568" s="30"/>
      <c r="J568" s="30"/>
      <c r="K568" s="30"/>
      <c r="L568" s="30"/>
    </row>
    <row r="569" hidden="1">
      <c r="A569" s="30"/>
      <c r="B569" s="30"/>
      <c r="C569" s="30"/>
      <c r="D569" s="30"/>
      <c r="E569" s="30"/>
      <c r="F569" s="30"/>
      <c r="G569" s="30"/>
      <c r="H569" s="30"/>
      <c r="I569" s="30"/>
      <c r="J569" s="30"/>
      <c r="K569" s="30"/>
      <c r="L569" s="30"/>
    </row>
    <row r="570" hidden="1">
      <c r="A570" s="30"/>
      <c r="B570" s="30"/>
      <c r="C570" s="30"/>
      <c r="D570" s="30"/>
      <c r="E570" s="30"/>
      <c r="F570" s="30"/>
      <c r="G570" s="30"/>
      <c r="H570" s="30"/>
      <c r="I570" s="30"/>
      <c r="J570" s="30"/>
      <c r="K570" s="30"/>
      <c r="L570" s="30"/>
    </row>
    <row r="571" hidden="1">
      <c r="A571" s="30"/>
      <c r="B571" s="30"/>
      <c r="C571" s="30"/>
      <c r="D571" s="30"/>
      <c r="E571" s="30"/>
      <c r="F571" s="30"/>
      <c r="G571" s="30"/>
      <c r="H571" s="30"/>
      <c r="I571" s="30"/>
      <c r="J571" s="30"/>
      <c r="K571" s="30"/>
      <c r="L571" s="30"/>
    </row>
    <row r="572" hidden="1">
      <c r="A572" s="30"/>
      <c r="B572" s="30"/>
      <c r="C572" s="30"/>
      <c r="D572" s="30"/>
      <c r="E572" s="30"/>
      <c r="F572" s="30"/>
      <c r="G572" s="30"/>
      <c r="H572" s="30"/>
      <c r="I572" s="30"/>
      <c r="J572" s="30"/>
      <c r="K572" s="30"/>
      <c r="L572" s="30"/>
    </row>
    <row r="573" hidden="1">
      <c r="A573" s="30"/>
      <c r="B573" s="30"/>
      <c r="C573" s="30"/>
      <c r="D573" s="30"/>
      <c r="E573" s="30"/>
      <c r="F573" s="30"/>
      <c r="G573" s="30"/>
      <c r="H573" s="30"/>
      <c r="I573" s="30"/>
      <c r="J573" s="30"/>
      <c r="K573" s="30"/>
      <c r="L573" s="30"/>
    </row>
    <row r="574" hidden="1">
      <c r="A574" s="30"/>
      <c r="B574" s="30"/>
      <c r="C574" s="30"/>
      <c r="D574" s="30"/>
      <c r="E574" s="30"/>
      <c r="F574" s="30"/>
      <c r="G574" s="30"/>
      <c r="H574" s="30"/>
      <c r="I574" s="30"/>
      <c r="J574" s="30"/>
      <c r="K574" s="30"/>
      <c r="L574" s="30"/>
    </row>
    <row r="575" hidden="1">
      <c r="A575" s="30"/>
      <c r="B575" s="30"/>
      <c r="C575" s="30"/>
      <c r="D575" s="30"/>
      <c r="E575" s="30"/>
      <c r="F575" s="30"/>
      <c r="G575" s="30"/>
      <c r="H575" s="30"/>
      <c r="I575" s="30"/>
      <c r="J575" s="30"/>
      <c r="K575" s="30"/>
      <c r="L575" s="30"/>
    </row>
    <row r="576" hidden="1">
      <c r="A576" s="30"/>
      <c r="B576" s="30"/>
      <c r="C576" s="30"/>
      <c r="D576" s="30"/>
      <c r="E576" s="30"/>
      <c r="F576" s="30"/>
      <c r="G576" s="30"/>
      <c r="H576" s="30"/>
      <c r="I576" s="30"/>
      <c r="J576" s="30"/>
      <c r="K576" s="30"/>
      <c r="L576" s="30"/>
    </row>
    <row r="577" hidden="1">
      <c r="A577" s="30"/>
      <c r="B577" s="30"/>
      <c r="C577" s="30"/>
      <c r="D577" s="30"/>
      <c r="E577" s="30"/>
      <c r="F577" s="30"/>
      <c r="G577" s="30"/>
      <c r="H577" s="30"/>
      <c r="I577" s="30"/>
      <c r="J577" s="30"/>
      <c r="K577" s="30"/>
      <c r="L577" s="30"/>
    </row>
    <row r="578" hidden="1">
      <c r="A578" s="30"/>
      <c r="B578" s="30"/>
      <c r="C578" s="30"/>
      <c r="D578" s="30"/>
      <c r="E578" s="30"/>
      <c r="F578" s="30"/>
      <c r="G578" s="30"/>
      <c r="H578" s="30"/>
      <c r="I578" s="30"/>
      <c r="J578" s="30"/>
      <c r="K578" s="30"/>
      <c r="L578" s="30"/>
    </row>
    <row r="579" hidden="1">
      <c r="A579" s="30"/>
      <c r="B579" s="30"/>
      <c r="C579" s="30"/>
      <c r="D579" s="30"/>
      <c r="E579" s="30"/>
      <c r="F579" s="30"/>
      <c r="G579" s="30"/>
      <c r="H579" s="30"/>
      <c r="I579" s="30"/>
      <c r="J579" s="30"/>
      <c r="K579" s="30"/>
      <c r="L579" s="30"/>
    </row>
    <row r="580" hidden="1">
      <c r="A580" s="30"/>
      <c r="B580" s="30"/>
      <c r="C580" s="30"/>
      <c r="D580" s="30"/>
      <c r="E580" s="30"/>
      <c r="F580" s="30"/>
      <c r="G580" s="30"/>
      <c r="H580" s="30"/>
      <c r="I580" s="30"/>
      <c r="J580" s="30"/>
      <c r="K580" s="30"/>
      <c r="L580" s="30"/>
    </row>
    <row r="581" hidden="1">
      <c r="A581" s="30"/>
      <c r="B581" s="30"/>
      <c r="C581" s="30"/>
      <c r="D581" s="30"/>
      <c r="E581" s="30"/>
      <c r="F581" s="30"/>
      <c r="G581" s="30"/>
      <c r="H581" s="30"/>
      <c r="I581" s="30"/>
      <c r="J581" s="30"/>
      <c r="K581" s="30"/>
      <c r="L581" s="30"/>
    </row>
    <row r="582" hidden="1">
      <c r="A582" s="30"/>
      <c r="B582" s="30"/>
      <c r="C582" s="30"/>
      <c r="D582" s="30"/>
      <c r="E582" s="30"/>
      <c r="F582" s="30"/>
      <c r="G582" s="30"/>
      <c r="H582" s="30"/>
      <c r="I582" s="30"/>
      <c r="J582" s="30"/>
      <c r="K582" s="30"/>
      <c r="L582" s="30"/>
    </row>
    <row r="583" hidden="1">
      <c r="A583" s="30"/>
      <c r="B583" s="30"/>
      <c r="C583" s="30"/>
      <c r="D583" s="30"/>
      <c r="E583" s="30"/>
      <c r="F583" s="30"/>
      <c r="G583" s="30"/>
      <c r="H583" s="30"/>
      <c r="I583" s="30"/>
      <c r="J583" s="30"/>
      <c r="K583" s="30"/>
      <c r="L583" s="30"/>
    </row>
    <row r="584" hidden="1">
      <c r="A584" s="30"/>
      <c r="B584" s="30"/>
      <c r="C584" s="30"/>
      <c r="D584" s="30"/>
      <c r="E584" s="30"/>
      <c r="F584" s="30"/>
      <c r="G584" s="30"/>
      <c r="H584" s="30"/>
      <c r="I584" s="30"/>
      <c r="J584" s="30"/>
      <c r="K584" s="30"/>
      <c r="L584" s="30"/>
    </row>
    <row r="585" hidden="1">
      <c r="A585" s="30"/>
      <c r="B585" s="30"/>
      <c r="C585" s="30"/>
      <c r="D585" s="30"/>
      <c r="E585" s="30"/>
      <c r="F585" s="30"/>
      <c r="G585" s="30"/>
      <c r="H585" s="30"/>
      <c r="I585" s="30"/>
      <c r="J585" s="30"/>
      <c r="K585" s="30"/>
      <c r="L585" s="30"/>
    </row>
    <row r="586" hidden="1">
      <c r="A586" s="30"/>
      <c r="B586" s="30"/>
      <c r="C586" s="30"/>
      <c r="D586" s="30"/>
      <c r="E586" s="30"/>
      <c r="F586" s="30"/>
      <c r="G586" s="30"/>
      <c r="H586" s="30"/>
      <c r="I586" s="30"/>
      <c r="J586" s="30"/>
      <c r="K586" s="30"/>
      <c r="L586" s="30"/>
    </row>
    <row r="587" hidden="1">
      <c r="A587" s="30"/>
      <c r="B587" s="30"/>
      <c r="C587" s="30"/>
      <c r="D587" s="30"/>
      <c r="E587" s="30"/>
      <c r="F587" s="30"/>
      <c r="G587" s="30"/>
      <c r="H587" s="30"/>
      <c r="I587" s="30"/>
      <c r="J587" s="30"/>
      <c r="K587" s="30"/>
      <c r="L587" s="30"/>
    </row>
    <row r="588" hidden="1">
      <c r="A588" s="30"/>
      <c r="B588" s="30"/>
      <c r="C588" s="30"/>
      <c r="D588" s="30"/>
      <c r="E588" s="30"/>
      <c r="F588" s="30"/>
      <c r="G588" s="30"/>
      <c r="H588" s="30"/>
      <c r="I588" s="30"/>
      <c r="J588" s="30"/>
      <c r="K588" s="30"/>
      <c r="L588" s="30"/>
    </row>
    <row r="589" hidden="1">
      <c r="A589" s="30"/>
      <c r="B589" s="30"/>
      <c r="C589" s="30"/>
      <c r="D589" s="30"/>
      <c r="E589" s="30"/>
      <c r="F589" s="30"/>
      <c r="G589" s="30"/>
      <c r="H589" s="30"/>
      <c r="I589" s="30"/>
      <c r="J589" s="30"/>
      <c r="K589" s="30"/>
      <c r="L589" s="30"/>
    </row>
    <row r="590" hidden="1">
      <c r="A590" s="30"/>
      <c r="B590" s="30"/>
      <c r="C590" s="30"/>
      <c r="D590" s="30"/>
      <c r="E590" s="30"/>
      <c r="F590" s="30"/>
      <c r="G590" s="30"/>
      <c r="H590" s="30"/>
      <c r="I590" s="30"/>
      <c r="J590" s="30"/>
      <c r="K590" s="30"/>
      <c r="L590" s="30"/>
    </row>
    <row r="591" hidden="1">
      <c r="A591" s="30"/>
      <c r="B591" s="30"/>
      <c r="C591" s="30"/>
      <c r="D591" s="30"/>
      <c r="E591" s="30"/>
      <c r="F591" s="30"/>
      <c r="G591" s="30"/>
      <c r="H591" s="30"/>
      <c r="I591" s="30"/>
      <c r="J591" s="30"/>
      <c r="K591" s="30"/>
      <c r="L591" s="30"/>
    </row>
    <row r="592" hidden="1">
      <c r="A592" s="30"/>
      <c r="B592" s="30"/>
      <c r="C592" s="30"/>
      <c r="D592" s="30"/>
      <c r="E592" s="30"/>
      <c r="F592" s="30"/>
      <c r="G592" s="30"/>
      <c r="H592" s="30"/>
      <c r="I592" s="30"/>
      <c r="J592" s="30"/>
      <c r="K592" s="30"/>
      <c r="L592" s="30"/>
    </row>
    <row r="593" hidden="1">
      <c r="A593" s="30"/>
      <c r="B593" s="30"/>
      <c r="C593" s="30"/>
      <c r="D593" s="30"/>
      <c r="E593" s="30"/>
      <c r="F593" s="30"/>
      <c r="G593" s="30"/>
      <c r="H593" s="30"/>
      <c r="I593" s="30"/>
      <c r="J593" s="30"/>
      <c r="K593" s="30"/>
      <c r="L593" s="30"/>
    </row>
    <row r="594" hidden="1">
      <c r="A594" s="30"/>
      <c r="B594" s="30"/>
      <c r="C594" s="30"/>
      <c r="D594" s="30"/>
      <c r="E594" s="30"/>
      <c r="F594" s="30"/>
      <c r="G594" s="30"/>
      <c r="H594" s="30"/>
      <c r="I594" s="30"/>
      <c r="J594" s="30"/>
      <c r="K594" s="30"/>
      <c r="L594" s="30"/>
    </row>
    <row r="595" hidden="1">
      <c r="A595" s="30"/>
      <c r="B595" s="30"/>
      <c r="C595" s="30"/>
      <c r="D595" s="30"/>
      <c r="E595" s="30"/>
      <c r="F595" s="30"/>
      <c r="G595" s="30"/>
      <c r="H595" s="30"/>
      <c r="I595" s="30"/>
      <c r="J595" s="30"/>
      <c r="K595" s="30"/>
      <c r="L595" s="30"/>
    </row>
    <row r="596" hidden="1">
      <c r="A596" s="30"/>
      <c r="B596" s="30"/>
      <c r="C596" s="30"/>
      <c r="D596" s="30"/>
      <c r="E596" s="30"/>
      <c r="F596" s="30"/>
      <c r="G596" s="30"/>
      <c r="H596" s="30"/>
      <c r="I596" s="30"/>
      <c r="J596" s="30"/>
      <c r="K596" s="30"/>
      <c r="L596" s="30"/>
    </row>
    <row r="597" hidden="1">
      <c r="A597" s="30"/>
      <c r="B597" s="30"/>
      <c r="C597" s="30"/>
      <c r="D597" s="30"/>
      <c r="E597" s="30"/>
      <c r="F597" s="30"/>
      <c r="G597" s="30"/>
      <c r="H597" s="30"/>
      <c r="I597" s="30"/>
      <c r="J597" s="30"/>
      <c r="K597" s="30"/>
      <c r="L597" s="30"/>
    </row>
    <row r="598" hidden="1">
      <c r="A598" s="30"/>
      <c r="B598" s="30"/>
      <c r="C598" s="30"/>
      <c r="D598" s="30"/>
      <c r="E598" s="30"/>
      <c r="F598" s="30"/>
      <c r="G598" s="30"/>
      <c r="H598" s="30"/>
      <c r="I598" s="30"/>
      <c r="J598" s="30"/>
      <c r="K598" s="30"/>
      <c r="L598" s="30"/>
    </row>
    <row r="599" hidden="1">
      <c r="A599" s="30"/>
      <c r="B599" s="30"/>
      <c r="C599" s="30"/>
      <c r="D599" s="30"/>
      <c r="E599" s="30"/>
      <c r="F599" s="30"/>
      <c r="G599" s="30"/>
      <c r="H599" s="30"/>
      <c r="I599" s="30"/>
      <c r="J599" s="30"/>
      <c r="K599" s="30"/>
      <c r="L599" s="30"/>
    </row>
    <row r="600" hidden="1">
      <c r="A600" s="30"/>
      <c r="B600" s="30"/>
      <c r="C600" s="30"/>
      <c r="D600" s="30"/>
      <c r="E600" s="30"/>
      <c r="F600" s="30"/>
      <c r="G600" s="30"/>
      <c r="H600" s="30"/>
      <c r="I600" s="30"/>
      <c r="J600" s="30"/>
      <c r="K600" s="30"/>
      <c r="L600" s="30"/>
    </row>
    <row r="601" hidden="1">
      <c r="A601" s="30"/>
      <c r="B601" s="30"/>
      <c r="C601" s="30"/>
      <c r="D601" s="30"/>
      <c r="E601" s="30"/>
      <c r="F601" s="30"/>
      <c r="G601" s="30"/>
      <c r="H601" s="30"/>
      <c r="I601" s="30"/>
      <c r="J601" s="30"/>
      <c r="K601" s="30"/>
      <c r="L601" s="30"/>
    </row>
    <row r="602" hidden="1">
      <c r="A602" s="30"/>
      <c r="B602" s="30"/>
      <c r="C602" s="30"/>
      <c r="D602" s="30"/>
      <c r="E602" s="30"/>
      <c r="F602" s="30"/>
      <c r="G602" s="30"/>
      <c r="H602" s="30"/>
      <c r="I602" s="30"/>
      <c r="J602" s="30"/>
      <c r="K602" s="30"/>
      <c r="L602" s="30"/>
    </row>
    <row r="603" hidden="1">
      <c r="A603" s="30"/>
      <c r="B603" s="30"/>
      <c r="C603" s="30"/>
      <c r="D603" s="30"/>
      <c r="E603" s="30"/>
      <c r="F603" s="30"/>
      <c r="G603" s="30"/>
      <c r="H603" s="30"/>
      <c r="I603" s="30"/>
      <c r="J603" s="30"/>
      <c r="K603" s="30"/>
      <c r="L603" s="30"/>
    </row>
    <row r="604" hidden="1">
      <c r="A604" s="30"/>
      <c r="B604" s="30"/>
      <c r="C604" s="30"/>
      <c r="D604" s="30"/>
      <c r="E604" s="30"/>
      <c r="F604" s="30"/>
      <c r="G604" s="30"/>
      <c r="H604" s="30"/>
      <c r="I604" s="30"/>
      <c r="J604" s="30"/>
      <c r="K604" s="30"/>
      <c r="L604" s="30"/>
    </row>
    <row r="605" hidden="1">
      <c r="A605" s="30"/>
      <c r="B605" s="30"/>
      <c r="C605" s="30"/>
      <c r="D605" s="30"/>
      <c r="E605" s="30"/>
      <c r="F605" s="30"/>
      <c r="G605" s="30"/>
      <c r="H605" s="30"/>
      <c r="I605" s="30"/>
      <c r="J605" s="30"/>
      <c r="K605" s="30"/>
      <c r="L605" s="30"/>
    </row>
    <row r="606" hidden="1">
      <c r="A606" s="30"/>
      <c r="B606" s="30"/>
      <c r="C606" s="30"/>
      <c r="D606" s="30"/>
      <c r="E606" s="30"/>
      <c r="F606" s="30"/>
      <c r="G606" s="30"/>
      <c r="H606" s="30"/>
      <c r="I606" s="30"/>
      <c r="J606" s="30"/>
      <c r="K606" s="30"/>
      <c r="L606" s="30"/>
    </row>
    <row r="607" hidden="1">
      <c r="A607" s="30"/>
      <c r="B607" s="30"/>
      <c r="C607" s="30"/>
      <c r="D607" s="30"/>
      <c r="E607" s="30"/>
      <c r="F607" s="30"/>
      <c r="G607" s="30"/>
      <c r="H607" s="30"/>
      <c r="I607" s="30"/>
      <c r="J607" s="30"/>
      <c r="K607" s="30"/>
      <c r="L607" s="30"/>
    </row>
    <row r="608" hidden="1">
      <c r="A608" s="30"/>
      <c r="B608" s="30"/>
      <c r="C608" s="30"/>
      <c r="D608" s="30"/>
      <c r="E608" s="30"/>
      <c r="F608" s="30"/>
      <c r="G608" s="30"/>
      <c r="H608" s="30"/>
      <c r="I608" s="30"/>
      <c r="J608" s="30"/>
      <c r="K608" s="30"/>
      <c r="L608" s="30"/>
    </row>
    <row r="609" hidden="1">
      <c r="A609" s="30"/>
      <c r="B609" s="30"/>
      <c r="C609" s="30"/>
      <c r="D609" s="30"/>
      <c r="E609" s="30"/>
      <c r="F609" s="30"/>
      <c r="G609" s="30"/>
      <c r="H609" s="30"/>
      <c r="I609" s="30"/>
      <c r="J609" s="30"/>
      <c r="K609" s="30"/>
      <c r="L609" s="30"/>
    </row>
    <row r="610" hidden="1">
      <c r="A610" s="30"/>
      <c r="B610" s="30"/>
      <c r="C610" s="30"/>
      <c r="D610" s="30"/>
      <c r="E610" s="30"/>
      <c r="F610" s="30"/>
      <c r="G610" s="30"/>
      <c r="H610" s="30"/>
      <c r="I610" s="30"/>
      <c r="J610" s="30"/>
      <c r="K610" s="30"/>
      <c r="L610" s="30"/>
    </row>
    <row r="611" hidden="1">
      <c r="A611" s="30"/>
      <c r="B611" s="30"/>
      <c r="C611" s="30"/>
      <c r="D611" s="30"/>
      <c r="E611" s="30"/>
      <c r="F611" s="30"/>
      <c r="G611" s="30"/>
      <c r="H611" s="30"/>
      <c r="I611" s="30"/>
      <c r="J611" s="30"/>
      <c r="K611" s="30"/>
      <c r="L611" s="30"/>
    </row>
    <row r="612" hidden="1">
      <c r="A612" s="30"/>
      <c r="B612" s="30"/>
      <c r="C612" s="30"/>
      <c r="D612" s="30"/>
      <c r="E612" s="30"/>
      <c r="F612" s="30"/>
      <c r="G612" s="30"/>
      <c r="H612" s="30"/>
      <c r="I612" s="30"/>
      <c r="J612" s="30"/>
      <c r="K612" s="30"/>
      <c r="L612" s="30"/>
    </row>
    <row r="613" hidden="1">
      <c r="A613" s="30"/>
      <c r="B613" s="30"/>
      <c r="C613" s="30"/>
      <c r="D613" s="30"/>
      <c r="E613" s="30"/>
      <c r="F613" s="30"/>
      <c r="G613" s="30"/>
      <c r="H613" s="30"/>
      <c r="I613" s="30"/>
      <c r="J613" s="30"/>
      <c r="K613" s="30"/>
      <c r="L613" s="30"/>
    </row>
    <row r="614" hidden="1">
      <c r="A614" s="30"/>
      <c r="B614" s="30"/>
      <c r="C614" s="30"/>
      <c r="D614" s="30"/>
      <c r="E614" s="30"/>
      <c r="F614" s="30"/>
      <c r="G614" s="30"/>
      <c r="H614" s="30"/>
      <c r="I614" s="30"/>
      <c r="J614" s="30"/>
      <c r="K614" s="30"/>
      <c r="L614" s="30"/>
    </row>
    <row r="615" hidden="1">
      <c r="A615" s="30"/>
      <c r="B615" s="30"/>
      <c r="C615" s="30"/>
      <c r="D615" s="30"/>
      <c r="E615" s="30"/>
      <c r="F615" s="30"/>
      <c r="G615" s="30"/>
      <c r="H615" s="30"/>
      <c r="I615" s="30"/>
      <c r="J615" s="30"/>
      <c r="K615" s="30"/>
      <c r="L615" s="30"/>
    </row>
    <row r="616" hidden="1">
      <c r="A616" s="30"/>
      <c r="B616" s="30"/>
      <c r="C616" s="30"/>
      <c r="D616" s="30"/>
      <c r="E616" s="30"/>
      <c r="F616" s="30"/>
      <c r="G616" s="30"/>
      <c r="H616" s="30"/>
      <c r="I616" s="30"/>
      <c r="J616" s="30"/>
      <c r="K616" s="30"/>
      <c r="L616" s="30"/>
    </row>
    <row r="617" hidden="1">
      <c r="A617" s="30"/>
      <c r="B617" s="30"/>
      <c r="C617" s="30"/>
      <c r="D617" s="30"/>
      <c r="E617" s="30"/>
      <c r="F617" s="30"/>
      <c r="G617" s="30"/>
      <c r="H617" s="30"/>
      <c r="I617" s="30"/>
      <c r="J617" s="30"/>
      <c r="K617" s="30"/>
      <c r="L617" s="30"/>
    </row>
    <row r="618" hidden="1">
      <c r="A618" s="30"/>
      <c r="B618" s="30"/>
      <c r="C618" s="30"/>
      <c r="D618" s="30"/>
      <c r="E618" s="30"/>
      <c r="F618" s="30"/>
      <c r="G618" s="30"/>
      <c r="H618" s="30"/>
      <c r="I618" s="30"/>
      <c r="J618" s="30"/>
      <c r="K618" s="30"/>
      <c r="L618" s="30"/>
    </row>
    <row r="619" hidden="1">
      <c r="A619" s="30"/>
      <c r="B619" s="30"/>
      <c r="C619" s="30"/>
      <c r="D619" s="30"/>
      <c r="E619" s="30"/>
      <c r="F619" s="30"/>
      <c r="G619" s="30"/>
      <c r="H619" s="30"/>
      <c r="I619" s="30"/>
      <c r="J619" s="30"/>
      <c r="K619" s="30"/>
      <c r="L619" s="30"/>
    </row>
    <row r="620" hidden="1">
      <c r="A620" s="30"/>
      <c r="B620" s="30"/>
      <c r="C620" s="30"/>
      <c r="D620" s="30"/>
      <c r="E620" s="30"/>
      <c r="F620" s="30"/>
      <c r="G620" s="30"/>
      <c r="H620" s="30"/>
      <c r="I620" s="30"/>
      <c r="J620" s="30"/>
      <c r="K620" s="30"/>
      <c r="L620" s="30"/>
    </row>
    <row r="621" hidden="1">
      <c r="A621" s="30"/>
      <c r="B621" s="30"/>
      <c r="C621" s="30"/>
      <c r="D621" s="30"/>
      <c r="E621" s="30"/>
      <c r="F621" s="30"/>
      <c r="G621" s="30"/>
      <c r="H621" s="30"/>
      <c r="I621" s="30"/>
      <c r="J621" s="30"/>
      <c r="K621" s="30"/>
      <c r="L621" s="30"/>
    </row>
    <row r="622" hidden="1">
      <c r="A622" s="30"/>
      <c r="B622" s="30"/>
      <c r="C622" s="30"/>
      <c r="D622" s="30"/>
      <c r="E622" s="30"/>
      <c r="F622" s="30"/>
      <c r="G622" s="30"/>
      <c r="H622" s="30"/>
      <c r="I622" s="30"/>
      <c r="J622" s="30"/>
      <c r="K622" s="30"/>
      <c r="L622" s="30"/>
    </row>
    <row r="623" hidden="1">
      <c r="A623" s="30"/>
      <c r="B623" s="30"/>
      <c r="C623" s="30"/>
      <c r="D623" s="30"/>
      <c r="E623" s="30"/>
      <c r="F623" s="30"/>
      <c r="G623" s="30"/>
      <c r="H623" s="30"/>
      <c r="I623" s="30"/>
      <c r="J623" s="30"/>
      <c r="K623" s="30"/>
      <c r="L623" s="30"/>
    </row>
    <row r="624" hidden="1">
      <c r="A624" s="30"/>
      <c r="B624" s="30"/>
      <c r="C624" s="30"/>
      <c r="D624" s="30"/>
      <c r="E624" s="30"/>
      <c r="F624" s="30"/>
      <c r="G624" s="30"/>
      <c r="H624" s="30"/>
      <c r="I624" s="30"/>
      <c r="J624" s="30"/>
      <c r="K624" s="30"/>
      <c r="L624" s="30"/>
    </row>
    <row r="625" hidden="1">
      <c r="A625" s="30"/>
      <c r="B625" s="30"/>
      <c r="C625" s="30"/>
      <c r="D625" s="30"/>
      <c r="E625" s="30"/>
      <c r="F625" s="30"/>
      <c r="G625" s="30"/>
      <c r="H625" s="30"/>
      <c r="I625" s="30"/>
      <c r="J625" s="30"/>
      <c r="K625" s="30"/>
      <c r="L625" s="30"/>
    </row>
    <row r="626" hidden="1">
      <c r="A626" s="30"/>
      <c r="B626" s="30"/>
      <c r="C626" s="30"/>
      <c r="D626" s="30"/>
      <c r="E626" s="30"/>
      <c r="F626" s="30"/>
      <c r="G626" s="30"/>
      <c r="H626" s="30"/>
      <c r="I626" s="30"/>
      <c r="J626" s="30"/>
      <c r="K626" s="30"/>
      <c r="L626" s="30"/>
    </row>
    <row r="627" hidden="1">
      <c r="A627" s="30"/>
      <c r="B627" s="30"/>
      <c r="C627" s="30"/>
      <c r="D627" s="30"/>
      <c r="E627" s="30"/>
      <c r="F627" s="30"/>
      <c r="G627" s="30"/>
      <c r="H627" s="30"/>
      <c r="I627" s="30"/>
      <c r="J627" s="30"/>
      <c r="K627" s="30"/>
      <c r="L627" s="30"/>
    </row>
    <row r="628" hidden="1">
      <c r="A628" s="30"/>
      <c r="B628" s="30"/>
      <c r="C628" s="30"/>
      <c r="D628" s="30"/>
      <c r="E628" s="30"/>
      <c r="F628" s="30"/>
      <c r="G628" s="30"/>
      <c r="H628" s="30"/>
      <c r="I628" s="30"/>
      <c r="J628" s="30"/>
      <c r="K628" s="30"/>
      <c r="L628" s="30"/>
    </row>
    <row r="629" hidden="1">
      <c r="A629" s="30"/>
      <c r="B629" s="30"/>
      <c r="C629" s="30"/>
      <c r="D629" s="30"/>
      <c r="E629" s="30"/>
      <c r="F629" s="30"/>
      <c r="G629" s="30"/>
      <c r="H629" s="30"/>
      <c r="I629" s="30"/>
      <c r="J629" s="30"/>
      <c r="K629" s="30"/>
      <c r="L629" s="30"/>
    </row>
    <row r="630" hidden="1">
      <c r="A630" s="30"/>
      <c r="B630" s="30"/>
      <c r="C630" s="30"/>
      <c r="D630" s="30"/>
      <c r="E630" s="30"/>
      <c r="F630" s="30"/>
      <c r="G630" s="30"/>
      <c r="H630" s="30"/>
      <c r="I630" s="30"/>
      <c r="J630" s="30"/>
      <c r="K630" s="30"/>
      <c r="L630" s="30"/>
    </row>
    <row r="631" hidden="1">
      <c r="A631" s="30"/>
      <c r="B631" s="30"/>
      <c r="C631" s="30"/>
      <c r="D631" s="30"/>
      <c r="E631" s="30"/>
      <c r="F631" s="30"/>
      <c r="G631" s="30"/>
      <c r="H631" s="30"/>
      <c r="I631" s="30"/>
      <c r="J631" s="30"/>
      <c r="K631" s="30"/>
      <c r="L631" s="30"/>
    </row>
    <row r="632" hidden="1">
      <c r="A632" s="30"/>
      <c r="B632" s="30"/>
      <c r="C632" s="30"/>
      <c r="D632" s="30"/>
      <c r="E632" s="30"/>
      <c r="F632" s="30"/>
      <c r="G632" s="30"/>
      <c r="H632" s="30"/>
      <c r="I632" s="30"/>
      <c r="J632" s="30"/>
      <c r="K632" s="30"/>
      <c r="L632" s="30"/>
    </row>
    <row r="633" hidden="1">
      <c r="A633" s="30"/>
      <c r="B633" s="30"/>
      <c r="C633" s="30"/>
      <c r="D633" s="30"/>
      <c r="E633" s="30"/>
      <c r="F633" s="30"/>
      <c r="G633" s="30"/>
      <c r="H633" s="30"/>
      <c r="I633" s="30"/>
      <c r="J633" s="30"/>
      <c r="K633" s="30"/>
      <c r="L633" s="30"/>
    </row>
    <row r="634" hidden="1">
      <c r="A634" s="30"/>
      <c r="B634" s="30"/>
      <c r="C634" s="30"/>
      <c r="D634" s="30"/>
      <c r="E634" s="30"/>
      <c r="F634" s="30"/>
      <c r="G634" s="30"/>
      <c r="H634" s="30"/>
      <c r="I634" s="30"/>
      <c r="J634" s="30"/>
      <c r="K634" s="30"/>
      <c r="L634" s="30"/>
    </row>
    <row r="635" hidden="1">
      <c r="A635" s="30"/>
      <c r="B635" s="30"/>
      <c r="C635" s="30"/>
      <c r="D635" s="30"/>
      <c r="E635" s="30"/>
      <c r="F635" s="30"/>
      <c r="G635" s="30"/>
      <c r="H635" s="30"/>
      <c r="I635" s="30"/>
      <c r="J635" s="30"/>
      <c r="K635" s="30"/>
      <c r="L635" s="30"/>
    </row>
    <row r="636" hidden="1">
      <c r="A636" s="30"/>
      <c r="B636" s="30"/>
      <c r="C636" s="30"/>
      <c r="D636" s="30"/>
      <c r="E636" s="30"/>
      <c r="F636" s="30"/>
      <c r="G636" s="30"/>
      <c r="H636" s="30"/>
      <c r="I636" s="30"/>
      <c r="J636" s="30"/>
      <c r="K636" s="30"/>
      <c r="L636" s="30"/>
    </row>
    <row r="637" hidden="1">
      <c r="A637" s="30"/>
      <c r="B637" s="30"/>
      <c r="C637" s="30"/>
      <c r="D637" s="30"/>
      <c r="E637" s="30"/>
      <c r="F637" s="30"/>
      <c r="G637" s="30"/>
      <c r="H637" s="30"/>
      <c r="I637" s="30"/>
      <c r="J637" s="30"/>
      <c r="K637" s="30"/>
      <c r="L637" s="30"/>
    </row>
    <row r="638" hidden="1">
      <c r="A638" s="30"/>
      <c r="B638" s="30"/>
      <c r="C638" s="30"/>
      <c r="D638" s="30"/>
      <c r="E638" s="30"/>
      <c r="F638" s="30"/>
      <c r="G638" s="30"/>
      <c r="H638" s="30"/>
      <c r="I638" s="30"/>
      <c r="J638" s="30"/>
      <c r="K638" s="30"/>
      <c r="L638" s="30"/>
    </row>
    <row r="639" hidden="1">
      <c r="A639" s="30"/>
      <c r="B639" s="30"/>
      <c r="C639" s="30"/>
      <c r="D639" s="30"/>
      <c r="E639" s="30"/>
      <c r="F639" s="30"/>
      <c r="G639" s="30"/>
      <c r="H639" s="30"/>
      <c r="I639" s="30"/>
      <c r="J639" s="30"/>
      <c r="K639" s="30"/>
      <c r="L639" s="30"/>
    </row>
    <row r="640" hidden="1">
      <c r="A640" s="30"/>
      <c r="B640" s="30"/>
      <c r="C640" s="30"/>
      <c r="D640" s="30"/>
      <c r="E640" s="30"/>
      <c r="F640" s="30"/>
      <c r="G640" s="30"/>
      <c r="H640" s="30"/>
      <c r="I640" s="30"/>
      <c r="J640" s="30"/>
      <c r="K640" s="30"/>
      <c r="L640" s="30"/>
    </row>
    <row r="641" hidden="1">
      <c r="A641" s="30"/>
      <c r="B641" s="30"/>
      <c r="C641" s="30"/>
      <c r="D641" s="30"/>
      <c r="E641" s="30"/>
      <c r="F641" s="30"/>
      <c r="G641" s="30"/>
      <c r="H641" s="30"/>
      <c r="I641" s="30"/>
      <c r="J641" s="30"/>
      <c r="K641" s="30"/>
      <c r="L641" s="30"/>
    </row>
    <row r="642" hidden="1">
      <c r="A642" s="30"/>
      <c r="B642" s="30"/>
      <c r="C642" s="30"/>
      <c r="D642" s="30"/>
      <c r="E642" s="30"/>
      <c r="F642" s="30"/>
      <c r="G642" s="30"/>
      <c r="H642" s="30"/>
      <c r="I642" s="30"/>
      <c r="J642" s="30"/>
      <c r="K642" s="30"/>
      <c r="L642" s="30"/>
    </row>
    <row r="643" hidden="1">
      <c r="A643" s="30"/>
      <c r="B643" s="30"/>
      <c r="C643" s="30"/>
      <c r="D643" s="30"/>
      <c r="E643" s="30"/>
      <c r="F643" s="30"/>
      <c r="G643" s="30"/>
      <c r="H643" s="30"/>
      <c r="I643" s="30"/>
      <c r="J643" s="30"/>
      <c r="K643" s="30"/>
      <c r="L643" s="30"/>
    </row>
    <row r="644" hidden="1">
      <c r="A644" s="30"/>
      <c r="B644" s="30"/>
      <c r="C644" s="30"/>
      <c r="D644" s="30"/>
      <c r="E644" s="30"/>
      <c r="F644" s="30"/>
      <c r="G644" s="30"/>
      <c r="H644" s="30"/>
      <c r="I644" s="30"/>
      <c r="J644" s="30"/>
      <c r="K644" s="30"/>
      <c r="L644" s="30"/>
    </row>
    <row r="645" hidden="1">
      <c r="A645" s="30"/>
      <c r="B645" s="30"/>
      <c r="C645" s="30"/>
      <c r="D645" s="30"/>
      <c r="E645" s="30"/>
      <c r="F645" s="30"/>
      <c r="G645" s="30"/>
      <c r="H645" s="30"/>
      <c r="I645" s="30"/>
      <c r="J645" s="30"/>
      <c r="K645" s="30"/>
      <c r="L645" s="30"/>
    </row>
    <row r="646" hidden="1">
      <c r="A646" s="30"/>
      <c r="B646" s="30"/>
      <c r="C646" s="30"/>
      <c r="D646" s="30"/>
      <c r="E646" s="30"/>
      <c r="F646" s="30"/>
      <c r="G646" s="30"/>
      <c r="H646" s="30"/>
      <c r="I646" s="30"/>
      <c r="J646" s="30"/>
      <c r="K646" s="30"/>
      <c r="L646" s="30"/>
    </row>
    <row r="647" hidden="1">
      <c r="A647" s="30"/>
      <c r="B647" s="30"/>
      <c r="C647" s="30"/>
      <c r="D647" s="30"/>
      <c r="E647" s="30"/>
      <c r="F647" s="30"/>
      <c r="G647" s="30"/>
      <c r="H647" s="30"/>
      <c r="I647" s="30"/>
      <c r="J647" s="30"/>
      <c r="K647" s="30"/>
      <c r="L647" s="30"/>
    </row>
    <row r="648" hidden="1">
      <c r="A648" s="30"/>
      <c r="B648" s="30"/>
      <c r="C648" s="30"/>
      <c r="D648" s="30"/>
      <c r="E648" s="30"/>
      <c r="F648" s="30"/>
      <c r="G648" s="30"/>
      <c r="H648" s="30"/>
      <c r="I648" s="30"/>
      <c r="J648" s="30"/>
      <c r="K648" s="30"/>
      <c r="L648" s="30"/>
    </row>
    <row r="649" hidden="1">
      <c r="A649" s="30"/>
      <c r="B649" s="30"/>
      <c r="C649" s="30"/>
      <c r="D649" s="30"/>
      <c r="E649" s="30"/>
      <c r="F649" s="30"/>
      <c r="G649" s="30"/>
      <c r="H649" s="30"/>
      <c r="I649" s="30"/>
      <c r="J649" s="30"/>
      <c r="K649" s="30"/>
      <c r="L649" s="30"/>
    </row>
    <row r="650" hidden="1">
      <c r="A650" s="30"/>
      <c r="B650" s="30"/>
      <c r="C650" s="30"/>
      <c r="D650" s="30"/>
      <c r="E650" s="30"/>
      <c r="F650" s="30"/>
      <c r="G650" s="30"/>
      <c r="H650" s="30"/>
      <c r="I650" s="30"/>
      <c r="J650" s="30"/>
      <c r="K650" s="30"/>
      <c r="L650" s="30"/>
    </row>
    <row r="651" hidden="1">
      <c r="A651" s="30"/>
      <c r="B651" s="30"/>
      <c r="C651" s="30"/>
      <c r="D651" s="30"/>
      <c r="E651" s="30"/>
      <c r="F651" s="30"/>
      <c r="G651" s="30"/>
      <c r="H651" s="30"/>
      <c r="I651" s="30"/>
      <c r="J651" s="30"/>
      <c r="K651" s="30"/>
      <c r="L651" s="30"/>
    </row>
    <row r="652" hidden="1">
      <c r="A652" s="30"/>
      <c r="B652" s="30"/>
      <c r="C652" s="30"/>
      <c r="D652" s="30"/>
      <c r="E652" s="30"/>
      <c r="F652" s="30"/>
      <c r="G652" s="30"/>
      <c r="H652" s="30"/>
      <c r="I652" s="30"/>
      <c r="J652" s="30"/>
      <c r="K652" s="30"/>
      <c r="L652" s="30"/>
    </row>
    <row r="653" hidden="1">
      <c r="A653" s="30"/>
      <c r="B653" s="30"/>
      <c r="C653" s="30"/>
      <c r="D653" s="30"/>
      <c r="E653" s="30"/>
      <c r="F653" s="30"/>
      <c r="G653" s="30"/>
      <c r="H653" s="30"/>
      <c r="I653" s="30"/>
      <c r="J653" s="30"/>
      <c r="K653" s="30"/>
      <c r="L653" s="30"/>
    </row>
    <row r="654" hidden="1">
      <c r="A654" s="30"/>
      <c r="B654" s="30"/>
      <c r="C654" s="30"/>
      <c r="D654" s="30"/>
      <c r="E654" s="30"/>
      <c r="F654" s="30"/>
      <c r="G654" s="30"/>
      <c r="H654" s="30"/>
      <c r="I654" s="30"/>
      <c r="J654" s="30"/>
      <c r="K654" s="30"/>
      <c r="L654" s="30"/>
    </row>
    <row r="655" hidden="1">
      <c r="A655" s="30"/>
      <c r="B655" s="30"/>
      <c r="C655" s="30"/>
      <c r="D655" s="30"/>
      <c r="E655" s="30"/>
      <c r="F655" s="30"/>
      <c r="G655" s="30"/>
      <c r="H655" s="30"/>
      <c r="I655" s="30"/>
      <c r="J655" s="30"/>
      <c r="K655" s="30"/>
      <c r="L655" s="30"/>
    </row>
    <row r="656" hidden="1">
      <c r="A656" s="30"/>
      <c r="B656" s="30"/>
      <c r="C656" s="30"/>
      <c r="D656" s="30"/>
      <c r="E656" s="30"/>
      <c r="F656" s="30"/>
      <c r="G656" s="30"/>
      <c r="H656" s="30"/>
      <c r="I656" s="30"/>
      <c r="J656" s="30"/>
      <c r="K656" s="30"/>
      <c r="L656" s="30"/>
    </row>
    <row r="657" hidden="1">
      <c r="A657" s="30"/>
      <c r="B657" s="30"/>
      <c r="C657" s="30"/>
      <c r="D657" s="30"/>
      <c r="E657" s="30"/>
      <c r="F657" s="30"/>
      <c r="G657" s="30"/>
      <c r="H657" s="30"/>
      <c r="I657" s="30"/>
      <c r="J657" s="30"/>
      <c r="K657" s="30"/>
      <c r="L657" s="30"/>
    </row>
    <row r="658" hidden="1">
      <c r="A658" s="30"/>
      <c r="B658" s="30"/>
      <c r="C658" s="30"/>
      <c r="D658" s="30"/>
      <c r="E658" s="30"/>
      <c r="F658" s="30"/>
      <c r="G658" s="30"/>
      <c r="H658" s="30"/>
      <c r="I658" s="30"/>
      <c r="J658" s="30"/>
      <c r="K658" s="30"/>
      <c r="L658" s="30"/>
    </row>
    <row r="659" hidden="1">
      <c r="A659" s="30"/>
      <c r="B659" s="30"/>
      <c r="C659" s="30"/>
      <c r="D659" s="30"/>
      <c r="E659" s="30"/>
      <c r="F659" s="30"/>
      <c r="G659" s="30"/>
      <c r="H659" s="30"/>
      <c r="I659" s="30"/>
      <c r="J659" s="30"/>
      <c r="K659" s="30"/>
      <c r="L659" s="30"/>
    </row>
    <row r="660" hidden="1">
      <c r="A660" s="30"/>
      <c r="B660" s="30"/>
      <c r="C660" s="30"/>
      <c r="D660" s="30"/>
      <c r="E660" s="30"/>
      <c r="F660" s="30"/>
      <c r="G660" s="30"/>
      <c r="H660" s="30"/>
      <c r="I660" s="30"/>
      <c r="J660" s="30"/>
      <c r="K660" s="30"/>
      <c r="L660" s="30"/>
    </row>
    <row r="661" hidden="1">
      <c r="A661" s="30"/>
      <c r="B661" s="30"/>
      <c r="C661" s="30"/>
      <c r="D661" s="30"/>
      <c r="E661" s="30"/>
      <c r="F661" s="30"/>
      <c r="G661" s="30"/>
      <c r="H661" s="30"/>
      <c r="I661" s="30"/>
      <c r="J661" s="30"/>
      <c r="K661" s="30"/>
      <c r="L661" s="30"/>
    </row>
    <row r="662" hidden="1">
      <c r="A662" s="30"/>
      <c r="B662" s="30"/>
      <c r="C662" s="30"/>
      <c r="D662" s="30"/>
      <c r="E662" s="30"/>
      <c r="F662" s="30"/>
      <c r="G662" s="30"/>
      <c r="H662" s="30"/>
      <c r="I662" s="30"/>
      <c r="J662" s="30"/>
      <c r="K662" s="30"/>
      <c r="L662" s="30"/>
    </row>
    <row r="663" hidden="1">
      <c r="A663" s="30"/>
      <c r="B663" s="30"/>
      <c r="C663" s="30"/>
      <c r="D663" s="30"/>
      <c r="E663" s="30"/>
      <c r="F663" s="30"/>
      <c r="G663" s="30"/>
      <c r="H663" s="30"/>
      <c r="I663" s="30"/>
      <c r="J663" s="30"/>
      <c r="K663" s="30"/>
      <c r="L663" s="30"/>
    </row>
    <row r="664" hidden="1">
      <c r="A664" s="30"/>
      <c r="B664" s="30"/>
      <c r="C664" s="30"/>
      <c r="D664" s="30"/>
      <c r="E664" s="30"/>
      <c r="F664" s="30"/>
      <c r="G664" s="30"/>
      <c r="H664" s="30"/>
      <c r="I664" s="30"/>
      <c r="J664" s="30"/>
      <c r="K664" s="30"/>
      <c r="L664" s="30"/>
    </row>
    <row r="665" hidden="1">
      <c r="A665" s="30"/>
      <c r="B665" s="30"/>
      <c r="C665" s="30"/>
      <c r="D665" s="30"/>
      <c r="E665" s="30"/>
      <c r="F665" s="30"/>
      <c r="G665" s="30"/>
      <c r="H665" s="30"/>
      <c r="I665" s="30"/>
      <c r="J665" s="30"/>
      <c r="K665" s="30"/>
      <c r="L665" s="30"/>
    </row>
    <row r="666" hidden="1">
      <c r="A666" s="30"/>
      <c r="B666" s="30"/>
      <c r="C666" s="30"/>
      <c r="D666" s="30"/>
      <c r="E666" s="30"/>
      <c r="F666" s="30"/>
      <c r="G666" s="30"/>
      <c r="H666" s="30"/>
      <c r="I666" s="30"/>
      <c r="J666" s="30"/>
      <c r="K666" s="30"/>
      <c r="L666" s="30"/>
    </row>
    <row r="667" hidden="1">
      <c r="A667" s="30"/>
      <c r="B667" s="30"/>
      <c r="C667" s="30"/>
      <c r="D667" s="30"/>
      <c r="E667" s="30"/>
      <c r="F667" s="30"/>
      <c r="G667" s="30"/>
      <c r="H667" s="30"/>
      <c r="I667" s="30"/>
      <c r="J667" s="30"/>
      <c r="K667" s="30"/>
      <c r="L667" s="30"/>
    </row>
    <row r="668" hidden="1">
      <c r="A668" s="30"/>
      <c r="B668" s="30"/>
      <c r="C668" s="30"/>
      <c r="D668" s="30"/>
      <c r="E668" s="30"/>
      <c r="F668" s="30"/>
      <c r="G668" s="30"/>
      <c r="H668" s="30"/>
      <c r="I668" s="30"/>
      <c r="J668" s="30"/>
      <c r="K668" s="30"/>
      <c r="L668" s="30"/>
    </row>
    <row r="669" hidden="1">
      <c r="A669" s="30"/>
      <c r="B669" s="30"/>
      <c r="C669" s="30"/>
      <c r="D669" s="30"/>
      <c r="E669" s="30"/>
      <c r="F669" s="30"/>
      <c r="G669" s="30"/>
      <c r="H669" s="30"/>
      <c r="I669" s="30"/>
      <c r="J669" s="30"/>
      <c r="K669" s="30"/>
      <c r="L669" s="30"/>
    </row>
    <row r="670" hidden="1">
      <c r="A670" s="30"/>
      <c r="B670" s="30"/>
      <c r="C670" s="30"/>
      <c r="D670" s="30"/>
      <c r="E670" s="30"/>
      <c r="F670" s="30"/>
      <c r="G670" s="30"/>
      <c r="H670" s="30"/>
      <c r="I670" s="30"/>
      <c r="J670" s="30"/>
      <c r="K670" s="30"/>
      <c r="L670" s="30"/>
    </row>
    <row r="671" hidden="1">
      <c r="A671" s="30"/>
      <c r="B671" s="30"/>
      <c r="C671" s="30"/>
      <c r="D671" s="30"/>
      <c r="E671" s="30"/>
      <c r="F671" s="30"/>
      <c r="G671" s="30"/>
      <c r="H671" s="30"/>
      <c r="I671" s="30"/>
      <c r="J671" s="30"/>
      <c r="K671" s="30"/>
      <c r="L671" s="30"/>
    </row>
    <row r="672" hidden="1">
      <c r="A672" s="30"/>
      <c r="B672" s="30"/>
      <c r="C672" s="30"/>
      <c r="D672" s="30"/>
      <c r="E672" s="30"/>
      <c r="F672" s="30"/>
      <c r="G672" s="30"/>
      <c r="H672" s="30"/>
      <c r="I672" s="30"/>
      <c r="J672" s="30"/>
      <c r="K672" s="30"/>
      <c r="L672" s="30"/>
    </row>
    <row r="673" hidden="1">
      <c r="A673" s="30"/>
      <c r="B673" s="30"/>
      <c r="C673" s="30"/>
      <c r="D673" s="30"/>
      <c r="E673" s="30"/>
      <c r="F673" s="30"/>
      <c r="G673" s="30"/>
      <c r="H673" s="30"/>
      <c r="I673" s="30"/>
      <c r="J673" s="30"/>
      <c r="K673" s="30"/>
      <c r="L673" s="30"/>
    </row>
    <row r="674" hidden="1">
      <c r="A674" s="30"/>
      <c r="B674" s="30"/>
      <c r="C674" s="30"/>
      <c r="D674" s="30"/>
      <c r="E674" s="30"/>
      <c r="F674" s="30"/>
      <c r="G674" s="30"/>
      <c r="H674" s="30"/>
      <c r="I674" s="30"/>
      <c r="J674" s="30"/>
      <c r="K674" s="30"/>
      <c r="L674" s="30"/>
    </row>
    <row r="675" hidden="1">
      <c r="A675" s="30"/>
      <c r="B675" s="30"/>
      <c r="C675" s="30"/>
      <c r="D675" s="30"/>
      <c r="E675" s="30"/>
      <c r="F675" s="30"/>
      <c r="G675" s="30"/>
      <c r="H675" s="30"/>
      <c r="I675" s="30"/>
      <c r="J675" s="30"/>
      <c r="K675" s="30"/>
      <c r="L675" s="30"/>
    </row>
    <row r="676" hidden="1">
      <c r="A676" s="30"/>
      <c r="B676" s="30"/>
      <c r="C676" s="30"/>
      <c r="D676" s="30"/>
      <c r="E676" s="30"/>
      <c r="F676" s="30"/>
      <c r="G676" s="30"/>
      <c r="H676" s="30"/>
      <c r="I676" s="30"/>
      <c r="J676" s="30"/>
      <c r="K676" s="30"/>
      <c r="L676" s="30"/>
    </row>
    <row r="677" hidden="1">
      <c r="A677" s="30"/>
      <c r="B677" s="30"/>
      <c r="C677" s="30"/>
      <c r="D677" s="30"/>
      <c r="E677" s="30"/>
      <c r="F677" s="30"/>
      <c r="G677" s="30"/>
      <c r="H677" s="30"/>
      <c r="I677" s="30"/>
      <c r="J677" s="30"/>
      <c r="K677" s="30"/>
      <c r="L677" s="30"/>
    </row>
    <row r="678" hidden="1">
      <c r="A678" s="30"/>
      <c r="B678" s="30"/>
      <c r="C678" s="30"/>
      <c r="D678" s="30"/>
      <c r="E678" s="30"/>
      <c r="F678" s="30"/>
      <c r="G678" s="30"/>
      <c r="H678" s="30"/>
      <c r="I678" s="30"/>
      <c r="J678" s="30"/>
      <c r="K678" s="30"/>
      <c r="L678" s="30"/>
    </row>
    <row r="679" hidden="1">
      <c r="A679" s="30"/>
      <c r="B679" s="30"/>
      <c r="C679" s="30"/>
      <c r="D679" s="30"/>
      <c r="E679" s="30"/>
      <c r="F679" s="30"/>
      <c r="G679" s="30"/>
      <c r="H679" s="30"/>
      <c r="I679" s="30"/>
      <c r="J679" s="30"/>
      <c r="K679" s="30"/>
      <c r="L679" s="30"/>
    </row>
    <row r="680" hidden="1">
      <c r="A680" s="30"/>
      <c r="B680" s="30"/>
      <c r="C680" s="30"/>
      <c r="D680" s="30"/>
      <c r="E680" s="30"/>
      <c r="F680" s="30"/>
      <c r="G680" s="30"/>
      <c r="H680" s="30"/>
      <c r="I680" s="30"/>
      <c r="J680" s="30"/>
      <c r="K680" s="30"/>
      <c r="L680" s="30"/>
    </row>
    <row r="681" hidden="1">
      <c r="A681" s="30"/>
      <c r="B681" s="30"/>
      <c r="C681" s="30"/>
      <c r="D681" s="30"/>
      <c r="E681" s="30"/>
      <c r="F681" s="30"/>
      <c r="G681" s="30"/>
      <c r="H681" s="30"/>
      <c r="I681" s="30"/>
      <c r="J681" s="30"/>
      <c r="K681" s="30"/>
      <c r="L681" s="30"/>
    </row>
    <row r="682" hidden="1">
      <c r="A682" s="30"/>
      <c r="B682" s="30"/>
      <c r="C682" s="30"/>
      <c r="D682" s="30"/>
      <c r="E682" s="30"/>
      <c r="F682" s="30"/>
      <c r="G682" s="30"/>
      <c r="H682" s="30"/>
      <c r="I682" s="30"/>
      <c r="J682" s="30"/>
      <c r="K682" s="30"/>
      <c r="L682" s="30"/>
    </row>
    <row r="683" hidden="1">
      <c r="A683" s="30"/>
      <c r="B683" s="30"/>
      <c r="C683" s="30"/>
      <c r="D683" s="30"/>
      <c r="E683" s="30"/>
      <c r="F683" s="30"/>
      <c r="G683" s="30"/>
      <c r="H683" s="30"/>
      <c r="I683" s="30"/>
      <c r="J683" s="30"/>
      <c r="K683" s="30"/>
      <c r="L683" s="30"/>
    </row>
    <row r="684" hidden="1">
      <c r="A684" s="30"/>
      <c r="B684" s="30"/>
      <c r="C684" s="30"/>
      <c r="D684" s="30"/>
      <c r="E684" s="30"/>
      <c r="F684" s="30"/>
      <c r="G684" s="30"/>
      <c r="H684" s="30"/>
      <c r="I684" s="30"/>
      <c r="J684" s="30"/>
      <c r="K684" s="30"/>
      <c r="L684" s="30"/>
    </row>
    <row r="685" hidden="1">
      <c r="A685" s="30"/>
      <c r="B685" s="30"/>
      <c r="C685" s="30"/>
      <c r="D685" s="30"/>
      <c r="E685" s="30"/>
      <c r="F685" s="30"/>
      <c r="G685" s="30"/>
      <c r="H685" s="30"/>
      <c r="I685" s="30"/>
      <c r="J685" s="30"/>
      <c r="K685" s="30"/>
      <c r="L685" s="30"/>
    </row>
    <row r="686" hidden="1">
      <c r="A686" s="30"/>
      <c r="B686" s="30"/>
      <c r="C686" s="30"/>
      <c r="D686" s="30"/>
      <c r="E686" s="30"/>
      <c r="F686" s="30"/>
      <c r="G686" s="30"/>
      <c r="H686" s="30"/>
      <c r="I686" s="30"/>
      <c r="J686" s="30"/>
      <c r="K686" s="30"/>
      <c r="L686" s="30"/>
    </row>
    <row r="687" hidden="1">
      <c r="A687" s="30"/>
      <c r="B687" s="30"/>
      <c r="C687" s="30"/>
      <c r="D687" s="30"/>
      <c r="E687" s="30"/>
      <c r="F687" s="30"/>
      <c r="G687" s="30"/>
      <c r="H687" s="30"/>
      <c r="I687" s="30"/>
      <c r="J687" s="30"/>
      <c r="K687" s="30"/>
      <c r="L687" s="30"/>
    </row>
    <row r="688" hidden="1">
      <c r="A688" s="30"/>
      <c r="B688" s="30"/>
      <c r="C688" s="30"/>
      <c r="D688" s="30"/>
      <c r="E688" s="30"/>
      <c r="F688" s="30"/>
      <c r="G688" s="30"/>
      <c r="H688" s="30"/>
      <c r="I688" s="30"/>
      <c r="J688" s="30"/>
      <c r="K688" s="30"/>
      <c r="L688" s="30"/>
    </row>
    <row r="689" hidden="1">
      <c r="A689" s="30"/>
      <c r="B689" s="30"/>
      <c r="C689" s="30"/>
      <c r="D689" s="30"/>
      <c r="E689" s="30"/>
      <c r="F689" s="30"/>
      <c r="G689" s="30"/>
      <c r="H689" s="30"/>
      <c r="I689" s="30"/>
      <c r="J689" s="30"/>
      <c r="K689" s="30"/>
      <c r="L689" s="30"/>
    </row>
    <row r="690" hidden="1">
      <c r="A690" s="30"/>
      <c r="B690" s="30"/>
      <c r="C690" s="30"/>
      <c r="D690" s="30"/>
      <c r="E690" s="30"/>
      <c r="F690" s="30"/>
      <c r="G690" s="30"/>
      <c r="H690" s="30"/>
      <c r="I690" s="30"/>
      <c r="J690" s="30"/>
      <c r="K690" s="30"/>
      <c r="L690" s="30"/>
    </row>
    <row r="691" hidden="1">
      <c r="A691" s="30"/>
      <c r="B691" s="30"/>
      <c r="C691" s="30"/>
      <c r="D691" s="30"/>
      <c r="E691" s="30"/>
      <c r="F691" s="30"/>
      <c r="G691" s="30"/>
      <c r="H691" s="30"/>
      <c r="I691" s="30"/>
      <c r="J691" s="30"/>
      <c r="K691" s="30"/>
      <c r="L691" s="30"/>
    </row>
    <row r="692" hidden="1">
      <c r="A692" s="30"/>
      <c r="B692" s="30"/>
      <c r="C692" s="30"/>
      <c r="D692" s="30"/>
      <c r="E692" s="30"/>
      <c r="F692" s="30"/>
      <c r="G692" s="30"/>
      <c r="H692" s="30"/>
      <c r="I692" s="30"/>
      <c r="J692" s="30"/>
      <c r="K692" s="30"/>
      <c r="L692" s="30"/>
    </row>
    <row r="693" hidden="1">
      <c r="A693" s="30"/>
      <c r="B693" s="30"/>
      <c r="C693" s="30"/>
      <c r="D693" s="30"/>
      <c r="E693" s="30"/>
      <c r="F693" s="30"/>
      <c r="G693" s="30"/>
      <c r="H693" s="30"/>
      <c r="I693" s="30"/>
      <c r="J693" s="30"/>
      <c r="K693" s="30"/>
      <c r="L693" s="30"/>
    </row>
    <row r="694" hidden="1">
      <c r="A694" s="30"/>
      <c r="B694" s="30"/>
      <c r="C694" s="30"/>
      <c r="D694" s="30"/>
      <c r="E694" s="30"/>
      <c r="F694" s="30"/>
      <c r="G694" s="30"/>
      <c r="H694" s="30"/>
      <c r="I694" s="30"/>
      <c r="J694" s="30"/>
      <c r="K694" s="30"/>
      <c r="L694" s="30"/>
    </row>
    <row r="695" hidden="1">
      <c r="A695" s="30"/>
      <c r="B695" s="30"/>
      <c r="C695" s="30"/>
      <c r="D695" s="30"/>
      <c r="E695" s="30"/>
      <c r="F695" s="30"/>
      <c r="G695" s="30"/>
      <c r="H695" s="30"/>
      <c r="I695" s="30"/>
      <c r="J695" s="30"/>
      <c r="K695" s="30"/>
      <c r="L695" s="30"/>
    </row>
    <row r="696" hidden="1">
      <c r="A696" s="30"/>
      <c r="B696" s="30"/>
      <c r="C696" s="30"/>
      <c r="D696" s="30"/>
      <c r="E696" s="30"/>
      <c r="F696" s="30"/>
      <c r="G696" s="30"/>
      <c r="H696" s="30"/>
      <c r="I696" s="30"/>
      <c r="J696" s="30"/>
      <c r="K696" s="30"/>
      <c r="L696" s="30"/>
    </row>
    <row r="697" hidden="1">
      <c r="A697" s="30"/>
      <c r="B697" s="30"/>
      <c r="C697" s="30"/>
      <c r="D697" s="30"/>
      <c r="E697" s="30"/>
      <c r="F697" s="30"/>
      <c r="G697" s="30"/>
      <c r="H697" s="30"/>
      <c r="I697" s="30"/>
      <c r="J697" s="30"/>
      <c r="K697" s="30"/>
      <c r="L697" s="30"/>
    </row>
    <row r="698" hidden="1">
      <c r="A698" s="30"/>
      <c r="B698" s="30"/>
      <c r="C698" s="30"/>
      <c r="D698" s="30"/>
      <c r="E698" s="30"/>
      <c r="F698" s="30"/>
      <c r="G698" s="30"/>
      <c r="H698" s="30"/>
      <c r="I698" s="30"/>
      <c r="J698" s="30"/>
      <c r="K698" s="30"/>
      <c r="L698" s="30"/>
    </row>
    <row r="699" hidden="1">
      <c r="A699" s="30"/>
      <c r="B699" s="30"/>
      <c r="C699" s="30"/>
      <c r="D699" s="30"/>
      <c r="E699" s="30"/>
      <c r="F699" s="30"/>
      <c r="G699" s="30"/>
      <c r="H699" s="30"/>
      <c r="I699" s="30"/>
      <c r="J699" s="30"/>
      <c r="K699" s="30"/>
      <c r="L699" s="30"/>
    </row>
    <row r="700" hidden="1">
      <c r="A700" s="30"/>
      <c r="B700" s="30"/>
      <c r="C700" s="30"/>
      <c r="D700" s="30"/>
      <c r="E700" s="30"/>
      <c r="F700" s="30"/>
      <c r="G700" s="30"/>
      <c r="H700" s="30"/>
      <c r="I700" s="30"/>
      <c r="J700" s="30"/>
      <c r="K700" s="30"/>
      <c r="L700" s="30"/>
    </row>
    <row r="701" hidden="1">
      <c r="A701" s="30"/>
      <c r="B701" s="30"/>
      <c r="C701" s="30"/>
      <c r="D701" s="30"/>
      <c r="E701" s="30"/>
      <c r="F701" s="30"/>
      <c r="G701" s="30"/>
      <c r="H701" s="30"/>
      <c r="I701" s="30"/>
      <c r="J701" s="30"/>
      <c r="K701" s="30"/>
      <c r="L701" s="30"/>
    </row>
    <row r="702" hidden="1">
      <c r="A702" s="30"/>
      <c r="B702" s="30"/>
      <c r="C702" s="30"/>
      <c r="D702" s="30"/>
      <c r="E702" s="30"/>
      <c r="F702" s="30"/>
      <c r="G702" s="30"/>
      <c r="H702" s="30"/>
      <c r="I702" s="30"/>
      <c r="J702" s="30"/>
      <c r="K702" s="30"/>
      <c r="L702" s="30"/>
    </row>
    <row r="703" hidden="1">
      <c r="A703" s="30"/>
      <c r="B703" s="30"/>
      <c r="C703" s="30"/>
      <c r="D703" s="30"/>
      <c r="E703" s="30"/>
      <c r="F703" s="30"/>
      <c r="G703" s="30"/>
      <c r="H703" s="30"/>
      <c r="I703" s="30"/>
      <c r="J703" s="30"/>
      <c r="K703" s="30"/>
      <c r="L703" s="30"/>
    </row>
    <row r="704" hidden="1">
      <c r="A704" s="30"/>
      <c r="B704" s="30"/>
      <c r="C704" s="30"/>
      <c r="D704" s="30"/>
      <c r="E704" s="30"/>
      <c r="F704" s="30"/>
      <c r="G704" s="30"/>
      <c r="H704" s="30"/>
      <c r="I704" s="30"/>
      <c r="J704" s="30"/>
      <c r="K704" s="30"/>
      <c r="L704" s="30"/>
    </row>
    <row r="705" hidden="1">
      <c r="A705" s="30"/>
      <c r="B705" s="30"/>
      <c r="C705" s="30"/>
      <c r="D705" s="30"/>
      <c r="E705" s="30"/>
      <c r="F705" s="30"/>
      <c r="G705" s="30"/>
      <c r="H705" s="30"/>
      <c r="I705" s="30"/>
      <c r="J705" s="30"/>
      <c r="K705" s="30"/>
      <c r="L705" s="30"/>
    </row>
    <row r="706" hidden="1">
      <c r="A706" s="30"/>
      <c r="B706" s="30"/>
      <c r="C706" s="30"/>
      <c r="D706" s="30"/>
      <c r="E706" s="30"/>
      <c r="F706" s="30"/>
      <c r="G706" s="30"/>
      <c r="H706" s="30"/>
      <c r="I706" s="30"/>
      <c r="J706" s="30"/>
      <c r="K706" s="30"/>
      <c r="L706" s="30"/>
    </row>
    <row r="707" hidden="1">
      <c r="A707" s="30"/>
      <c r="B707" s="30"/>
      <c r="C707" s="30"/>
      <c r="D707" s="30"/>
      <c r="E707" s="30"/>
      <c r="F707" s="30"/>
      <c r="G707" s="30"/>
      <c r="H707" s="30"/>
      <c r="I707" s="30"/>
      <c r="J707" s="30"/>
      <c r="K707" s="30"/>
      <c r="L707" s="30"/>
    </row>
    <row r="708" hidden="1">
      <c r="A708" s="30"/>
      <c r="B708" s="30"/>
      <c r="C708" s="30"/>
      <c r="D708" s="30"/>
      <c r="E708" s="30"/>
      <c r="F708" s="30"/>
      <c r="G708" s="30"/>
      <c r="H708" s="30"/>
      <c r="I708" s="30"/>
      <c r="J708" s="30"/>
      <c r="K708" s="30"/>
      <c r="L708" s="30"/>
    </row>
    <row r="709" hidden="1">
      <c r="A709" s="30"/>
      <c r="B709" s="30"/>
      <c r="C709" s="30"/>
      <c r="D709" s="30"/>
      <c r="E709" s="30"/>
      <c r="F709" s="30"/>
      <c r="G709" s="30"/>
      <c r="H709" s="30"/>
      <c r="I709" s="30"/>
      <c r="J709" s="30"/>
      <c r="K709" s="30"/>
      <c r="L709" s="30"/>
    </row>
    <row r="710" hidden="1">
      <c r="A710" s="30"/>
      <c r="B710" s="30"/>
      <c r="C710" s="30"/>
      <c r="D710" s="30"/>
      <c r="E710" s="30"/>
      <c r="F710" s="30"/>
      <c r="G710" s="30"/>
      <c r="H710" s="30"/>
      <c r="I710" s="30"/>
      <c r="J710" s="30"/>
      <c r="K710" s="30"/>
      <c r="L710" s="30"/>
    </row>
    <row r="711" hidden="1">
      <c r="A711" s="30"/>
      <c r="B711" s="30"/>
      <c r="C711" s="30"/>
      <c r="D711" s="30"/>
      <c r="E711" s="30"/>
      <c r="F711" s="30"/>
      <c r="G711" s="30"/>
      <c r="H711" s="30"/>
      <c r="I711" s="30"/>
      <c r="J711" s="30"/>
      <c r="K711" s="30"/>
      <c r="L711" s="30"/>
    </row>
    <row r="712" hidden="1">
      <c r="A712" s="30"/>
      <c r="B712" s="30"/>
      <c r="C712" s="30"/>
      <c r="D712" s="30"/>
      <c r="E712" s="30"/>
      <c r="F712" s="30"/>
      <c r="G712" s="30"/>
      <c r="H712" s="30"/>
      <c r="I712" s="30"/>
      <c r="J712" s="30"/>
      <c r="K712" s="30"/>
      <c r="L712" s="30"/>
    </row>
    <row r="713" hidden="1">
      <c r="A713" s="30"/>
      <c r="B713" s="30"/>
      <c r="C713" s="30"/>
      <c r="D713" s="30"/>
      <c r="E713" s="30"/>
      <c r="F713" s="30"/>
      <c r="G713" s="30"/>
      <c r="H713" s="30"/>
      <c r="I713" s="30"/>
      <c r="J713" s="30"/>
      <c r="K713" s="30"/>
      <c r="L713" s="30"/>
    </row>
    <row r="714" hidden="1">
      <c r="A714" s="30"/>
      <c r="B714" s="30"/>
      <c r="C714" s="30"/>
      <c r="D714" s="30"/>
      <c r="E714" s="30"/>
      <c r="F714" s="30"/>
      <c r="G714" s="30"/>
      <c r="H714" s="30"/>
      <c r="I714" s="30"/>
      <c r="J714" s="30"/>
      <c r="K714" s="30"/>
      <c r="L714" s="30"/>
    </row>
    <row r="715" hidden="1">
      <c r="A715" s="30"/>
      <c r="B715" s="30"/>
      <c r="C715" s="30"/>
      <c r="D715" s="30"/>
      <c r="E715" s="30"/>
      <c r="F715" s="30"/>
      <c r="G715" s="30"/>
      <c r="H715" s="30"/>
      <c r="I715" s="30"/>
      <c r="J715" s="30"/>
      <c r="K715" s="30"/>
      <c r="L715" s="30"/>
    </row>
    <row r="716" hidden="1">
      <c r="A716" s="30"/>
      <c r="B716" s="30"/>
      <c r="C716" s="30"/>
      <c r="D716" s="30"/>
      <c r="E716" s="30"/>
      <c r="F716" s="30"/>
      <c r="G716" s="30"/>
      <c r="H716" s="30"/>
      <c r="I716" s="30"/>
      <c r="J716" s="30"/>
      <c r="K716" s="30"/>
      <c r="L716" s="30"/>
    </row>
    <row r="717" hidden="1">
      <c r="A717" s="30"/>
      <c r="B717" s="30"/>
      <c r="C717" s="30"/>
      <c r="D717" s="30"/>
      <c r="E717" s="30"/>
      <c r="F717" s="30"/>
      <c r="G717" s="30"/>
      <c r="H717" s="30"/>
      <c r="I717" s="30"/>
      <c r="J717" s="30"/>
      <c r="K717" s="30"/>
      <c r="L717" s="30"/>
    </row>
    <row r="718" hidden="1">
      <c r="A718" s="30"/>
      <c r="B718" s="30"/>
      <c r="C718" s="30"/>
      <c r="D718" s="30"/>
      <c r="E718" s="30"/>
      <c r="F718" s="30"/>
      <c r="G718" s="30"/>
      <c r="H718" s="30"/>
      <c r="I718" s="30"/>
      <c r="J718" s="30"/>
      <c r="K718" s="30"/>
      <c r="L718" s="30"/>
    </row>
    <row r="719" hidden="1">
      <c r="A719" s="30"/>
      <c r="B719" s="30"/>
      <c r="C719" s="30"/>
      <c r="D719" s="30"/>
      <c r="E719" s="30"/>
      <c r="F719" s="30"/>
      <c r="G719" s="30"/>
      <c r="H719" s="30"/>
      <c r="I719" s="30"/>
      <c r="J719" s="30"/>
      <c r="K719" s="30"/>
      <c r="L719" s="30"/>
    </row>
    <row r="720" hidden="1">
      <c r="A720" s="30"/>
      <c r="B720" s="30"/>
      <c r="C720" s="30"/>
      <c r="D720" s="30"/>
      <c r="E720" s="30"/>
      <c r="F720" s="30"/>
      <c r="G720" s="30"/>
      <c r="H720" s="30"/>
      <c r="I720" s="30"/>
      <c r="J720" s="30"/>
      <c r="K720" s="30"/>
      <c r="L720" s="30"/>
    </row>
    <row r="721" hidden="1">
      <c r="A721" s="30"/>
      <c r="B721" s="30"/>
      <c r="C721" s="30"/>
      <c r="D721" s="30"/>
      <c r="E721" s="30"/>
      <c r="F721" s="30"/>
      <c r="G721" s="30"/>
      <c r="H721" s="30"/>
      <c r="I721" s="30"/>
      <c r="J721" s="30"/>
      <c r="K721" s="30"/>
      <c r="L721" s="30"/>
    </row>
    <row r="722" hidden="1">
      <c r="A722" s="30"/>
      <c r="B722" s="30"/>
      <c r="C722" s="30"/>
      <c r="D722" s="30"/>
      <c r="E722" s="30"/>
      <c r="F722" s="30"/>
      <c r="G722" s="30"/>
      <c r="H722" s="30"/>
      <c r="I722" s="30"/>
      <c r="J722" s="30"/>
      <c r="K722" s="30"/>
      <c r="L722" s="30"/>
    </row>
    <row r="723" hidden="1">
      <c r="A723" s="30"/>
      <c r="B723" s="30"/>
      <c r="C723" s="30"/>
      <c r="D723" s="30"/>
      <c r="E723" s="30"/>
      <c r="F723" s="30"/>
      <c r="G723" s="30"/>
      <c r="H723" s="30"/>
      <c r="I723" s="30"/>
      <c r="J723" s="30"/>
      <c r="K723" s="30"/>
      <c r="L723" s="30"/>
    </row>
    <row r="724" hidden="1">
      <c r="A724" s="30"/>
      <c r="B724" s="30"/>
      <c r="C724" s="30"/>
      <c r="D724" s="30"/>
      <c r="E724" s="30"/>
      <c r="F724" s="30"/>
      <c r="G724" s="30"/>
      <c r="H724" s="30"/>
      <c r="I724" s="30"/>
      <c r="J724" s="30"/>
      <c r="K724" s="30"/>
      <c r="L724" s="30"/>
    </row>
    <row r="725" hidden="1">
      <c r="A725" s="30"/>
      <c r="B725" s="30"/>
      <c r="C725" s="30"/>
      <c r="D725" s="30"/>
      <c r="E725" s="30"/>
      <c r="F725" s="30"/>
      <c r="G725" s="30"/>
      <c r="H725" s="30"/>
      <c r="I725" s="30"/>
      <c r="J725" s="30"/>
      <c r="K725" s="30"/>
      <c r="L725" s="30"/>
    </row>
    <row r="726" hidden="1">
      <c r="A726" s="30"/>
      <c r="B726" s="30"/>
      <c r="C726" s="30"/>
      <c r="D726" s="30"/>
      <c r="E726" s="30"/>
      <c r="F726" s="30"/>
      <c r="G726" s="30"/>
      <c r="H726" s="30"/>
      <c r="I726" s="30"/>
      <c r="J726" s="30"/>
      <c r="K726" s="30"/>
      <c r="L726" s="30"/>
    </row>
    <row r="727" hidden="1">
      <c r="A727" s="30"/>
      <c r="B727" s="30"/>
      <c r="C727" s="30"/>
      <c r="D727" s="30"/>
      <c r="E727" s="30"/>
      <c r="F727" s="30"/>
      <c r="G727" s="30"/>
      <c r="H727" s="30"/>
      <c r="I727" s="30"/>
      <c r="J727" s="30"/>
      <c r="K727" s="30"/>
      <c r="L727" s="30"/>
    </row>
    <row r="728" hidden="1">
      <c r="A728" s="30"/>
      <c r="B728" s="30"/>
      <c r="C728" s="30"/>
      <c r="D728" s="30"/>
      <c r="E728" s="30"/>
      <c r="F728" s="30"/>
      <c r="G728" s="30"/>
      <c r="H728" s="30"/>
      <c r="I728" s="30"/>
      <c r="J728" s="30"/>
      <c r="K728" s="30"/>
      <c r="L728" s="30"/>
    </row>
    <row r="729" hidden="1">
      <c r="A729" s="30"/>
      <c r="B729" s="30"/>
      <c r="C729" s="30"/>
      <c r="D729" s="30"/>
      <c r="E729" s="30"/>
      <c r="F729" s="30"/>
      <c r="G729" s="30"/>
      <c r="H729" s="30"/>
      <c r="I729" s="30"/>
      <c r="J729" s="30"/>
      <c r="K729" s="30"/>
      <c r="L729" s="30"/>
    </row>
    <row r="730" hidden="1">
      <c r="A730" s="30"/>
      <c r="B730" s="30"/>
      <c r="C730" s="30"/>
      <c r="D730" s="30"/>
      <c r="E730" s="30"/>
      <c r="F730" s="30"/>
      <c r="G730" s="30"/>
      <c r="H730" s="30"/>
      <c r="I730" s="30"/>
      <c r="J730" s="30"/>
      <c r="K730" s="30"/>
      <c r="L730" s="30"/>
    </row>
    <row r="731" hidden="1">
      <c r="A731" s="30"/>
      <c r="B731" s="30"/>
      <c r="C731" s="30"/>
      <c r="D731" s="30"/>
      <c r="E731" s="30"/>
      <c r="F731" s="30"/>
      <c r="G731" s="30"/>
      <c r="H731" s="30"/>
      <c r="I731" s="30"/>
      <c r="J731" s="30"/>
      <c r="K731" s="30"/>
      <c r="L731" s="30"/>
    </row>
    <row r="732" hidden="1">
      <c r="A732" s="30"/>
      <c r="B732" s="30"/>
      <c r="C732" s="30"/>
      <c r="D732" s="30"/>
      <c r="E732" s="30"/>
      <c r="F732" s="30"/>
      <c r="G732" s="30"/>
      <c r="H732" s="30"/>
      <c r="I732" s="30"/>
      <c r="J732" s="30"/>
      <c r="K732" s="30"/>
      <c r="L732" s="30"/>
    </row>
    <row r="733" hidden="1">
      <c r="A733" s="30"/>
      <c r="B733" s="30"/>
      <c r="C733" s="30"/>
      <c r="D733" s="30"/>
      <c r="E733" s="30"/>
      <c r="F733" s="30"/>
      <c r="G733" s="30"/>
      <c r="H733" s="30"/>
      <c r="I733" s="30"/>
      <c r="J733" s="30"/>
      <c r="K733" s="30"/>
      <c r="L733" s="30"/>
    </row>
    <row r="734" hidden="1">
      <c r="A734" s="30"/>
      <c r="B734" s="30"/>
      <c r="C734" s="30"/>
      <c r="D734" s="30"/>
      <c r="E734" s="30"/>
      <c r="F734" s="30"/>
      <c r="G734" s="30"/>
      <c r="H734" s="30"/>
      <c r="I734" s="30"/>
      <c r="J734" s="30"/>
      <c r="K734" s="30"/>
      <c r="L734" s="30"/>
    </row>
    <row r="735" hidden="1">
      <c r="A735" s="30"/>
      <c r="B735" s="30"/>
      <c r="C735" s="30"/>
      <c r="D735" s="30"/>
      <c r="E735" s="30"/>
      <c r="F735" s="30"/>
      <c r="G735" s="30"/>
      <c r="H735" s="30"/>
      <c r="I735" s="30"/>
      <c r="J735" s="30"/>
      <c r="K735" s="30"/>
      <c r="L735" s="30"/>
    </row>
    <row r="736" hidden="1">
      <c r="A736" s="30"/>
      <c r="B736" s="30"/>
      <c r="C736" s="30"/>
      <c r="D736" s="30"/>
      <c r="E736" s="30"/>
      <c r="F736" s="30"/>
      <c r="G736" s="30"/>
      <c r="H736" s="30"/>
      <c r="I736" s="30"/>
      <c r="J736" s="30"/>
      <c r="K736" s="30"/>
      <c r="L736" s="30"/>
    </row>
    <row r="737" hidden="1">
      <c r="A737" s="30"/>
      <c r="B737" s="30"/>
      <c r="C737" s="30"/>
      <c r="D737" s="30"/>
      <c r="E737" s="30"/>
      <c r="F737" s="30"/>
      <c r="G737" s="30"/>
      <c r="H737" s="30"/>
      <c r="I737" s="30"/>
      <c r="J737" s="30"/>
      <c r="K737" s="30"/>
      <c r="L737" s="30"/>
    </row>
    <row r="738" hidden="1">
      <c r="A738" s="30"/>
      <c r="B738" s="30"/>
      <c r="C738" s="30"/>
      <c r="D738" s="30"/>
      <c r="E738" s="30"/>
      <c r="F738" s="30"/>
      <c r="G738" s="30"/>
      <c r="H738" s="30"/>
      <c r="I738" s="30"/>
      <c r="J738" s="30"/>
      <c r="K738" s="30"/>
      <c r="L738" s="30"/>
    </row>
    <row r="739" hidden="1">
      <c r="A739" s="30"/>
      <c r="B739" s="30"/>
      <c r="C739" s="30"/>
      <c r="D739" s="30"/>
      <c r="E739" s="30"/>
      <c r="F739" s="30"/>
      <c r="G739" s="30"/>
      <c r="H739" s="30"/>
      <c r="I739" s="30"/>
      <c r="J739" s="30"/>
      <c r="K739" s="30"/>
      <c r="L739" s="30"/>
    </row>
    <row r="740" hidden="1">
      <c r="A740" s="30"/>
      <c r="B740" s="30"/>
      <c r="C740" s="30"/>
      <c r="D740" s="30"/>
      <c r="E740" s="30"/>
      <c r="F740" s="30"/>
      <c r="G740" s="30"/>
      <c r="H740" s="30"/>
      <c r="I740" s="30"/>
      <c r="J740" s="30"/>
      <c r="K740" s="30"/>
      <c r="L740" s="30"/>
    </row>
    <row r="741" hidden="1">
      <c r="A741" s="30"/>
      <c r="B741" s="30"/>
      <c r="C741" s="30"/>
      <c r="D741" s="30"/>
      <c r="E741" s="30"/>
      <c r="F741" s="30"/>
      <c r="G741" s="30"/>
      <c r="H741" s="30"/>
      <c r="I741" s="30"/>
      <c r="J741" s="30"/>
      <c r="K741" s="30"/>
      <c r="L741" s="30"/>
    </row>
    <row r="742" hidden="1">
      <c r="A742" s="30"/>
      <c r="B742" s="30"/>
      <c r="C742" s="30"/>
      <c r="D742" s="30"/>
      <c r="E742" s="30"/>
      <c r="F742" s="30"/>
      <c r="G742" s="30"/>
      <c r="H742" s="30"/>
      <c r="I742" s="30"/>
      <c r="J742" s="30"/>
      <c r="K742" s="30"/>
      <c r="L742" s="30"/>
    </row>
    <row r="743" hidden="1">
      <c r="A743" s="30"/>
      <c r="B743" s="30"/>
      <c r="C743" s="30"/>
      <c r="D743" s="30"/>
      <c r="E743" s="30"/>
      <c r="F743" s="30"/>
      <c r="G743" s="30"/>
      <c r="H743" s="30"/>
      <c r="I743" s="30"/>
      <c r="J743" s="30"/>
      <c r="K743" s="30"/>
      <c r="L743" s="30"/>
    </row>
    <row r="744" hidden="1">
      <c r="A744" s="30"/>
      <c r="B744" s="30"/>
      <c r="C744" s="30"/>
      <c r="D744" s="30"/>
      <c r="E744" s="30"/>
      <c r="F744" s="30"/>
      <c r="G744" s="30"/>
      <c r="H744" s="30"/>
      <c r="I744" s="30"/>
      <c r="J744" s="30"/>
      <c r="K744" s="30"/>
      <c r="L744" s="30"/>
    </row>
    <row r="745" hidden="1">
      <c r="A745" s="30"/>
      <c r="B745" s="30"/>
      <c r="C745" s="30"/>
      <c r="D745" s="30"/>
      <c r="E745" s="30"/>
      <c r="F745" s="30"/>
      <c r="G745" s="30"/>
      <c r="H745" s="30"/>
      <c r="I745" s="30"/>
      <c r="J745" s="30"/>
      <c r="K745" s="30"/>
      <c r="L745" s="30"/>
    </row>
    <row r="746" hidden="1">
      <c r="A746" s="30"/>
      <c r="B746" s="30"/>
      <c r="C746" s="30"/>
      <c r="D746" s="30"/>
      <c r="E746" s="30"/>
      <c r="F746" s="30"/>
      <c r="G746" s="30"/>
      <c r="H746" s="30"/>
      <c r="I746" s="30"/>
      <c r="J746" s="30"/>
      <c r="K746" s="30"/>
      <c r="L746" s="30"/>
    </row>
    <row r="747" hidden="1">
      <c r="A747" s="30"/>
      <c r="B747" s="30"/>
      <c r="C747" s="30"/>
      <c r="D747" s="30"/>
      <c r="E747" s="30"/>
      <c r="F747" s="30"/>
      <c r="G747" s="30"/>
      <c r="H747" s="30"/>
      <c r="I747" s="30"/>
      <c r="J747" s="30"/>
      <c r="K747" s="30"/>
      <c r="L747" s="30"/>
    </row>
    <row r="748" hidden="1">
      <c r="A748" s="30"/>
      <c r="B748" s="30"/>
      <c r="C748" s="30"/>
      <c r="D748" s="30"/>
      <c r="E748" s="30"/>
      <c r="F748" s="30"/>
      <c r="G748" s="30"/>
      <c r="H748" s="30"/>
      <c r="I748" s="30"/>
      <c r="J748" s="30"/>
      <c r="K748" s="30"/>
      <c r="L748" s="30"/>
    </row>
    <row r="749" hidden="1">
      <c r="A749" s="30"/>
      <c r="B749" s="30"/>
      <c r="C749" s="30"/>
      <c r="D749" s="30"/>
      <c r="E749" s="30"/>
      <c r="F749" s="30"/>
      <c r="G749" s="30"/>
      <c r="H749" s="30"/>
      <c r="I749" s="30"/>
      <c r="J749" s="30"/>
      <c r="K749" s="30"/>
      <c r="L749" s="30"/>
    </row>
    <row r="750" hidden="1">
      <c r="A750" s="30"/>
      <c r="B750" s="30"/>
      <c r="C750" s="30"/>
      <c r="D750" s="30"/>
      <c r="E750" s="30"/>
      <c r="F750" s="30"/>
      <c r="G750" s="30"/>
      <c r="H750" s="30"/>
      <c r="I750" s="30"/>
      <c r="J750" s="30"/>
      <c r="K750" s="30"/>
      <c r="L750" s="30"/>
    </row>
    <row r="751" hidden="1">
      <c r="A751" s="30"/>
      <c r="B751" s="30"/>
      <c r="C751" s="30"/>
      <c r="D751" s="30"/>
      <c r="E751" s="30"/>
      <c r="F751" s="30"/>
      <c r="G751" s="30"/>
      <c r="H751" s="30"/>
      <c r="I751" s="30"/>
      <c r="J751" s="30"/>
      <c r="K751" s="30"/>
      <c r="L751" s="30"/>
    </row>
    <row r="752" hidden="1">
      <c r="A752" s="30"/>
      <c r="B752" s="30"/>
      <c r="C752" s="30"/>
      <c r="D752" s="30"/>
      <c r="E752" s="30"/>
      <c r="F752" s="30"/>
      <c r="G752" s="30"/>
      <c r="H752" s="30"/>
      <c r="I752" s="30"/>
      <c r="J752" s="30"/>
      <c r="K752" s="30"/>
      <c r="L752" s="30"/>
    </row>
    <row r="753" hidden="1">
      <c r="A753" s="30"/>
      <c r="B753" s="30"/>
      <c r="C753" s="30"/>
      <c r="D753" s="30"/>
      <c r="E753" s="30"/>
      <c r="F753" s="30"/>
      <c r="G753" s="30"/>
      <c r="H753" s="30"/>
      <c r="I753" s="30"/>
      <c r="J753" s="30"/>
      <c r="K753" s="30"/>
      <c r="L753" s="30"/>
    </row>
    <row r="754" hidden="1">
      <c r="A754" s="30"/>
      <c r="B754" s="30"/>
      <c r="C754" s="30"/>
      <c r="D754" s="30"/>
      <c r="E754" s="30"/>
      <c r="F754" s="30"/>
      <c r="G754" s="30"/>
      <c r="H754" s="30"/>
      <c r="I754" s="30"/>
      <c r="J754" s="30"/>
      <c r="K754" s="30"/>
      <c r="L754" s="30"/>
    </row>
    <row r="755" hidden="1">
      <c r="A755" s="30"/>
      <c r="B755" s="30"/>
      <c r="C755" s="30"/>
      <c r="D755" s="30"/>
      <c r="E755" s="30"/>
      <c r="F755" s="30"/>
      <c r="G755" s="30"/>
      <c r="H755" s="30"/>
      <c r="I755" s="30"/>
      <c r="J755" s="30"/>
      <c r="K755" s="30"/>
      <c r="L755" s="30"/>
    </row>
    <row r="756" hidden="1">
      <c r="A756" s="30"/>
      <c r="B756" s="30"/>
      <c r="C756" s="30"/>
      <c r="D756" s="30"/>
      <c r="E756" s="30"/>
      <c r="F756" s="30"/>
      <c r="G756" s="30"/>
      <c r="H756" s="30"/>
      <c r="I756" s="30"/>
      <c r="J756" s="30"/>
      <c r="K756" s="30"/>
      <c r="L756" s="30"/>
    </row>
    <row r="757" hidden="1">
      <c r="A757" s="30"/>
      <c r="B757" s="30"/>
      <c r="C757" s="30"/>
      <c r="D757" s="30"/>
      <c r="E757" s="30"/>
      <c r="F757" s="30"/>
      <c r="G757" s="30"/>
      <c r="H757" s="30"/>
      <c r="I757" s="30"/>
      <c r="J757" s="30"/>
      <c r="K757" s="30"/>
      <c r="L757" s="30"/>
    </row>
    <row r="758" hidden="1">
      <c r="A758" s="30"/>
      <c r="B758" s="30"/>
      <c r="C758" s="30"/>
      <c r="D758" s="30"/>
      <c r="E758" s="30"/>
      <c r="F758" s="30"/>
      <c r="G758" s="30"/>
      <c r="H758" s="30"/>
      <c r="I758" s="30"/>
      <c r="J758" s="30"/>
      <c r="K758" s="30"/>
      <c r="L758" s="30"/>
    </row>
    <row r="759" hidden="1">
      <c r="A759" s="30"/>
      <c r="B759" s="30"/>
      <c r="C759" s="30"/>
      <c r="D759" s="30"/>
      <c r="E759" s="30"/>
      <c r="F759" s="30"/>
      <c r="G759" s="30"/>
      <c r="H759" s="30"/>
      <c r="I759" s="30"/>
      <c r="J759" s="30"/>
      <c r="K759" s="30"/>
      <c r="L759" s="30"/>
    </row>
    <row r="760" hidden="1">
      <c r="A760" s="30"/>
      <c r="B760" s="30"/>
      <c r="C760" s="30"/>
      <c r="D760" s="30"/>
      <c r="E760" s="30"/>
      <c r="F760" s="30"/>
      <c r="G760" s="30"/>
      <c r="H760" s="30"/>
      <c r="I760" s="30"/>
      <c r="J760" s="30"/>
      <c r="K760" s="30"/>
      <c r="L760" s="30"/>
    </row>
    <row r="761" hidden="1">
      <c r="A761" s="30"/>
      <c r="B761" s="30"/>
      <c r="C761" s="30"/>
      <c r="D761" s="30"/>
      <c r="E761" s="30"/>
      <c r="F761" s="30"/>
      <c r="G761" s="30"/>
      <c r="H761" s="30"/>
      <c r="I761" s="30"/>
      <c r="J761" s="30"/>
      <c r="K761" s="30"/>
      <c r="L761" s="30"/>
    </row>
    <row r="762" hidden="1">
      <c r="A762" s="30"/>
      <c r="B762" s="30"/>
      <c r="C762" s="30"/>
      <c r="D762" s="30"/>
      <c r="E762" s="30"/>
      <c r="F762" s="30"/>
      <c r="G762" s="30"/>
      <c r="H762" s="30"/>
      <c r="I762" s="30"/>
      <c r="J762" s="30"/>
      <c r="K762" s="30"/>
      <c r="L762" s="30"/>
    </row>
    <row r="763" hidden="1">
      <c r="A763" s="30"/>
      <c r="B763" s="30"/>
      <c r="C763" s="30"/>
      <c r="D763" s="30"/>
      <c r="E763" s="30"/>
      <c r="F763" s="30"/>
      <c r="G763" s="30"/>
      <c r="H763" s="30"/>
      <c r="I763" s="30"/>
      <c r="J763" s="30"/>
      <c r="K763" s="30"/>
      <c r="L763" s="30"/>
    </row>
    <row r="764" hidden="1">
      <c r="A764" s="30"/>
      <c r="B764" s="30"/>
      <c r="C764" s="30"/>
      <c r="D764" s="30"/>
      <c r="E764" s="30"/>
      <c r="F764" s="30"/>
      <c r="G764" s="30"/>
      <c r="H764" s="30"/>
      <c r="I764" s="30"/>
      <c r="J764" s="30"/>
      <c r="K764" s="30"/>
      <c r="L764" s="30"/>
    </row>
    <row r="765" hidden="1">
      <c r="A765" s="30"/>
      <c r="B765" s="30"/>
      <c r="C765" s="30"/>
      <c r="D765" s="30"/>
      <c r="E765" s="30"/>
      <c r="F765" s="30"/>
      <c r="G765" s="30"/>
      <c r="H765" s="30"/>
      <c r="I765" s="30"/>
      <c r="J765" s="30"/>
      <c r="K765" s="30"/>
      <c r="L765" s="30"/>
    </row>
    <row r="766" hidden="1">
      <c r="A766" s="30"/>
      <c r="B766" s="30"/>
      <c r="C766" s="30"/>
      <c r="D766" s="30"/>
      <c r="E766" s="30"/>
      <c r="F766" s="30"/>
      <c r="G766" s="30"/>
      <c r="H766" s="30"/>
      <c r="I766" s="30"/>
      <c r="J766" s="30"/>
      <c r="K766" s="30"/>
      <c r="L766" s="30"/>
    </row>
    <row r="767" hidden="1">
      <c r="A767" s="30"/>
      <c r="B767" s="30"/>
      <c r="C767" s="30"/>
      <c r="D767" s="30"/>
      <c r="E767" s="30"/>
      <c r="F767" s="30"/>
      <c r="G767" s="30"/>
      <c r="H767" s="30"/>
      <c r="I767" s="30"/>
      <c r="J767" s="30"/>
      <c r="K767" s="30"/>
      <c r="L767" s="30"/>
    </row>
    <row r="768" hidden="1">
      <c r="A768" s="30"/>
      <c r="B768" s="30"/>
      <c r="C768" s="30"/>
      <c r="D768" s="30"/>
      <c r="E768" s="30"/>
      <c r="F768" s="30"/>
      <c r="G768" s="30"/>
      <c r="H768" s="30"/>
      <c r="I768" s="30"/>
      <c r="J768" s="30"/>
      <c r="K768" s="30"/>
      <c r="L768" s="30"/>
    </row>
    <row r="769" hidden="1">
      <c r="A769" s="30"/>
      <c r="B769" s="30"/>
      <c r="C769" s="30"/>
      <c r="D769" s="30"/>
      <c r="E769" s="30"/>
      <c r="F769" s="30"/>
      <c r="G769" s="30"/>
      <c r="H769" s="30"/>
      <c r="I769" s="30"/>
      <c r="J769" s="30"/>
      <c r="K769" s="30"/>
      <c r="L769" s="30"/>
    </row>
    <row r="770" hidden="1">
      <c r="A770" s="30"/>
      <c r="B770" s="30"/>
      <c r="C770" s="30"/>
      <c r="D770" s="30"/>
      <c r="E770" s="30"/>
      <c r="F770" s="30"/>
      <c r="G770" s="30"/>
      <c r="H770" s="30"/>
      <c r="I770" s="30"/>
      <c r="J770" s="30"/>
      <c r="K770" s="30"/>
      <c r="L770" s="30"/>
    </row>
    <row r="771" hidden="1">
      <c r="A771" s="30"/>
      <c r="B771" s="30"/>
      <c r="C771" s="30"/>
      <c r="D771" s="30"/>
      <c r="E771" s="30"/>
      <c r="F771" s="30"/>
      <c r="G771" s="30"/>
      <c r="H771" s="30"/>
      <c r="I771" s="30"/>
      <c r="J771" s="30"/>
      <c r="K771" s="30"/>
      <c r="L771" s="30"/>
    </row>
    <row r="772" hidden="1">
      <c r="A772" s="30"/>
      <c r="B772" s="30"/>
      <c r="C772" s="30"/>
      <c r="D772" s="30"/>
      <c r="E772" s="30"/>
      <c r="F772" s="30"/>
      <c r="G772" s="30"/>
      <c r="H772" s="30"/>
      <c r="I772" s="30"/>
      <c r="J772" s="30"/>
      <c r="K772" s="30"/>
      <c r="L772" s="30"/>
    </row>
    <row r="773" hidden="1">
      <c r="A773" s="30"/>
      <c r="B773" s="30"/>
      <c r="C773" s="30"/>
      <c r="D773" s="30"/>
      <c r="E773" s="30"/>
      <c r="F773" s="30"/>
      <c r="G773" s="30"/>
      <c r="H773" s="30"/>
      <c r="I773" s="30"/>
      <c r="J773" s="30"/>
      <c r="K773" s="30"/>
      <c r="L773" s="30"/>
    </row>
    <row r="774" hidden="1">
      <c r="A774" s="30"/>
      <c r="B774" s="30"/>
      <c r="C774" s="30"/>
      <c r="D774" s="30"/>
      <c r="E774" s="30"/>
      <c r="F774" s="30"/>
      <c r="G774" s="30"/>
      <c r="H774" s="30"/>
      <c r="I774" s="30"/>
      <c r="J774" s="30"/>
      <c r="K774" s="30"/>
      <c r="L774" s="30"/>
    </row>
    <row r="775" hidden="1">
      <c r="A775" s="30"/>
      <c r="B775" s="30"/>
      <c r="C775" s="30"/>
      <c r="D775" s="30"/>
      <c r="E775" s="30"/>
      <c r="F775" s="30"/>
      <c r="G775" s="30"/>
      <c r="H775" s="30"/>
      <c r="I775" s="30"/>
      <c r="J775" s="30"/>
      <c r="K775" s="30"/>
      <c r="L775" s="30"/>
    </row>
    <row r="776" hidden="1">
      <c r="A776" s="30"/>
      <c r="B776" s="30"/>
      <c r="C776" s="30"/>
      <c r="D776" s="30"/>
      <c r="E776" s="30"/>
      <c r="F776" s="30"/>
      <c r="G776" s="30"/>
      <c r="H776" s="30"/>
      <c r="I776" s="30"/>
      <c r="J776" s="30"/>
      <c r="K776" s="30"/>
      <c r="L776" s="30"/>
    </row>
    <row r="777" hidden="1">
      <c r="A777" s="30"/>
      <c r="B777" s="30"/>
      <c r="C777" s="30"/>
      <c r="D777" s="30"/>
      <c r="E777" s="30"/>
      <c r="F777" s="30"/>
      <c r="G777" s="30"/>
      <c r="H777" s="30"/>
      <c r="I777" s="30"/>
      <c r="J777" s="30"/>
      <c r="K777" s="30"/>
      <c r="L777" s="30"/>
    </row>
    <row r="778" hidden="1">
      <c r="A778" s="30"/>
      <c r="B778" s="30"/>
      <c r="C778" s="30"/>
      <c r="D778" s="30"/>
      <c r="E778" s="30"/>
      <c r="F778" s="30"/>
      <c r="G778" s="30"/>
      <c r="H778" s="30"/>
      <c r="I778" s="30"/>
      <c r="J778" s="30"/>
      <c r="K778" s="30"/>
      <c r="L778" s="30"/>
    </row>
    <row r="779" hidden="1">
      <c r="A779" s="30"/>
      <c r="B779" s="30"/>
      <c r="C779" s="30"/>
      <c r="D779" s="30"/>
      <c r="E779" s="30"/>
      <c r="F779" s="30"/>
      <c r="G779" s="30"/>
      <c r="H779" s="30"/>
      <c r="I779" s="30"/>
      <c r="J779" s="30"/>
      <c r="K779" s="30"/>
      <c r="L779" s="30"/>
    </row>
    <row r="780" hidden="1">
      <c r="A780" s="30"/>
      <c r="B780" s="30"/>
      <c r="C780" s="30"/>
      <c r="D780" s="30"/>
      <c r="E780" s="30"/>
      <c r="F780" s="30"/>
      <c r="G780" s="30"/>
      <c r="H780" s="30"/>
      <c r="I780" s="30"/>
      <c r="J780" s="30"/>
      <c r="K780" s="30"/>
      <c r="L780" s="30"/>
    </row>
    <row r="781" hidden="1">
      <c r="A781" s="30"/>
      <c r="B781" s="30"/>
      <c r="C781" s="30"/>
      <c r="D781" s="30"/>
      <c r="E781" s="30"/>
      <c r="F781" s="30"/>
      <c r="G781" s="30"/>
      <c r="H781" s="30"/>
      <c r="I781" s="30"/>
      <c r="J781" s="30"/>
      <c r="K781" s="30"/>
      <c r="L781" s="30"/>
    </row>
    <row r="782" hidden="1">
      <c r="A782" s="30"/>
      <c r="B782" s="30"/>
      <c r="C782" s="30"/>
      <c r="D782" s="30"/>
      <c r="E782" s="30"/>
      <c r="F782" s="30"/>
      <c r="G782" s="30"/>
      <c r="H782" s="30"/>
      <c r="I782" s="30"/>
      <c r="J782" s="30"/>
      <c r="K782" s="30"/>
      <c r="L782" s="30"/>
    </row>
    <row r="783" hidden="1">
      <c r="A783" s="30"/>
      <c r="B783" s="30"/>
      <c r="C783" s="30"/>
      <c r="D783" s="30"/>
      <c r="E783" s="30"/>
      <c r="F783" s="30"/>
      <c r="G783" s="30"/>
      <c r="H783" s="30"/>
      <c r="I783" s="30"/>
      <c r="J783" s="30"/>
      <c r="K783" s="30"/>
      <c r="L783" s="30"/>
    </row>
    <row r="784" hidden="1">
      <c r="A784" s="30"/>
      <c r="B784" s="30"/>
      <c r="C784" s="30"/>
      <c r="D784" s="30"/>
      <c r="E784" s="30"/>
      <c r="F784" s="30"/>
      <c r="G784" s="30"/>
      <c r="H784" s="30"/>
      <c r="I784" s="30"/>
      <c r="J784" s="30"/>
      <c r="K784" s="30"/>
      <c r="L784" s="30"/>
    </row>
    <row r="785" hidden="1">
      <c r="A785" s="30"/>
      <c r="B785" s="30"/>
      <c r="C785" s="30"/>
      <c r="D785" s="30"/>
      <c r="E785" s="30"/>
      <c r="F785" s="30"/>
      <c r="G785" s="30"/>
      <c r="H785" s="30"/>
      <c r="I785" s="30"/>
      <c r="J785" s="30"/>
      <c r="K785" s="30"/>
      <c r="L785" s="30"/>
    </row>
    <row r="786" hidden="1">
      <c r="A786" s="30"/>
      <c r="B786" s="30"/>
      <c r="C786" s="30"/>
      <c r="D786" s="30"/>
      <c r="E786" s="30"/>
      <c r="F786" s="30"/>
      <c r="G786" s="30"/>
      <c r="H786" s="30"/>
      <c r="I786" s="30"/>
      <c r="J786" s="30"/>
      <c r="K786" s="30"/>
      <c r="L786" s="30"/>
    </row>
    <row r="787" hidden="1">
      <c r="A787" s="30"/>
      <c r="B787" s="30"/>
      <c r="C787" s="30"/>
      <c r="D787" s="30"/>
      <c r="E787" s="30"/>
      <c r="F787" s="30"/>
      <c r="G787" s="30"/>
      <c r="H787" s="30"/>
      <c r="I787" s="30"/>
      <c r="J787" s="30"/>
      <c r="K787" s="30"/>
      <c r="L787" s="30"/>
    </row>
    <row r="788" hidden="1">
      <c r="A788" s="30"/>
      <c r="B788" s="30"/>
      <c r="C788" s="30"/>
      <c r="D788" s="30"/>
      <c r="E788" s="30"/>
      <c r="F788" s="30"/>
      <c r="G788" s="30"/>
      <c r="H788" s="30"/>
      <c r="I788" s="30"/>
      <c r="J788" s="30"/>
      <c r="K788" s="30"/>
      <c r="L788" s="30"/>
    </row>
    <row r="789" hidden="1">
      <c r="A789" s="30"/>
      <c r="B789" s="30"/>
      <c r="C789" s="30"/>
      <c r="D789" s="30"/>
      <c r="E789" s="30"/>
      <c r="F789" s="30"/>
      <c r="G789" s="30"/>
      <c r="H789" s="30"/>
      <c r="I789" s="30"/>
      <c r="J789" s="30"/>
      <c r="K789" s="30"/>
      <c r="L789" s="30"/>
    </row>
    <row r="790" hidden="1">
      <c r="A790" s="30"/>
      <c r="B790" s="30"/>
      <c r="C790" s="30"/>
      <c r="D790" s="30"/>
      <c r="E790" s="30"/>
      <c r="F790" s="30"/>
      <c r="G790" s="30"/>
      <c r="H790" s="30"/>
      <c r="I790" s="30"/>
      <c r="J790" s="30"/>
      <c r="K790" s="30"/>
      <c r="L790" s="30"/>
    </row>
    <row r="791" hidden="1">
      <c r="A791" s="30"/>
      <c r="B791" s="30"/>
      <c r="C791" s="30"/>
      <c r="D791" s="30"/>
      <c r="E791" s="30"/>
      <c r="F791" s="30"/>
      <c r="G791" s="30"/>
      <c r="H791" s="30"/>
      <c r="I791" s="30"/>
      <c r="J791" s="30"/>
      <c r="K791" s="30"/>
      <c r="L791" s="30"/>
    </row>
    <row r="792" hidden="1">
      <c r="A792" s="30"/>
      <c r="B792" s="30"/>
      <c r="C792" s="30"/>
      <c r="D792" s="30"/>
      <c r="E792" s="30"/>
      <c r="F792" s="30"/>
      <c r="G792" s="30"/>
      <c r="H792" s="30"/>
      <c r="I792" s="30"/>
      <c r="J792" s="30"/>
      <c r="K792" s="30"/>
      <c r="L792" s="30"/>
    </row>
    <row r="793" hidden="1">
      <c r="A793" s="30"/>
      <c r="B793" s="30"/>
      <c r="C793" s="30"/>
      <c r="D793" s="30"/>
      <c r="E793" s="30"/>
      <c r="F793" s="30"/>
      <c r="G793" s="30"/>
      <c r="H793" s="30"/>
      <c r="I793" s="30"/>
      <c r="J793" s="30"/>
      <c r="K793" s="30"/>
      <c r="L793" s="30"/>
    </row>
    <row r="794" hidden="1">
      <c r="A794" s="30"/>
      <c r="B794" s="30"/>
      <c r="C794" s="30"/>
      <c r="D794" s="30"/>
      <c r="E794" s="30"/>
      <c r="F794" s="30"/>
      <c r="G794" s="30"/>
      <c r="H794" s="30"/>
      <c r="I794" s="30"/>
      <c r="J794" s="30"/>
      <c r="K794" s="30"/>
      <c r="L794" s="30"/>
    </row>
    <row r="795" hidden="1">
      <c r="A795" s="30"/>
      <c r="B795" s="30"/>
      <c r="C795" s="30"/>
      <c r="D795" s="30"/>
      <c r="E795" s="30"/>
      <c r="F795" s="30"/>
      <c r="G795" s="30"/>
      <c r="H795" s="30"/>
      <c r="I795" s="30"/>
      <c r="J795" s="30"/>
      <c r="K795" s="30"/>
      <c r="L795" s="30"/>
    </row>
    <row r="796" hidden="1">
      <c r="A796" s="30"/>
      <c r="B796" s="30"/>
      <c r="C796" s="30"/>
      <c r="D796" s="30"/>
      <c r="E796" s="30"/>
      <c r="F796" s="30"/>
      <c r="G796" s="30"/>
      <c r="H796" s="30"/>
      <c r="I796" s="30"/>
      <c r="J796" s="30"/>
      <c r="K796" s="30"/>
      <c r="L796" s="30"/>
    </row>
    <row r="797" hidden="1">
      <c r="A797" s="30"/>
      <c r="B797" s="30"/>
      <c r="C797" s="30"/>
      <c r="D797" s="30"/>
      <c r="E797" s="30"/>
      <c r="F797" s="30"/>
      <c r="G797" s="30"/>
      <c r="H797" s="30"/>
      <c r="I797" s="30"/>
      <c r="J797" s="30"/>
      <c r="K797" s="30"/>
      <c r="L797" s="30"/>
    </row>
    <row r="798" hidden="1">
      <c r="A798" s="30"/>
      <c r="B798" s="30"/>
      <c r="C798" s="30"/>
      <c r="D798" s="30"/>
      <c r="E798" s="30"/>
      <c r="F798" s="30"/>
      <c r="G798" s="30"/>
      <c r="H798" s="30"/>
      <c r="I798" s="30"/>
      <c r="J798" s="30"/>
      <c r="K798" s="30"/>
      <c r="L798" s="30"/>
    </row>
    <row r="799" hidden="1">
      <c r="A799" s="30"/>
      <c r="B799" s="30"/>
      <c r="C799" s="30"/>
      <c r="D799" s="30"/>
      <c r="E799" s="30"/>
      <c r="F799" s="30"/>
      <c r="G799" s="30"/>
      <c r="H799" s="30"/>
      <c r="I799" s="30"/>
      <c r="J799" s="30"/>
      <c r="K799" s="30"/>
      <c r="L799" s="30"/>
    </row>
    <row r="800" hidden="1">
      <c r="A800" s="30"/>
      <c r="B800" s="30"/>
      <c r="C800" s="30"/>
      <c r="D800" s="30"/>
      <c r="E800" s="30"/>
      <c r="F800" s="30"/>
      <c r="G800" s="30"/>
      <c r="H800" s="30"/>
      <c r="I800" s="30"/>
      <c r="J800" s="30"/>
      <c r="K800" s="30"/>
      <c r="L800" s="30"/>
    </row>
    <row r="801" hidden="1">
      <c r="A801" s="30"/>
      <c r="B801" s="30"/>
      <c r="C801" s="30"/>
      <c r="D801" s="30"/>
      <c r="E801" s="30"/>
      <c r="F801" s="30"/>
      <c r="G801" s="30"/>
      <c r="H801" s="30"/>
      <c r="I801" s="30"/>
      <c r="J801" s="30"/>
      <c r="K801" s="30"/>
      <c r="L801" s="30"/>
    </row>
    <row r="802" hidden="1">
      <c r="A802" s="30"/>
      <c r="B802" s="30"/>
      <c r="C802" s="30"/>
      <c r="D802" s="30"/>
      <c r="E802" s="30"/>
      <c r="F802" s="30"/>
      <c r="G802" s="30"/>
      <c r="H802" s="30"/>
      <c r="I802" s="30"/>
      <c r="J802" s="30"/>
      <c r="K802" s="30"/>
      <c r="L802" s="30"/>
    </row>
    <row r="803" hidden="1">
      <c r="A803" s="30"/>
      <c r="B803" s="30"/>
      <c r="C803" s="30"/>
      <c r="D803" s="30"/>
      <c r="E803" s="30"/>
      <c r="F803" s="30"/>
      <c r="G803" s="30"/>
      <c r="H803" s="30"/>
      <c r="I803" s="30"/>
      <c r="J803" s="30"/>
      <c r="K803" s="30"/>
      <c r="L803" s="30"/>
    </row>
    <row r="804" hidden="1">
      <c r="A804" s="30"/>
      <c r="B804" s="30"/>
      <c r="C804" s="30"/>
      <c r="D804" s="30"/>
      <c r="E804" s="30"/>
      <c r="F804" s="30"/>
      <c r="G804" s="30"/>
      <c r="H804" s="30"/>
      <c r="I804" s="30"/>
      <c r="J804" s="30"/>
      <c r="K804" s="30"/>
      <c r="L804" s="30"/>
    </row>
    <row r="805" hidden="1">
      <c r="A805" s="30"/>
      <c r="B805" s="30"/>
      <c r="C805" s="30"/>
      <c r="D805" s="30"/>
      <c r="E805" s="30"/>
      <c r="F805" s="30"/>
      <c r="G805" s="30"/>
      <c r="H805" s="30"/>
      <c r="I805" s="30"/>
      <c r="J805" s="30"/>
      <c r="K805" s="30"/>
      <c r="L805" s="30"/>
    </row>
    <row r="806" hidden="1">
      <c r="A806" s="30"/>
      <c r="B806" s="30"/>
      <c r="C806" s="30"/>
      <c r="D806" s="30"/>
      <c r="E806" s="30"/>
      <c r="F806" s="30"/>
      <c r="G806" s="30"/>
      <c r="H806" s="30"/>
      <c r="I806" s="30"/>
      <c r="J806" s="30"/>
      <c r="K806" s="30"/>
      <c r="L806" s="30"/>
    </row>
    <row r="807" hidden="1">
      <c r="A807" s="30"/>
      <c r="B807" s="30"/>
      <c r="C807" s="30"/>
      <c r="D807" s="30"/>
      <c r="E807" s="30"/>
      <c r="F807" s="30"/>
      <c r="G807" s="30"/>
      <c r="H807" s="30"/>
      <c r="I807" s="30"/>
      <c r="J807" s="30"/>
      <c r="K807" s="30"/>
      <c r="L807" s="30"/>
    </row>
    <row r="808" hidden="1">
      <c r="A808" s="30"/>
      <c r="B808" s="30"/>
      <c r="C808" s="30"/>
      <c r="D808" s="30"/>
      <c r="E808" s="30"/>
      <c r="F808" s="30"/>
      <c r="G808" s="30"/>
      <c r="H808" s="30"/>
      <c r="I808" s="30"/>
      <c r="J808" s="30"/>
      <c r="K808" s="30"/>
      <c r="L808" s="30"/>
    </row>
    <row r="809" hidden="1">
      <c r="A809" s="30"/>
      <c r="B809" s="30"/>
      <c r="C809" s="30"/>
      <c r="D809" s="30"/>
      <c r="E809" s="30"/>
      <c r="F809" s="30"/>
      <c r="G809" s="30"/>
      <c r="H809" s="30"/>
      <c r="I809" s="30"/>
      <c r="J809" s="30"/>
      <c r="K809" s="30"/>
      <c r="L809" s="30"/>
    </row>
    <row r="810" hidden="1">
      <c r="A810" s="30"/>
      <c r="B810" s="30"/>
      <c r="C810" s="30"/>
      <c r="D810" s="30"/>
      <c r="E810" s="30"/>
      <c r="F810" s="30"/>
      <c r="G810" s="30"/>
      <c r="H810" s="30"/>
      <c r="I810" s="30"/>
      <c r="J810" s="30"/>
      <c r="K810" s="30"/>
      <c r="L810" s="30"/>
    </row>
    <row r="811" hidden="1">
      <c r="A811" s="30"/>
      <c r="B811" s="30"/>
      <c r="C811" s="30"/>
      <c r="D811" s="30"/>
      <c r="E811" s="30"/>
      <c r="F811" s="30"/>
      <c r="G811" s="30"/>
      <c r="H811" s="30"/>
      <c r="I811" s="30"/>
      <c r="J811" s="30"/>
      <c r="K811" s="30"/>
      <c r="L811" s="30"/>
    </row>
    <row r="812" hidden="1">
      <c r="A812" s="30"/>
      <c r="B812" s="30"/>
      <c r="C812" s="30"/>
      <c r="D812" s="30"/>
      <c r="E812" s="30"/>
      <c r="F812" s="30"/>
      <c r="G812" s="30"/>
      <c r="H812" s="30"/>
      <c r="I812" s="30"/>
      <c r="J812" s="30"/>
      <c r="K812" s="30"/>
      <c r="L812" s="30"/>
    </row>
    <row r="813" hidden="1">
      <c r="A813" s="30"/>
      <c r="B813" s="30"/>
      <c r="C813" s="30"/>
      <c r="D813" s="30"/>
      <c r="E813" s="30"/>
      <c r="F813" s="30"/>
      <c r="G813" s="30"/>
      <c r="H813" s="30"/>
      <c r="I813" s="30"/>
      <c r="J813" s="30"/>
      <c r="K813" s="30"/>
      <c r="L813" s="30"/>
    </row>
    <row r="814" hidden="1">
      <c r="A814" s="30"/>
      <c r="B814" s="30"/>
      <c r="C814" s="30"/>
      <c r="D814" s="30"/>
      <c r="E814" s="30"/>
      <c r="F814" s="30"/>
      <c r="G814" s="30"/>
      <c r="H814" s="30"/>
      <c r="I814" s="30"/>
      <c r="J814" s="30"/>
      <c r="K814" s="30"/>
      <c r="L814" s="30"/>
    </row>
    <row r="815" hidden="1">
      <c r="A815" s="30"/>
      <c r="B815" s="30"/>
      <c r="C815" s="30"/>
      <c r="D815" s="30"/>
      <c r="E815" s="30"/>
      <c r="F815" s="30"/>
      <c r="G815" s="30"/>
      <c r="H815" s="30"/>
      <c r="I815" s="30"/>
      <c r="J815" s="30"/>
      <c r="K815" s="30"/>
      <c r="L815" s="30"/>
    </row>
    <row r="816" hidden="1">
      <c r="A816" s="30"/>
      <c r="B816" s="30"/>
      <c r="C816" s="30"/>
      <c r="D816" s="30"/>
      <c r="E816" s="30"/>
      <c r="F816" s="30"/>
      <c r="G816" s="30"/>
      <c r="H816" s="30"/>
      <c r="I816" s="30"/>
      <c r="J816" s="30"/>
      <c r="K816" s="30"/>
      <c r="L816" s="30"/>
    </row>
    <row r="817" hidden="1">
      <c r="A817" s="30"/>
      <c r="B817" s="30"/>
      <c r="C817" s="30"/>
      <c r="D817" s="30"/>
      <c r="E817" s="30"/>
      <c r="F817" s="30"/>
      <c r="G817" s="30"/>
      <c r="H817" s="30"/>
      <c r="I817" s="30"/>
      <c r="J817" s="30"/>
      <c r="K817" s="30"/>
      <c r="L817" s="30"/>
    </row>
    <row r="818" hidden="1">
      <c r="A818" s="30"/>
      <c r="B818" s="30"/>
      <c r="C818" s="30"/>
      <c r="D818" s="30"/>
      <c r="E818" s="30"/>
      <c r="F818" s="30"/>
      <c r="G818" s="30"/>
      <c r="H818" s="30"/>
      <c r="I818" s="30"/>
      <c r="J818" s="30"/>
      <c r="K818" s="30"/>
      <c r="L818" s="30"/>
    </row>
    <row r="819" hidden="1">
      <c r="A819" s="30"/>
      <c r="B819" s="30"/>
      <c r="C819" s="30"/>
      <c r="D819" s="30"/>
      <c r="E819" s="30"/>
      <c r="F819" s="30"/>
      <c r="G819" s="30"/>
      <c r="H819" s="30"/>
      <c r="I819" s="30"/>
      <c r="J819" s="30"/>
      <c r="K819" s="30"/>
      <c r="L819" s="30"/>
    </row>
    <row r="820" hidden="1">
      <c r="A820" s="30"/>
      <c r="B820" s="30"/>
      <c r="C820" s="30"/>
      <c r="D820" s="30"/>
      <c r="E820" s="30"/>
      <c r="F820" s="30"/>
      <c r="G820" s="30"/>
      <c r="H820" s="30"/>
      <c r="I820" s="30"/>
      <c r="J820" s="30"/>
      <c r="K820" s="30"/>
      <c r="L820" s="30"/>
    </row>
    <row r="821" hidden="1">
      <c r="A821" s="30"/>
      <c r="B821" s="30"/>
      <c r="C821" s="30"/>
      <c r="D821" s="30"/>
      <c r="E821" s="30"/>
      <c r="F821" s="30"/>
      <c r="G821" s="30"/>
      <c r="H821" s="30"/>
      <c r="I821" s="30"/>
      <c r="J821" s="30"/>
      <c r="K821" s="30"/>
      <c r="L821" s="30"/>
    </row>
    <row r="822" hidden="1">
      <c r="A822" s="30"/>
      <c r="B822" s="30"/>
      <c r="C822" s="30"/>
      <c r="D822" s="30"/>
      <c r="E822" s="30"/>
      <c r="F822" s="30"/>
      <c r="G822" s="30"/>
      <c r="H822" s="30"/>
      <c r="I822" s="30"/>
      <c r="J822" s="30"/>
      <c r="K822" s="30"/>
      <c r="L822" s="30"/>
    </row>
    <row r="823" hidden="1">
      <c r="A823" s="30"/>
      <c r="B823" s="30"/>
      <c r="C823" s="30"/>
      <c r="D823" s="30"/>
      <c r="E823" s="30"/>
      <c r="F823" s="30"/>
      <c r="G823" s="30"/>
      <c r="H823" s="30"/>
      <c r="I823" s="30"/>
      <c r="J823" s="30"/>
      <c r="K823" s="30"/>
      <c r="L823" s="30"/>
    </row>
    <row r="824" hidden="1">
      <c r="A824" s="30"/>
      <c r="B824" s="30"/>
      <c r="C824" s="30"/>
      <c r="D824" s="30"/>
      <c r="E824" s="30"/>
      <c r="F824" s="30"/>
      <c r="G824" s="30"/>
      <c r="H824" s="30"/>
      <c r="I824" s="30"/>
      <c r="J824" s="30"/>
      <c r="K824" s="30"/>
      <c r="L824" s="30"/>
    </row>
    <row r="825" hidden="1">
      <c r="A825" s="30"/>
      <c r="B825" s="30"/>
      <c r="C825" s="30"/>
      <c r="D825" s="30"/>
      <c r="E825" s="30"/>
      <c r="F825" s="30"/>
      <c r="G825" s="30"/>
      <c r="H825" s="30"/>
      <c r="I825" s="30"/>
      <c r="J825" s="30"/>
      <c r="K825" s="30"/>
      <c r="L825" s="30"/>
    </row>
    <row r="826" hidden="1">
      <c r="A826" s="30"/>
      <c r="B826" s="30"/>
      <c r="C826" s="30"/>
      <c r="D826" s="30"/>
      <c r="E826" s="30"/>
      <c r="F826" s="30"/>
      <c r="G826" s="30"/>
      <c r="H826" s="30"/>
      <c r="I826" s="30"/>
      <c r="J826" s="30"/>
      <c r="K826" s="30"/>
      <c r="L826" s="30"/>
    </row>
    <row r="827" hidden="1">
      <c r="A827" s="30"/>
      <c r="B827" s="30"/>
      <c r="C827" s="30"/>
      <c r="D827" s="30"/>
      <c r="E827" s="30"/>
      <c r="F827" s="30"/>
      <c r="G827" s="30"/>
      <c r="H827" s="30"/>
      <c r="I827" s="30"/>
      <c r="J827" s="30"/>
      <c r="K827" s="30"/>
      <c r="L827" s="30"/>
    </row>
    <row r="828" hidden="1">
      <c r="A828" s="30"/>
      <c r="B828" s="30"/>
      <c r="C828" s="30"/>
      <c r="D828" s="30"/>
      <c r="E828" s="30"/>
      <c r="F828" s="30"/>
      <c r="G828" s="30"/>
      <c r="H828" s="30"/>
      <c r="I828" s="30"/>
      <c r="J828" s="30"/>
      <c r="K828" s="30"/>
      <c r="L828" s="30"/>
    </row>
    <row r="829" hidden="1">
      <c r="A829" s="30"/>
      <c r="B829" s="30"/>
      <c r="C829" s="30"/>
      <c r="D829" s="30"/>
      <c r="E829" s="30"/>
      <c r="F829" s="30"/>
      <c r="G829" s="30"/>
      <c r="H829" s="30"/>
      <c r="I829" s="30"/>
      <c r="J829" s="30"/>
      <c r="K829" s="30"/>
      <c r="L829" s="30"/>
    </row>
    <row r="830" hidden="1">
      <c r="A830" s="30"/>
      <c r="B830" s="30"/>
      <c r="C830" s="30"/>
      <c r="D830" s="30"/>
      <c r="E830" s="30"/>
      <c r="F830" s="30"/>
      <c r="G830" s="30"/>
      <c r="H830" s="30"/>
      <c r="I830" s="30"/>
      <c r="J830" s="30"/>
      <c r="K830" s="30"/>
      <c r="L830" s="30"/>
    </row>
    <row r="831" hidden="1">
      <c r="A831" s="30"/>
      <c r="B831" s="30"/>
      <c r="C831" s="30"/>
      <c r="D831" s="30"/>
      <c r="E831" s="30"/>
      <c r="F831" s="30"/>
      <c r="G831" s="30"/>
      <c r="H831" s="30"/>
      <c r="I831" s="30"/>
      <c r="J831" s="30"/>
      <c r="K831" s="30"/>
      <c r="L831" s="30"/>
    </row>
    <row r="832" hidden="1">
      <c r="A832" s="30"/>
      <c r="B832" s="30"/>
      <c r="C832" s="30"/>
      <c r="D832" s="30"/>
      <c r="E832" s="30"/>
      <c r="F832" s="30"/>
      <c r="G832" s="30"/>
      <c r="H832" s="30"/>
      <c r="I832" s="30"/>
      <c r="J832" s="30"/>
      <c r="K832" s="30"/>
      <c r="L832" s="30"/>
    </row>
    <row r="833" hidden="1">
      <c r="A833" s="30"/>
      <c r="B833" s="30"/>
      <c r="C833" s="30"/>
      <c r="D833" s="30"/>
      <c r="E833" s="30"/>
      <c r="F833" s="30"/>
      <c r="G833" s="30"/>
      <c r="H833" s="30"/>
      <c r="I833" s="30"/>
      <c r="J833" s="30"/>
      <c r="K833" s="30"/>
      <c r="L833" s="30"/>
    </row>
    <row r="834" hidden="1">
      <c r="A834" s="30"/>
      <c r="B834" s="30"/>
      <c r="C834" s="30"/>
      <c r="D834" s="30"/>
      <c r="E834" s="30"/>
      <c r="F834" s="30"/>
      <c r="G834" s="30"/>
      <c r="H834" s="30"/>
      <c r="I834" s="30"/>
      <c r="J834" s="30"/>
      <c r="K834" s="30"/>
      <c r="L834" s="30"/>
    </row>
    <row r="835" hidden="1">
      <c r="A835" s="30"/>
      <c r="B835" s="30"/>
      <c r="C835" s="30"/>
      <c r="D835" s="30"/>
      <c r="E835" s="30"/>
      <c r="F835" s="30"/>
      <c r="G835" s="30"/>
      <c r="H835" s="30"/>
      <c r="I835" s="30"/>
      <c r="J835" s="30"/>
      <c r="K835" s="30"/>
      <c r="L835" s="30"/>
    </row>
    <row r="836" hidden="1">
      <c r="A836" s="30"/>
      <c r="B836" s="30"/>
      <c r="C836" s="30"/>
      <c r="D836" s="30"/>
      <c r="E836" s="30"/>
      <c r="F836" s="30"/>
      <c r="G836" s="30"/>
      <c r="H836" s="30"/>
      <c r="I836" s="30"/>
      <c r="J836" s="30"/>
      <c r="K836" s="30"/>
      <c r="L836" s="30"/>
    </row>
    <row r="837" hidden="1">
      <c r="A837" s="30"/>
      <c r="B837" s="30"/>
      <c r="C837" s="30"/>
      <c r="D837" s="30"/>
      <c r="E837" s="30"/>
      <c r="F837" s="30"/>
      <c r="G837" s="30"/>
      <c r="H837" s="30"/>
      <c r="I837" s="30"/>
      <c r="J837" s="30"/>
      <c r="K837" s="30"/>
      <c r="L837" s="30"/>
    </row>
    <row r="838" hidden="1">
      <c r="A838" s="30"/>
      <c r="B838" s="30"/>
      <c r="C838" s="30"/>
      <c r="D838" s="30"/>
      <c r="E838" s="30"/>
      <c r="F838" s="30"/>
      <c r="G838" s="30"/>
      <c r="H838" s="30"/>
      <c r="I838" s="30"/>
      <c r="J838" s="30"/>
      <c r="K838" s="30"/>
      <c r="L838" s="30"/>
    </row>
    <row r="839" hidden="1">
      <c r="A839" s="30"/>
      <c r="B839" s="30"/>
      <c r="C839" s="30"/>
      <c r="D839" s="30"/>
      <c r="E839" s="30"/>
      <c r="F839" s="30"/>
      <c r="G839" s="30"/>
      <c r="H839" s="30"/>
      <c r="I839" s="30"/>
      <c r="J839" s="30"/>
      <c r="K839" s="30"/>
      <c r="L839" s="30"/>
    </row>
    <row r="840" hidden="1">
      <c r="A840" s="30"/>
      <c r="B840" s="30"/>
      <c r="C840" s="30"/>
      <c r="D840" s="30"/>
      <c r="E840" s="30"/>
      <c r="F840" s="30"/>
      <c r="G840" s="30"/>
      <c r="H840" s="30"/>
      <c r="I840" s="30"/>
      <c r="J840" s="30"/>
      <c r="K840" s="30"/>
      <c r="L840" s="30"/>
    </row>
    <row r="841" hidden="1">
      <c r="A841" s="30"/>
      <c r="B841" s="30"/>
      <c r="C841" s="30"/>
      <c r="D841" s="30"/>
      <c r="E841" s="30"/>
      <c r="F841" s="30"/>
      <c r="G841" s="30"/>
      <c r="H841" s="30"/>
      <c r="I841" s="30"/>
      <c r="J841" s="30"/>
      <c r="K841" s="30"/>
      <c r="L841" s="30"/>
    </row>
    <row r="842" hidden="1">
      <c r="A842" s="30"/>
      <c r="B842" s="30"/>
      <c r="C842" s="30"/>
      <c r="D842" s="30"/>
      <c r="E842" s="30"/>
      <c r="F842" s="30"/>
      <c r="G842" s="30"/>
      <c r="H842" s="30"/>
      <c r="I842" s="30"/>
      <c r="J842" s="30"/>
      <c r="K842" s="30"/>
      <c r="L842" s="30"/>
    </row>
    <row r="843" hidden="1">
      <c r="A843" s="30"/>
      <c r="B843" s="30"/>
      <c r="C843" s="30"/>
      <c r="D843" s="30"/>
      <c r="E843" s="30"/>
      <c r="F843" s="30"/>
      <c r="G843" s="30"/>
      <c r="H843" s="30"/>
      <c r="I843" s="30"/>
      <c r="J843" s="30"/>
      <c r="K843" s="30"/>
      <c r="L843" s="30"/>
    </row>
    <row r="844" hidden="1">
      <c r="A844" s="30"/>
      <c r="B844" s="30"/>
      <c r="C844" s="30"/>
      <c r="D844" s="30"/>
      <c r="E844" s="30"/>
      <c r="F844" s="30"/>
      <c r="G844" s="30"/>
      <c r="H844" s="30"/>
      <c r="I844" s="30"/>
      <c r="J844" s="30"/>
      <c r="K844" s="30"/>
      <c r="L844" s="30"/>
    </row>
    <row r="845" hidden="1">
      <c r="A845" s="30"/>
      <c r="B845" s="30"/>
      <c r="C845" s="30"/>
      <c r="D845" s="30"/>
      <c r="E845" s="30"/>
      <c r="F845" s="30"/>
      <c r="G845" s="30"/>
      <c r="H845" s="30"/>
      <c r="I845" s="30"/>
      <c r="J845" s="30"/>
      <c r="K845" s="30"/>
      <c r="L845" s="30"/>
    </row>
    <row r="846" hidden="1">
      <c r="A846" s="30"/>
      <c r="B846" s="30"/>
      <c r="C846" s="30"/>
      <c r="D846" s="30"/>
      <c r="E846" s="30"/>
      <c r="F846" s="30"/>
      <c r="G846" s="30"/>
      <c r="H846" s="30"/>
      <c r="I846" s="30"/>
      <c r="J846" s="30"/>
      <c r="K846" s="30"/>
      <c r="L846" s="30"/>
    </row>
    <row r="847" hidden="1">
      <c r="A847" s="30"/>
      <c r="B847" s="30"/>
      <c r="C847" s="30"/>
      <c r="D847" s="30"/>
      <c r="E847" s="30"/>
      <c r="F847" s="30"/>
      <c r="G847" s="30"/>
      <c r="H847" s="30"/>
      <c r="I847" s="30"/>
      <c r="J847" s="30"/>
      <c r="K847" s="30"/>
      <c r="L847" s="30"/>
    </row>
    <row r="848" hidden="1">
      <c r="A848" s="30"/>
      <c r="B848" s="30"/>
      <c r="C848" s="30"/>
      <c r="D848" s="30"/>
      <c r="E848" s="30"/>
      <c r="F848" s="30"/>
      <c r="G848" s="30"/>
      <c r="H848" s="30"/>
      <c r="I848" s="30"/>
      <c r="J848" s="30"/>
      <c r="K848" s="30"/>
      <c r="L848" s="30"/>
    </row>
    <row r="849" hidden="1">
      <c r="A849" s="30"/>
      <c r="B849" s="30"/>
      <c r="C849" s="30"/>
      <c r="D849" s="30"/>
      <c r="E849" s="30"/>
      <c r="F849" s="30"/>
      <c r="G849" s="30"/>
      <c r="H849" s="30"/>
      <c r="I849" s="30"/>
      <c r="J849" s="30"/>
      <c r="K849" s="30"/>
      <c r="L849" s="30"/>
    </row>
    <row r="850" hidden="1">
      <c r="A850" s="30"/>
      <c r="B850" s="30"/>
      <c r="C850" s="30"/>
      <c r="D850" s="30"/>
      <c r="E850" s="30"/>
      <c r="F850" s="30"/>
      <c r="G850" s="30"/>
      <c r="H850" s="30"/>
      <c r="I850" s="30"/>
      <c r="J850" s="30"/>
      <c r="K850" s="30"/>
      <c r="L850" s="30"/>
    </row>
    <row r="851" hidden="1">
      <c r="A851" s="30"/>
      <c r="B851" s="30"/>
      <c r="C851" s="30"/>
      <c r="D851" s="30"/>
      <c r="E851" s="30"/>
      <c r="F851" s="30"/>
      <c r="G851" s="30"/>
      <c r="H851" s="30"/>
      <c r="I851" s="30"/>
      <c r="J851" s="30"/>
      <c r="K851" s="30"/>
      <c r="L851" s="30"/>
    </row>
    <row r="852" hidden="1">
      <c r="A852" s="30"/>
      <c r="B852" s="30"/>
      <c r="C852" s="30"/>
      <c r="D852" s="30"/>
      <c r="E852" s="30"/>
      <c r="F852" s="30"/>
      <c r="G852" s="30"/>
      <c r="H852" s="30"/>
      <c r="I852" s="30"/>
      <c r="J852" s="30"/>
      <c r="K852" s="30"/>
      <c r="L852" s="30"/>
    </row>
    <row r="853" hidden="1">
      <c r="A853" s="30"/>
      <c r="B853" s="30"/>
      <c r="C853" s="30"/>
      <c r="D853" s="30"/>
      <c r="E853" s="30"/>
      <c r="F853" s="30"/>
      <c r="G853" s="30"/>
      <c r="H853" s="30"/>
      <c r="I853" s="30"/>
      <c r="J853" s="30"/>
      <c r="K853" s="30"/>
      <c r="L853" s="30"/>
    </row>
    <row r="854" hidden="1">
      <c r="A854" s="30"/>
      <c r="B854" s="30"/>
      <c r="C854" s="30"/>
      <c r="D854" s="30"/>
      <c r="E854" s="30"/>
      <c r="F854" s="30"/>
      <c r="G854" s="30"/>
      <c r="H854" s="30"/>
      <c r="I854" s="30"/>
      <c r="J854" s="30"/>
      <c r="K854" s="30"/>
      <c r="L854" s="30"/>
    </row>
    <row r="855" hidden="1">
      <c r="A855" s="30"/>
      <c r="B855" s="30"/>
      <c r="C855" s="30"/>
      <c r="D855" s="30"/>
      <c r="E855" s="30"/>
      <c r="F855" s="30"/>
      <c r="G855" s="30"/>
      <c r="H855" s="30"/>
      <c r="I855" s="30"/>
      <c r="J855" s="30"/>
      <c r="K855" s="30"/>
      <c r="L855" s="30"/>
    </row>
    <row r="856" hidden="1">
      <c r="A856" s="30"/>
      <c r="B856" s="30"/>
      <c r="C856" s="30"/>
      <c r="D856" s="30"/>
      <c r="E856" s="30"/>
      <c r="F856" s="30"/>
      <c r="G856" s="30"/>
      <c r="H856" s="30"/>
      <c r="I856" s="30"/>
      <c r="J856" s="30"/>
      <c r="K856" s="30"/>
      <c r="L856" s="30"/>
    </row>
    <row r="857" hidden="1">
      <c r="A857" s="30"/>
      <c r="B857" s="30"/>
      <c r="C857" s="30"/>
      <c r="D857" s="30"/>
      <c r="E857" s="30"/>
      <c r="F857" s="30"/>
      <c r="G857" s="30"/>
      <c r="H857" s="30"/>
      <c r="I857" s="30"/>
      <c r="J857" s="30"/>
      <c r="K857" s="30"/>
      <c r="L857" s="30"/>
    </row>
    <row r="858" hidden="1">
      <c r="A858" s="30"/>
      <c r="B858" s="30"/>
      <c r="C858" s="30"/>
      <c r="D858" s="30"/>
      <c r="E858" s="30"/>
      <c r="F858" s="30"/>
      <c r="G858" s="30"/>
      <c r="H858" s="30"/>
      <c r="I858" s="30"/>
      <c r="J858" s="30"/>
      <c r="K858" s="30"/>
      <c r="L858" s="30"/>
    </row>
    <row r="859" hidden="1">
      <c r="A859" s="30"/>
      <c r="B859" s="30"/>
      <c r="C859" s="30"/>
      <c r="D859" s="30"/>
      <c r="E859" s="30"/>
      <c r="F859" s="30"/>
      <c r="G859" s="30"/>
      <c r="H859" s="30"/>
      <c r="I859" s="30"/>
      <c r="J859" s="30"/>
      <c r="K859" s="30"/>
      <c r="L859" s="30"/>
    </row>
    <row r="860" hidden="1">
      <c r="A860" s="30"/>
      <c r="B860" s="30"/>
      <c r="C860" s="30"/>
      <c r="D860" s="30"/>
      <c r="E860" s="30"/>
      <c r="F860" s="30"/>
      <c r="G860" s="30"/>
      <c r="H860" s="30"/>
      <c r="I860" s="30"/>
      <c r="J860" s="30"/>
      <c r="K860" s="30"/>
      <c r="L860" s="30"/>
    </row>
    <row r="861" hidden="1">
      <c r="A861" s="30"/>
      <c r="B861" s="30"/>
      <c r="C861" s="30"/>
      <c r="D861" s="30"/>
      <c r="E861" s="30"/>
      <c r="F861" s="30"/>
      <c r="G861" s="30"/>
      <c r="H861" s="30"/>
      <c r="I861" s="30"/>
      <c r="J861" s="30"/>
      <c r="K861" s="30"/>
      <c r="L861" s="30"/>
    </row>
    <row r="862" hidden="1">
      <c r="A862" s="30"/>
      <c r="B862" s="30"/>
      <c r="C862" s="30"/>
      <c r="D862" s="30"/>
      <c r="E862" s="30"/>
      <c r="F862" s="30"/>
      <c r="G862" s="30"/>
      <c r="H862" s="30"/>
      <c r="I862" s="30"/>
      <c r="J862" s="30"/>
      <c r="K862" s="30"/>
      <c r="L862" s="30"/>
    </row>
    <row r="863" hidden="1">
      <c r="A863" s="30"/>
      <c r="B863" s="30"/>
      <c r="C863" s="30"/>
      <c r="D863" s="30"/>
      <c r="E863" s="30"/>
      <c r="F863" s="30"/>
      <c r="G863" s="30"/>
      <c r="H863" s="30"/>
      <c r="I863" s="30"/>
      <c r="J863" s="30"/>
      <c r="K863" s="30"/>
      <c r="L863" s="30"/>
    </row>
    <row r="864" hidden="1">
      <c r="A864" s="30"/>
      <c r="B864" s="30"/>
      <c r="C864" s="30"/>
      <c r="D864" s="30"/>
      <c r="E864" s="30"/>
      <c r="F864" s="30"/>
      <c r="G864" s="30"/>
      <c r="H864" s="30"/>
      <c r="I864" s="30"/>
      <c r="J864" s="30"/>
      <c r="K864" s="30"/>
      <c r="L864" s="30"/>
    </row>
    <row r="865" hidden="1">
      <c r="A865" s="30"/>
      <c r="B865" s="30"/>
      <c r="C865" s="30"/>
      <c r="D865" s="30"/>
      <c r="E865" s="30"/>
      <c r="F865" s="30"/>
      <c r="G865" s="30"/>
      <c r="H865" s="30"/>
      <c r="I865" s="30"/>
      <c r="J865" s="30"/>
      <c r="K865" s="30"/>
      <c r="L865" s="30"/>
    </row>
    <row r="866" hidden="1">
      <c r="A866" s="30"/>
      <c r="B866" s="30"/>
      <c r="C866" s="30"/>
      <c r="D866" s="30"/>
      <c r="E866" s="30"/>
      <c r="F866" s="30"/>
      <c r="G866" s="30"/>
      <c r="H866" s="30"/>
      <c r="I866" s="30"/>
      <c r="J866" s="30"/>
      <c r="K866" s="30"/>
      <c r="L866" s="30"/>
    </row>
    <row r="867" hidden="1">
      <c r="A867" s="30"/>
      <c r="B867" s="30"/>
      <c r="C867" s="30"/>
      <c r="D867" s="30"/>
      <c r="E867" s="30"/>
      <c r="F867" s="30"/>
      <c r="G867" s="30"/>
      <c r="H867" s="30"/>
      <c r="I867" s="30"/>
      <c r="J867" s="30"/>
      <c r="K867" s="30"/>
      <c r="L867" s="30"/>
    </row>
    <row r="868" hidden="1">
      <c r="A868" s="30"/>
      <c r="B868" s="30"/>
      <c r="C868" s="30"/>
      <c r="D868" s="30"/>
      <c r="E868" s="30"/>
      <c r="F868" s="30"/>
      <c r="G868" s="30"/>
      <c r="H868" s="30"/>
      <c r="I868" s="30"/>
      <c r="J868" s="30"/>
      <c r="K868" s="30"/>
      <c r="L868" s="30"/>
    </row>
    <row r="869" hidden="1">
      <c r="A869" s="30"/>
      <c r="B869" s="30"/>
      <c r="C869" s="30"/>
      <c r="D869" s="30"/>
      <c r="E869" s="30"/>
      <c r="F869" s="30"/>
      <c r="G869" s="30"/>
      <c r="H869" s="30"/>
      <c r="I869" s="30"/>
      <c r="J869" s="30"/>
      <c r="K869" s="30"/>
      <c r="L869" s="30"/>
    </row>
    <row r="870" hidden="1">
      <c r="A870" s="30"/>
      <c r="B870" s="30"/>
      <c r="C870" s="30"/>
      <c r="D870" s="30"/>
      <c r="E870" s="30"/>
      <c r="F870" s="30"/>
      <c r="G870" s="30"/>
      <c r="H870" s="30"/>
      <c r="I870" s="30"/>
      <c r="J870" s="30"/>
      <c r="K870" s="30"/>
      <c r="L870" s="30"/>
    </row>
    <row r="871" hidden="1">
      <c r="A871" s="30"/>
      <c r="B871" s="30"/>
      <c r="C871" s="30"/>
      <c r="D871" s="30"/>
      <c r="E871" s="30"/>
      <c r="F871" s="30"/>
      <c r="G871" s="30"/>
      <c r="H871" s="30"/>
      <c r="I871" s="30"/>
      <c r="J871" s="30"/>
      <c r="K871" s="30"/>
      <c r="L871" s="30"/>
    </row>
    <row r="872" hidden="1">
      <c r="A872" s="30"/>
      <c r="B872" s="30"/>
      <c r="C872" s="30"/>
      <c r="D872" s="30"/>
      <c r="E872" s="30"/>
      <c r="F872" s="30"/>
      <c r="G872" s="30"/>
      <c r="H872" s="30"/>
      <c r="I872" s="30"/>
      <c r="J872" s="30"/>
      <c r="K872" s="30"/>
      <c r="L872" s="30"/>
    </row>
    <row r="873" hidden="1">
      <c r="A873" s="30"/>
      <c r="B873" s="30"/>
      <c r="C873" s="30"/>
      <c r="D873" s="30"/>
      <c r="E873" s="30"/>
      <c r="F873" s="30"/>
      <c r="G873" s="30"/>
      <c r="H873" s="30"/>
      <c r="I873" s="30"/>
      <c r="J873" s="30"/>
      <c r="K873" s="30"/>
      <c r="L873" s="30"/>
    </row>
    <row r="874" hidden="1">
      <c r="A874" s="30"/>
      <c r="B874" s="30"/>
      <c r="C874" s="30"/>
      <c r="D874" s="30"/>
      <c r="E874" s="30"/>
      <c r="F874" s="30"/>
      <c r="G874" s="30"/>
      <c r="H874" s="30"/>
      <c r="I874" s="30"/>
      <c r="J874" s="30"/>
      <c r="K874" s="30"/>
      <c r="L874" s="30"/>
    </row>
    <row r="875" hidden="1">
      <c r="A875" s="30"/>
      <c r="B875" s="30"/>
      <c r="C875" s="30"/>
      <c r="D875" s="30"/>
      <c r="E875" s="30"/>
      <c r="F875" s="30"/>
      <c r="G875" s="30"/>
      <c r="H875" s="30"/>
      <c r="I875" s="30"/>
      <c r="J875" s="30"/>
      <c r="K875" s="30"/>
      <c r="L875" s="30"/>
    </row>
    <row r="876" hidden="1">
      <c r="A876" s="30"/>
      <c r="B876" s="30"/>
      <c r="C876" s="30"/>
      <c r="D876" s="30"/>
      <c r="E876" s="30"/>
      <c r="F876" s="30"/>
      <c r="G876" s="30"/>
      <c r="H876" s="30"/>
      <c r="I876" s="30"/>
      <c r="J876" s="30"/>
      <c r="K876" s="30"/>
      <c r="L876" s="30"/>
    </row>
    <row r="877" hidden="1">
      <c r="A877" s="30"/>
      <c r="B877" s="30"/>
      <c r="C877" s="30"/>
      <c r="D877" s="30"/>
      <c r="E877" s="30"/>
      <c r="F877" s="30"/>
      <c r="G877" s="30"/>
      <c r="H877" s="30"/>
      <c r="I877" s="30"/>
      <c r="J877" s="30"/>
      <c r="K877" s="30"/>
      <c r="L877" s="30"/>
    </row>
    <row r="878" hidden="1">
      <c r="A878" s="30"/>
      <c r="B878" s="30"/>
      <c r="C878" s="30"/>
      <c r="D878" s="30"/>
      <c r="E878" s="30"/>
      <c r="F878" s="30"/>
      <c r="G878" s="30"/>
      <c r="H878" s="30"/>
      <c r="I878" s="30"/>
      <c r="J878" s="30"/>
      <c r="K878" s="30"/>
      <c r="L878" s="30"/>
    </row>
    <row r="879" hidden="1">
      <c r="A879" s="30"/>
      <c r="B879" s="30"/>
      <c r="C879" s="30"/>
      <c r="D879" s="30"/>
      <c r="E879" s="30"/>
      <c r="F879" s="30"/>
      <c r="G879" s="30"/>
      <c r="H879" s="30"/>
      <c r="I879" s="30"/>
      <c r="J879" s="30"/>
      <c r="K879" s="30"/>
      <c r="L879" s="30"/>
    </row>
    <row r="880" hidden="1">
      <c r="A880" s="30"/>
      <c r="B880" s="30"/>
      <c r="C880" s="30"/>
      <c r="D880" s="30"/>
      <c r="E880" s="30"/>
      <c r="F880" s="30"/>
      <c r="G880" s="30"/>
      <c r="H880" s="30"/>
      <c r="I880" s="30"/>
      <c r="J880" s="30"/>
      <c r="K880" s="30"/>
      <c r="L880" s="30"/>
    </row>
    <row r="881" hidden="1">
      <c r="A881" s="30"/>
      <c r="B881" s="30"/>
      <c r="C881" s="30"/>
      <c r="D881" s="30"/>
      <c r="E881" s="30"/>
      <c r="F881" s="30"/>
      <c r="G881" s="30"/>
      <c r="H881" s="30"/>
      <c r="I881" s="30"/>
      <c r="J881" s="30"/>
      <c r="K881" s="30"/>
      <c r="L881" s="30"/>
    </row>
    <row r="882" hidden="1">
      <c r="A882" s="30"/>
      <c r="B882" s="30"/>
      <c r="C882" s="30"/>
      <c r="D882" s="30"/>
      <c r="E882" s="30"/>
      <c r="F882" s="30"/>
      <c r="G882" s="30"/>
      <c r="H882" s="30"/>
      <c r="I882" s="30"/>
      <c r="J882" s="30"/>
      <c r="K882" s="30"/>
      <c r="L882" s="30"/>
    </row>
    <row r="883" hidden="1">
      <c r="A883" s="30"/>
      <c r="B883" s="30"/>
      <c r="C883" s="30"/>
      <c r="D883" s="30"/>
      <c r="E883" s="30"/>
      <c r="F883" s="30"/>
      <c r="G883" s="30"/>
      <c r="H883" s="30"/>
      <c r="I883" s="30"/>
      <c r="J883" s="30"/>
      <c r="K883" s="30"/>
      <c r="L883" s="30"/>
    </row>
    <row r="884" hidden="1">
      <c r="A884" s="30"/>
      <c r="B884" s="30"/>
      <c r="C884" s="30"/>
      <c r="D884" s="30"/>
      <c r="E884" s="30"/>
      <c r="F884" s="30"/>
      <c r="G884" s="30"/>
      <c r="H884" s="30"/>
      <c r="I884" s="30"/>
      <c r="J884" s="30"/>
      <c r="K884" s="30"/>
      <c r="L884" s="30"/>
    </row>
    <row r="885" hidden="1">
      <c r="A885" s="30"/>
      <c r="B885" s="30"/>
      <c r="C885" s="30"/>
      <c r="D885" s="30"/>
      <c r="E885" s="30"/>
      <c r="F885" s="30"/>
      <c r="G885" s="30"/>
      <c r="H885" s="30"/>
      <c r="I885" s="30"/>
      <c r="J885" s="30"/>
      <c r="K885" s="30"/>
      <c r="L885" s="30"/>
    </row>
    <row r="886" hidden="1">
      <c r="A886" s="30"/>
      <c r="B886" s="30"/>
      <c r="C886" s="30"/>
      <c r="D886" s="30"/>
      <c r="E886" s="30"/>
      <c r="F886" s="30"/>
      <c r="G886" s="30"/>
      <c r="H886" s="30"/>
      <c r="I886" s="30"/>
      <c r="J886" s="30"/>
      <c r="K886" s="30"/>
      <c r="L886" s="30"/>
    </row>
    <row r="887" hidden="1">
      <c r="A887" s="30"/>
      <c r="B887" s="30"/>
      <c r="C887" s="30"/>
      <c r="D887" s="30"/>
      <c r="E887" s="30"/>
      <c r="F887" s="30"/>
      <c r="G887" s="30"/>
      <c r="H887" s="30"/>
      <c r="I887" s="30"/>
      <c r="J887" s="30"/>
      <c r="K887" s="30"/>
      <c r="L887" s="30"/>
    </row>
    <row r="888" hidden="1">
      <c r="A888" s="30"/>
      <c r="B888" s="30"/>
      <c r="C888" s="30"/>
      <c r="D888" s="30"/>
      <c r="E888" s="30"/>
      <c r="F888" s="30"/>
      <c r="G888" s="30"/>
      <c r="H888" s="30"/>
      <c r="I888" s="30"/>
      <c r="J888" s="30"/>
      <c r="K888" s="30"/>
      <c r="L888" s="30"/>
    </row>
    <row r="889" hidden="1">
      <c r="A889" s="30"/>
      <c r="B889" s="30"/>
      <c r="C889" s="30"/>
      <c r="D889" s="30"/>
      <c r="E889" s="30"/>
      <c r="F889" s="30"/>
      <c r="G889" s="30"/>
      <c r="H889" s="30"/>
      <c r="I889" s="30"/>
      <c r="J889" s="30"/>
      <c r="K889" s="30"/>
      <c r="L889" s="30"/>
    </row>
    <row r="890" hidden="1">
      <c r="A890" s="30"/>
      <c r="B890" s="30"/>
      <c r="C890" s="30"/>
      <c r="D890" s="30"/>
      <c r="E890" s="30"/>
      <c r="F890" s="30"/>
      <c r="G890" s="30"/>
      <c r="H890" s="30"/>
      <c r="I890" s="30"/>
      <c r="J890" s="30"/>
      <c r="K890" s="30"/>
      <c r="L890" s="30"/>
    </row>
    <row r="891" hidden="1">
      <c r="A891" s="30"/>
      <c r="B891" s="30"/>
      <c r="C891" s="30"/>
      <c r="D891" s="30"/>
      <c r="E891" s="30"/>
      <c r="F891" s="30"/>
      <c r="G891" s="30"/>
      <c r="H891" s="30"/>
      <c r="I891" s="30"/>
      <c r="J891" s="30"/>
      <c r="K891" s="30"/>
      <c r="L891" s="30"/>
    </row>
    <row r="892" hidden="1">
      <c r="A892" s="30"/>
      <c r="B892" s="30"/>
      <c r="C892" s="30"/>
      <c r="D892" s="30"/>
      <c r="E892" s="30"/>
      <c r="F892" s="30"/>
      <c r="G892" s="30"/>
      <c r="H892" s="30"/>
      <c r="I892" s="30"/>
      <c r="J892" s="30"/>
      <c r="K892" s="30"/>
      <c r="L892" s="30"/>
    </row>
    <row r="893" hidden="1">
      <c r="A893" s="30"/>
      <c r="B893" s="30"/>
      <c r="C893" s="30"/>
      <c r="D893" s="30"/>
      <c r="E893" s="30"/>
      <c r="F893" s="30"/>
      <c r="G893" s="30"/>
      <c r="H893" s="30"/>
      <c r="I893" s="30"/>
      <c r="J893" s="30"/>
      <c r="K893" s="30"/>
      <c r="L893" s="30"/>
    </row>
    <row r="894" hidden="1">
      <c r="A894" s="30"/>
      <c r="B894" s="30"/>
      <c r="C894" s="30"/>
      <c r="D894" s="30"/>
      <c r="E894" s="30"/>
      <c r="F894" s="30"/>
      <c r="G894" s="30"/>
      <c r="H894" s="30"/>
      <c r="I894" s="30"/>
      <c r="J894" s="30"/>
      <c r="K894" s="30"/>
      <c r="L894" s="30"/>
    </row>
    <row r="895" hidden="1">
      <c r="A895" s="30"/>
      <c r="B895" s="30"/>
      <c r="C895" s="30"/>
      <c r="D895" s="30"/>
      <c r="E895" s="30"/>
      <c r="F895" s="30"/>
      <c r="G895" s="30"/>
      <c r="H895" s="30"/>
      <c r="I895" s="30"/>
      <c r="J895" s="30"/>
      <c r="K895" s="30"/>
      <c r="L895" s="30"/>
    </row>
    <row r="896" hidden="1">
      <c r="A896" s="30"/>
      <c r="B896" s="30"/>
      <c r="C896" s="30"/>
      <c r="D896" s="30"/>
      <c r="E896" s="30"/>
      <c r="F896" s="30"/>
      <c r="G896" s="30"/>
      <c r="H896" s="30"/>
      <c r="I896" s="30"/>
      <c r="J896" s="30"/>
      <c r="K896" s="30"/>
      <c r="L896" s="30"/>
    </row>
    <row r="897" hidden="1">
      <c r="A897" s="30"/>
      <c r="B897" s="30"/>
      <c r="C897" s="30"/>
      <c r="D897" s="30"/>
      <c r="E897" s="30"/>
      <c r="F897" s="30"/>
      <c r="G897" s="30"/>
      <c r="H897" s="30"/>
      <c r="I897" s="30"/>
      <c r="J897" s="30"/>
      <c r="K897" s="30"/>
      <c r="L897" s="30"/>
    </row>
    <row r="898" hidden="1">
      <c r="A898" s="30"/>
      <c r="B898" s="30"/>
      <c r="C898" s="30"/>
      <c r="D898" s="30"/>
      <c r="E898" s="30"/>
      <c r="F898" s="30"/>
      <c r="G898" s="30"/>
      <c r="H898" s="30"/>
      <c r="I898" s="30"/>
      <c r="J898" s="30"/>
      <c r="K898" s="30"/>
      <c r="L898" s="30"/>
    </row>
    <row r="899" hidden="1">
      <c r="A899" s="30"/>
      <c r="B899" s="30"/>
      <c r="C899" s="30"/>
      <c r="D899" s="30"/>
      <c r="E899" s="30"/>
      <c r="F899" s="30"/>
      <c r="G899" s="30"/>
      <c r="H899" s="30"/>
      <c r="I899" s="30"/>
      <c r="J899" s="30"/>
      <c r="K899" s="30"/>
      <c r="L899" s="30"/>
    </row>
    <row r="900" hidden="1">
      <c r="A900" s="30"/>
      <c r="B900" s="30"/>
      <c r="C900" s="30"/>
      <c r="D900" s="30"/>
      <c r="E900" s="30"/>
      <c r="F900" s="30"/>
      <c r="G900" s="30"/>
      <c r="H900" s="30"/>
      <c r="I900" s="30"/>
      <c r="J900" s="30"/>
      <c r="K900" s="30"/>
      <c r="L900" s="30"/>
    </row>
    <row r="901" hidden="1">
      <c r="A901" s="30"/>
      <c r="B901" s="30"/>
      <c r="C901" s="30"/>
      <c r="D901" s="30"/>
      <c r="E901" s="30"/>
      <c r="F901" s="30"/>
      <c r="G901" s="30"/>
      <c r="H901" s="30"/>
      <c r="I901" s="30"/>
      <c r="J901" s="30"/>
      <c r="K901" s="30"/>
      <c r="L901" s="30"/>
    </row>
    <row r="902" hidden="1">
      <c r="A902" s="30"/>
      <c r="B902" s="30"/>
      <c r="C902" s="30"/>
      <c r="D902" s="30"/>
      <c r="E902" s="30"/>
      <c r="F902" s="30"/>
      <c r="G902" s="30"/>
      <c r="H902" s="30"/>
      <c r="I902" s="30"/>
      <c r="J902" s="30"/>
      <c r="K902" s="30"/>
      <c r="L902" s="30"/>
    </row>
    <row r="903" hidden="1">
      <c r="A903" s="30"/>
      <c r="B903" s="30"/>
      <c r="C903" s="30"/>
      <c r="D903" s="30"/>
      <c r="E903" s="30"/>
      <c r="F903" s="30"/>
      <c r="G903" s="30"/>
      <c r="H903" s="30"/>
      <c r="I903" s="30"/>
      <c r="J903" s="30"/>
      <c r="K903" s="30"/>
      <c r="L903" s="30"/>
    </row>
    <row r="904" hidden="1">
      <c r="A904" s="30"/>
      <c r="B904" s="30"/>
      <c r="C904" s="30"/>
      <c r="D904" s="30"/>
      <c r="E904" s="30"/>
      <c r="F904" s="30"/>
      <c r="G904" s="30"/>
      <c r="H904" s="30"/>
      <c r="I904" s="30"/>
      <c r="J904" s="30"/>
      <c r="K904" s="30"/>
      <c r="L904" s="30"/>
    </row>
    <row r="905" hidden="1">
      <c r="A905" s="30"/>
      <c r="B905" s="30"/>
      <c r="C905" s="30"/>
      <c r="D905" s="30"/>
      <c r="E905" s="30"/>
      <c r="F905" s="30"/>
      <c r="G905" s="30"/>
      <c r="H905" s="30"/>
      <c r="I905" s="30"/>
      <c r="J905" s="30"/>
      <c r="K905" s="30"/>
      <c r="L905" s="30"/>
    </row>
    <row r="906" hidden="1">
      <c r="A906" s="30"/>
      <c r="B906" s="30"/>
      <c r="C906" s="30"/>
      <c r="D906" s="30"/>
      <c r="E906" s="30"/>
      <c r="F906" s="30"/>
      <c r="G906" s="30"/>
      <c r="H906" s="30"/>
      <c r="I906" s="30"/>
      <c r="J906" s="30"/>
      <c r="K906" s="30"/>
      <c r="L906" s="30"/>
    </row>
    <row r="907" hidden="1">
      <c r="A907" s="30"/>
      <c r="B907" s="30"/>
      <c r="C907" s="30"/>
      <c r="D907" s="30"/>
      <c r="E907" s="30"/>
      <c r="F907" s="30"/>
      <c r="G907" s="30"/>
      <c r="H907" s="30"/>
      <c r="I907" s="30"/>
      <c r="J907" s="30"/>
      <c r="K907" s="30"/>
      <c r="L907" s="30"/>
    </row>
    <row r="908" hidden="1">
      <c r="A908" s="30"/>
      <c r="B908" s="30"/>
      <c r="C908" s="30"/>
      <c r="D908" s="30"/>
      <c r="E908" s="30"/>
      <c r="F908" s="30"/>
      <c r="G908" s="30"/>
      <c r="H908" s="30"/>
      <c r="I908" s="30"/>
      <c r="J908" s="30"/>
      <c r="K908" s="30"/>
      <c r="L908" s="30"/>
    </row>
    <row r="909" hidden="1">
      <c r="A909" s="30"/>
      <c r="B909" s="30"/>
      <c r="C909" s="30"/>
      <c r="D909" s="30"/>
      <c r="E909" s="30"/>
      <c r="F909" s="30"/>
      <c r="G909" s="30"/>
      <c r="H909" s="30"/>
      <c r="I909" s="30"/>
      <c r="J909" s="30"/>
      <c r="K909" s="30"/>
      <c r="L909" s="30"/>
    </row>
    <row r="910" hidden="1">
      <c r="A910" s="30"/>
      <c r="B910" s="30"/>
      <c r="C910" s="30"/>
      <c r="D910" s="30"/>
      <c r="E910" s="30"/>
      <c r="F910" s="30"/>
      <c r="G910" s="30"/>
      <c r="H910" s="30"/>
      <c r="I910" s="30"/>
      <c r="J910" s="30"/>
      <c r="K910" s="30"/>
      <c r="L910" s="30"/>
    </row>
    <row r="911" hidden="1">
      <c r="A911" s="30"/>
      <c r="B911" s="30"/>
      <c r="C911" s="30"/>
      <c r="D911" s="30"/>
      <c r="E911" s="30"/>
      <c r="F911" s="30"/>
      <c r="G911" s="30"/>
      <c r="H911" s="30"/>
      <c r="I911" s="30"/>
      <c r="J911" s="30"/>
      <c r="K911" s="30"/>
      <c r="L911" s="30"/>
    </row>
    <row r="912" hidden="1">
      <c r="A912" s="30"/>
      <c r="B912" s="30"/>
      <c r="C912" s="30"/>
      <c r="D912" s="30"/>
      <c r="E912" s="30"/>
      <c r="F912" s="30"/>
      <c r="G912" s="30"/>
      <c r="H912" s="30"/>
      <c r="I912" s="30"/>
      <c r="J912" s="30"/>
      <c r="K912" s="30"/>
      <c r="L912" s="30"/>
    </row>
    <row r="913" hidden="1">
      <c r="A913" s="30"/>
      <c r="B913" s="30"/>
      <c r="C913" s="30"/>
      <c r="D913" s="30"/>
      <c r="E913" s="30"/>
      <c r="F913" s="30"/>
      <c r="G913" s="30"/>
      <c r="H913" s="30"/>
      <c r="I913" s="30"/>
      <c r="J913" s="30"/>
      <c r="K913" s="30"/>
      <c r="L913" s="30"/>
    </row>
    <row r="914" hidden="1">
      <c r="A914" s="30"/>
      <c r="B914" s="30"/>
      <c r="C914" s="30"/>
      <c r="D914" s="30"/>
      <c r="E914" s="30"/>
      <c r="F914" s="30"/>
      <c r="G914" s="30"/>
      <c r="H914" s="30"/>
      <c r="I914" s="30"/>
      <c r="J914" s="30"/>
      <c r="K914" s="30"/>
      <c r="L914" s="30"/>
    </row>
    <row r="915" hidden="1">
      <c r="A915" s="30"/>
      <c r="B915" s="30"/>
      <c r="C915" s="30"/>
      <c r="D915" s="30"/>
      <c r="E915" s="30"/>
      <c r="F915" s="30"/>
      <c r="G915" s="30"/>
      <c r="H915" s="30"/>
      <c r="I915" s="30"/>
      <c r="J915" s="30"/>
      <c r="K915" s="30"/>
      <c r="L915" s="30"/>
    </row>
    <row r="916" hidden="1">
      <c r="A916" s="30"/>
      <c r="B916" s="30"/>
      <c r="C916" s="30"/>
      <c r="D916" s="30"/>
      <c r="E916" s="30"/>
      <c r="F916" s="30"/>
      <c r="G916" s="30"/>
      <c r="H916" s="30"/>
      <c r="I916" s="30"/>
      <c r="J916" s="30"/>
      <c r="K916" s="30"/>
      <c r="L916" s="30"/>
    </row>
    <row r="917" hidden="1">
      <c r="A917" s="30"/>
      <c r="B917" s="30"/>
      <c r="C917" s="30"/>
      <c r="D917" s="30"/>
      <c r="E917" s="30"/>
      <c r="F917" s="30"/>
      <c r="G917" s="30"/>
      <c r="H917" s="30"/>
      <c r="I917" s="30"/>
      <c r="J917" s="30"/>
      <c r="K917" s="30"/>
      <c r="L917" s="30"/>
    </row>
    <row r="918" hidden="1">
      <c r="A918" s="30"/>
      <c r="B918" s="30"/>
      <c r="C918" s="30"/>
      <c r="D918" s="30"/>
      <c r="E918" s="30"/>
      <c r="F918" s="30"/>
      <c r="G918" s="30"/>
      <c r="H918" s="30"/>
      <c r="I918" s="30"/>
      <c r="J918" s="30"/>
      <c r="K918" s="30"/>
      <c r="L918" s="30"/>
    </row>
    <row r="919" hidden="1">
      <c r="A919" s="30"/>
      <c r="B919" s="30"/>
      <c r="C919" s="30"/>
      <c r="D919" s="30"/>
      <c r="E919" s="30"/>
      <c r="F919" s="30"/>
      <c r="G919" s="30"/>
      <c r="H919" s="30"/>
      <c r="I919" s="30"/>
      <c r="J919" s="30"/>
      <c r="K919" s="30"/>
      <c r="L919" s="30"/>
    </row>
    <row r="920" hidden="1">
      <c r="A920" s="30"/>
      <c r="B920" s="30"/>
      <c r="C920" s="30"/>
      <c r="D920" s="30"/>
      <c r="E920" s="30"/>
      <c r="F920" s="30"/>
      <c r="G920" s="30"/>
      <c r="H920" s="30"/>
      <c r="I920" s="30"/>
      <c r="J920" s="30"/>
      <c r="K920" s="30"/>
      <c r="L920" s="30"/>
    </row>
    <row r="921" hidden="1">
      <c r="A921" s="30"/>
      <c r="B921" s="30"/>
      <c r="C921" s="30"/>
      <c r="D921" s="30"/>
      <c r="E921" s="30"/>
      <c r="F921" s="30"/>
      <c r="G921" s="30"/>
      <c r="H921" s="30"/>
      <c r="I921" s="30"/>
      <c r="J921" s="30"/>
      <c r="K921" s="30"/>
      <c r="L921" s="30"/>
    </row>
    <row r="922" hidden="1">
      <c r="A922" s="30"/>
      <c r="B922" s="30"/>
      <c r="C922" s="30"/>
      <c r="D922" s="30"/>
      <c r="E922" s="30"/>
      <c r="F922" s="30"/>
      <c r="G922" s="30"/>
      <c r="H922" s="30"/>
      <c r="I922" s="30"/>
      <c r="J922" s="30"/>
      <c r="K922" s="30"/>
      <c r="L922" s="30"/>
    </row>
    <row r="923" hidden="1">
      <c r="A923" s="30"/>
      <c r="B923" s="30"/>
      <c r="C923" s="30"/>
      <c r="D923" s="30"/>
      <c r="E923" s="30"/>
      <c r="F923" s="30"/>
      <c r="G923" s="30"/>
      <c r="H923" s="30"/>
      <c r="I923" s="30"/>
      <c r="J923" s="30"/>
      <c r="K923" s="30"/>
      <c r="L923" s="30"/>
    </row>
    <row r="924" hidden="1">
      <c r="A924" s="30"/>
      <c r="B924" s="30"/>
      <c r="C924" s="30"/>
      <c r="D924" s="30"/>
      <c r="E924" s="30"/>
      <c r="F924" s="30"/>
      <c r="G924" s="30"/>
      <c r="H924" s="30"/>
      <c r="I924" s="30"/>
      <c r="J924" s="30"/>
      <c r="K924" s="30"/>
      <c r="L924" s="30"/>
    </row>
    <row r="925" hidden="1">
      <c r="A925" s="30"/>
      <c r="B925" s="30"/>
      <c r="C925" s="30"/>
      <c r="D925" s="30"/>
      <c r="E925" s="30"/>
      <c r="F925" s="30"/>
      <c r="G925" s="30"/>
      <c r="H925" s="30"/>
      <c r="I925" s="30"/>
      <c r="J925" s="30"/>
      <c r="K925" s="30"/>
      <c r="L925" s="30"/>
    </row>
    <row r="926" hidden="1">
      <c r="A926" s="30"/>
      <c r="B926" s="30"/>
      <c r="C926" s="30"/>
      <c r="D926" s="30"/>
      <c r="E926" s="30"/>
      <c r="F926" s="30"/>
      <c r="G926" s="30"/>
      <c r="H926" s="30"/>
      <c r="I926" s="30"/>
      <c r="J926" s="30"/>
      <c r="K926" s="30"/>
      <c r="L926" s="30"/>
    </row>
    <row r="927" hidden="1">
      <c r="A927" s="30"/>
      <c r="B927" s="30"/>
      <c r="C927" s="30"/>
      <c r="D927" s="30"/>
      <c r="E927" s="30"/>
      <c r="F927" s="30"/>
      <c r="G927" s="30"/>
      <c r="H927" s="30"/>
      <c r="I927" s="30"/>
      <c r="J927" s="30"/>
      <c r="K927" s="30"/>
      <c r="L927" s="30"/>
    </row>
    <row r="928" hidden="1">
      <c r="A928" s="30"/>
      <c r="B928" s="30"/>
      <c r="C928" s="30"/>
      <c r="D928" s="30"/>
      <c r="E928" s="30"/>
      <c r="F928" s="30"/>
      <c r="G928" s="30"/>
      <c r="H928" s="30"/>
      <c r="I928" s="30"/>
      <c r="J928" s="30"/>
      <c r="K928" s="30"/>
      <c r="L928" s="30"/>
    </row>
    <row r="929" hidden="1">
      <c r="A929" s="30"/>
      <c r="B929" s="30"/>
      <c r="C929" s="30"/>
      <c r="D929" s="30"/>
      <c r="E929" s="30"/>
      <c r="F929" s="30"/>
      <c r="G929" s="30"/>
      <c r="H929" s="30"/>
      <c r="I929" s="30"/>
      <c r="J929" s="30"/>
      <c r="K929" s="30"/>
      <c r="L929" s="30"/>
    </row>
    <row r="930" hidden="1">
      <c r="A930" s="30"/>
      <c r="B930" s="30"/>
      <c r="C930" s="30"/>
      <c r="D930" s="30"/>
      <c r="E930" s="30"/>
      <c r="F930" s="30"/>
      <c r="G930" s="30"/>
      <c r="H930" s="30"/>
      <c r="I930" s="30"/>
      <c r="J930" s="30"/>
      <c r="K930" s="30"/>
      <c r="L930" s="30"/>
    </row>
    <row r="931" hidden="1">
      <c r="A931" s="30"/>
      <c r="B931" s="30"/>
      <c r="C931" s="30"/>
      <c r="D931" s="30"/>
      <c r="E931" s="30"/>
      <c r="F931" s="30"/>
      <c r="G931" s="30"/>
      <c r="H931" s="30"/>
      <c r="I931" s="30"/>
      <c r="J931" s="30"/>
      <c r="K931" s="30"/>
      <c r="L931" s="30"/>
    </row>
    <row r="932" hidden="1">
      <c r="A932" s="30"/>
      <c r="B932" s="30"/>
      <c r="C932" s="30"/>
      <c r="D932" s="30"/>
      <c r="E932" s="30"/>
      <c r="F932" s="30"/>
      <c r="G932" s="30"/>
      <c r="H932" s="30"/>
      <c r="I932" s="30"/>
      <c r="J932" s="30"/>
      <c r="K932" s="30"/>
      <c r="L932" s="30"/>
    </row>
    <row r="933" hidden="1">
      <c r="A933" s="30"/>
      <c r="B933" s="30"/>
      <c r="C933" s="30"/>
      <c r="D933" s="30"/>
      <c r="E933" s="30"/>
      <c r="F933" s="30"/>
      <c r="G933" s="30"/>
      <c r="H933" s="30"/>
      <c r="I933" s="30"/>
      <c r="J933" s="30"/>
      <c r="K933" s="30"/>
      <c r="L933" s="30"/>
    </row>
    <row r="934" hidden="1">
      <c r="A934" s="30"/>
      <c r="B934" s="30"/>
      <c r="C934" s="30"/>
      <c r="D934" s="30"/>
      <c r="E934" s="30"/>
      <c r="F934" s="30"/>
      <c r="G934" s="30"/>
      <c r="H934" s="30"/>
      <c r="I934" s="30"/>
      <c r="J934" s="30"/>
      <c r="K934" s="30"/>
      <c r="L934" s="30"/>
    </row>
    <row r="935" hidden="1">
      <c r="A935" s="30"/>
      <c r="B935" s="30"/>
      <c r="C935" s="30"/>
      <c r="D935" s="30"/>
      <c r="E935" s="30"/>
      <c r="F935" s="30"/>
      <c r="G935" s="30"/>
      <c r="H935" s="30"/>
      <c r="I935" s="30"/>
      <c r="J935" s="30"/>
      <c r="K935" s="30"/>
      <c r="L935" s="30"/>
    </row>
    <row r="936" hidden="1">
      <c r="A936" s="30"/>
      <c r="B936" s="30"/>
      <c r="C936" s="30"/>
      <c r="D936" s="30"/>
      <c r="E936" s="30"/>
      <c r="F936" s="30"/>
      <c r="G936" s="30"/>
      <c r="H936" s="30"/>
      <c r="I936" s="30"/>
      <c r="J936" s="30"/>
      <c r="K936" s="30"/>
      <c r="L936" s="30"/>
    </row>
    <row r="937" hidden="1">
      <c r="A937" s="30"/>
      <c r="B937" s="30"/>
      <c r="C937" s="30"/>
      <c r="D937" s="30"/>
      <c r="E937" s="30"/>
      <c r="F937" s="30"/>
      <c r="G937" s="30"/>
      <c r="H937" s="30"/>
      <c r="I937" s="30"/>
      <c r="J937" s="30"/>
      <c r="K937" s="30"/>
      <c r="L937" s="30"/>
    </row>
    <row r="938" hidden="1">
      <c r="A938" s="30"/>
      <c r="B938" s="30"/>
      <c r="C938" s="30"/>
      <c r="D938" s="30"/>
      <c r="E938" s="30"/>
      <c r="F938" s="30"/>
      <c r="G938" s="30"/>
      <c r="H938" s="30"/>
      <c r="I938" s="30"/>
      <c r="J938" s="30"/>
      <c r="K938" s="30"/>
      <c r="L938" s="30"/>
    </row>
    <row r="939" hidden="1">
      <c r="A939" s="30"/>
      <c r="B939" s="30"/>
      <c r="C939" s="30"/>
      <c r="D939" s="30"/>
      <c r="E939" s="30"/>
      <c r="F939" s="30"/>
      <c r="G939" s="30"/>
      <c r="H939" s="30"/>
      <c r="I939" s="30"/>
      <c r="J939" s="30"/>
      <c r="K939" s="30"/>
      <c r="L939" s="30"/>
    </row>
    <row r="940" hidden="1">
      <c r="A940" s="30"/>
      <c r="B940" s="30"/>
      <c r="C940" s="30"/>
      <c r="D940" s="30"/>
      <c r="E940" s="30"/>
      <c r="F940" s="30"/>
      <c r="G940" s="30"/>
      <c r="H940" s="30"/>
      <c r="I940" s="30"/>
      <c r="J940" s="30"/>
      <c r="K940" s="30"/>
      <c r="L940" s="30"/>
    </row>
    <row r="941" hidden="1">
      <c r="A941" s="30"/>
      <c r="B941" s="30"/>
      <c r="C941" s="30"/>
      <c r="D941" s="30"/>
      <c r="E941" s="30"/>
      <c r="F941" s="30"/>
      <c r="G941" s="30"/>
      <c r="H941" s="30"/>
      <c r="I941" s="30"/>
      <c r="J941" s="30"/>
      <c r="K941" s="30"/>
      <c r="L941" s="30"/>
    </row>
    <row r="942" hidden="1">
      <c r="A942" s="30"/>
      <c r="B942" s="30"/>
      <c r="C942" s="30"/>
      <c r="D942" s="30"/>
      <c r="E942" s="30"/>
      <c r="F942" s="30"/>
      <c r="G942" s="30"/>
      <c r="H942" s="30"/>
      <c r="I942" s="30"/>
      <c r="J942" s="30"/>
      <c r="K942" s="30"/>
      <c r="L942" s="30"/>
    </row>
    <row r="943" hidden="1">
      <c r="A943" s="30"/>
      <c r="B943" s="30"/>
      <c r="C943" s="30"/>
      <c r="D943" s="30"/>
      <c r="E943" s="30"/>
      <c r="F943" s="30"/>
      <c r="G943" s="30"/>
      <c r="H943" s="30"/>
      <c r="I943" s="30"/>
      <c r="J943" s="30"/>
      <c r="K943" s="30"/>
      <c r="L943" s="30"/>
    </row>
    <row r="944" hidden="1">
      <c r="A944" s="30"/>
      <c r="B944" s="30"/>
      <c r="C944" s="30"/>
      <c r="D944" s="30"/>
      <c r="E944" s="30"/>
      <c r="F944" s="30"/>
      <c r="G944" s="30"/>
      <c r="H944" s="30"/>
      <c r="I944" s="30"/>
      <c r="J944" s="30"/>
      <c r="K944" s="30"/>
      <c r="L944" s="30"/>
    </row>
    <row r="945" hidden="1">
      <c r="A945" s="30"/>
      <c r="B945" s="30"/>
      <c r="C945" s="30"/>
      <c r="D945" s="30"/>
      <c r="E945" s="30"/>
      <c r="F945" s="30"/>
      <c r="G945" s="30"/>
      <c r="H945" s="30"/>
      <c r="I945" s="30"/>
      <c r="J945" s="30"/>
      <c r="K945" s="30"/>
      <c r="L945" s="30"/>
    </row>
    <row r="946" hidden="1">
      <c r="A946" s="30"/>
      <c r="B946" s="30"/>
      <c r="C946" s="30"/>
      <c r="D946" s="30"/>
      <c r="E946" s="30"/>
      <c r="F946" s="30"/>
      <c r="G946" s="30"/>
      <c r="H946" s="30"/>
      <c r="I946" s="30"/>
      <c r="J946" s="30"/>
      <c r="K946" s="30"/>
      <c r="L946" s="30"/>
    </row>
    <row r="947" hidden="1">
      <c r="A947" s="30"/>
      <c r="B947" s="30"/>
      <c r="C947" s="30"/>
      <c r="D947" s="30"/>
      <c r="E947" s="30"/>
      <c r="F947" s="30"/>
      <c r="G947" s="30"/>
      <c r="H947" s="30"/>
      <c r="I947" s="30"/>
      <c r="J947" s="30"/>
      <c r="K947" s="30"/>
      <c r="L947" s="30"/>
    </row>
    <row r="948" hidden="1">
      <c r="A948" s="30"/>
      <c r="B948" s="30"/>
      <c r="C948" s="30"/>
      <c r="D948" s="30"/>
      <c r="E948" s="30"/>
      <c r="F948" s="30"/>
      <c r="G948" s="30"/>
      <c r="H948" s="30"/>
      <c r="I948" s="30"/>
      <c r="J948" s="30"/>
      <c r="K948" s="30"/>
      <c r="L948" s="30"/>
    </row>
    <row r="949" hidden="1">
      <c r="A949" s="30"/>
      <c r="B949" s="30"/>
      <c r="C949" s="30"/>
      <c r="D949" s="30"/>
      <c r="E949" s="30"/>
      <c r="F949" s="30"/>
      <c r="G949" s="30"/>
      <c r="H949" s="30"/>
      <c r="I949" s="30"/>
      <c r="J949" s="30"/>
      <c r="K949" s="30"/>
      <c r="L949" s="30"/>
    </row>
    <row r="950" hidden="1">
      <c r="A950" s="30"/>
      <c r="B950" s="30"/>
      <c r="C950" s="30"/>
      <c r="D950" s="30"/>
      <c r="E950" s="30"/>
      <c r="F950" s="30"/>
      <c r="G950" s="30"/>
      <c r="H950" s="30"/>
      <c r="I950" s="30"/>
      <c r="J950" s="30"/>
      <c r="K950" s="30"/>
      <c r="L950" s="30"/>
    </row>
    <row r="951" hidden="1">
      <c r="A951" s="30"/>
      <c r="B951" s="30"/>
      <c r="C951" s="30"/>
      <c r="D951" s="30"/>
      <c r="E951" s="30"/>
      <c r="F951" s="30"/>
      <c r="G951" s="30"/>
      <c r="H951" s="30"/>
      <c r="I951" s="30"/>
      <c r="J951" s="30"/>
      <c r="K951" s="30"/>
      <c r="L951" s="30"/>
    </row>
    <row r="952" hidden="1">
      <c r="A952" s="30"/>
      <c r="B952" s="30"/>
      <c r="C952" s="30"/>
      <c r="D952" s="30"/>
      <c r="E952" s="30"/>
      <c r="F952" s="30"/>
      <c r="G952" s="30"/>
      <c r="H952" s="30"/>
      <c r="I952" s="30"/>
      <c r="J952" s="30"/>
      <c r="K952" s="30"/>
      <c r="L952" s="30"/>
    </row>
    <row r="953" hidden="1">
      <c r="A953" s="30"/>
      <c r="B953" s="30"/>
      <c r="C953" s="30"/>
      <c r="D953" s="30"/>
      <c r="E953" s="30"/>
      <c r="F953" s="30"/>
      <c r="G953" s="30"/>
      <c r="H953" s="30"/>
      <c r="I953" s="30"/>
      <c r="J953" s="30"/>
      <c r="K953" s="30"/>
      <c r="L953" s="30"/>
    </row>
    <row r="954" hidden="1">
      <c r="A954" s="30"/>
      <c r="B954" s="30"/>
      <c r="C954" s="30"/>
      <c r="D954" s="30"/>
      <c r="E954" s="30"/>
      <c r="F954" s="30"/>
      <c r="G954" s="30"/>
      <c r="H954" s="30"/>
      <c r="I954" s="30"/>
      <c r="J954" s="30"/>
      <c r="K954" s="30"/>
      <c r="L954" s="30"/>
    </row>
    <row r="955" hidden="1">
      <c r="A955" s="30"/>
      <c r="B955" s="30"/>
      <c r="C955" s="30"/>
      <c r="D955" s="30"/>
      <c r="E955" s="30"/>
      <c r="F955" s="30"/>
      <c r="G955" s="30"/>
      <c r="H955" s="30"/>
      <c r="I955" s="30"/>
      <c r="J955" s="30"/>
      <c r="K955" s="30"/>
      <c r="L955" s="30"/>
    </row>
    <row r="956" hidden="1">
      <c r="A956" s="30"/>
      <c r="B956" s="30"/>
      <c r="C956" s="30"/>
      <c r="D956" s="30"/>
      <c r="E956" s="30"/>
      <c r="F956" s="30"/>
      <c r="G956" s="30"/>
      <c r="H956" s="30"/>
      <c r="I956" s="30"/>
      <c r="J956" s="30"/>
      <c r="K956" s="30"/>
      <c r="L956" s="30"/>
    </row>
    <row r="957" hidden="1">
      <c r="A957" s="30"/>
      <c r="B957" s="30"/>
      <c r="C957" s="30"/>
      <c r="D957" s="30"/>
      <c r="E957" s="30"/>
      <c r="F957" s="30"/>
      <c r="G957" s="30"/>
      <c r="H957" s="30"/>
      <c r="I957" s="30"/>
      <c r="J957" s="30"/>
      <c r="K957" s="30"/>
      <c r="L957" s="30"/>
    </row>
    <row r="958" hidden="1">
      <c r="A958" s="30"/>
      <c r="B958" s="30"/>
      <c r="C958" s="30"/>
      <c r="D958" s="30"/>
      <c r="E958" s="30"/>
      <c r="F958" s="30"/>
      <c r="G958" s="30"/>
      <c r="H958" s="30"/>
      <c r="I958" s="30"/>
      <c r="J958" s="30"/>
      <c r="K958" s="30"/>
      <c r="L958" s="30"/>
    </row>
    <row r="959" hidden="1">
      <c r="A959" s="30"/>
      <c r="B959" s="30"/>
      <c r="C959" s="30"/>
      <c r="D959" s="30"/>
      <c r="E959" s="30"/>
      <c r="F959" s="30"/>
      <c r="G959" s="30"/>
      <c r="H959" s="30"/>
      <c r="I959" s="30"/>
      <c r="J959" s="30"/>
      <c r="K959" s="30"/>
      <c r="L959" s="30"/>
    </row>
    <row r="960" hidden="1">
      <c r="A960" s="30"/>
      <c r="B960" s="30"/>
      <c r="C960" s="30"/>
      <c r="D960" s="30"/>
      <c r="E960" s="30"/>
      <c r="F960" s="30"/>
      <c r="G960" s="30"/>
      <c r="H960" s="30"/>
      <c r="I960" s="30"/>
      <c r="J960" s="30"/>
      <c r="K960" s="30"/>
      <c r="L960" s="30"/>
    </row>
    <row r="961" hidden="1">
      <c r="A961" s="30"/>
      <c r="B961" s="30"/>
      <c r="C961" s="30"/>
      <c r="D961" s="30"/>
      <c r="E961" s="30"/>
      <c r="F961" s="30"/>
      <c r="G961" s="30"/>
      <c r="H961" s="30"/>
      <c r="I961" s="30"/>
      <c r="J961" s="30"/>
      <c r="K961" s="30"/>
      <c r="L961" s="30"/>
    </row>
    <row r="962" hidden="1">
      <c r="A962" s="30"/>
      <c r="B962" s="30"/>
      <c r="C962" s="30"/>
      <c r="D962" s="30"/>
      <c r="E962" s="30"/>
      <c r="F962" s="30"/>
      <c r="G962" s="30"/>
      <c r="H962" s="30"/>
      <c r="I962" s="30"/>
      <c r="J962" s="30"/>
      <c r="K962" s="30"/>
      <c r="L962" s="30"/>
    </row>
    <row r="963" hidden="1">
      <c r="A963" s="30"/>
      <c r="B963" s="30"/>
      <c r="C963" s="30"/>
      <c r="D963" s="30"/>
      <c r="E963" s="30"/>
      <c r="F963" s="30"/>
      <c r="G963" s="30"/>
      <c r="H963" s="30"/>
      <c r="I963" s="30"/>
      <c r="J963" s="30"/>
      <c r="K963" s="30"/>
      <c r="L963" s="30"/>
    </row>
    <row r="964" hidden="1">
      <c r="A964" s="30"/>
      <c r="B964" s="30"/>
      <c r="C964" s="30"/>
      <c r="D964" s="30"/>
      <c r="E964" s="30"/>
      <c r="F964" s="30"/>
      <c r="G964" s="30"/>
      <c r="H964" s="30"/>
      <c r="I964" s="30"/>
      <c r="J964" s="30"/>
      <c r="K964" s="30"/>
      <c r="L964" s="30"/>
    </row>
    <row r="965" hidden="1">
      <c r="A965" s="30"/>
      <c r="B965" s="30"/>
      <c r="C965" s="30"/>
      <c r="D965" s="30"/>
      <c r="E965" s="30"/>
      <c r="F965" s="30"/>
      <c r="G965" s="30"/>
      <c r="H965" s="30"/>
      <c r="I965" s="30"/>
      <c r="J965" s="30"/>
      <c r="K965" s="30"/>
      <c r="L965" s="30"/>
    </row>
    <row r="966" hidden="1">
      <c r="A966" s="30"/>
      <c r="B966" s="30"/>
      <c r="C966" s="30"/>
      <c r="D966" s="30"/>
      <c r="E966" s="30"/>
      <c r="F966" s="30"/>
      <c r="G966" s="30"/>
      <c r="H966" s="30"/>
      <c r="I966" s="30"/>
      <c r="J966" s="30"/>
      <c r="K966" s="30"/>
      <c r="L966" s="30"/>
    </row>
    <row r="967" hidden="1">
      <c r="A967" s="30"/>
      <c r="B967" s="30"/>
      <c r="C967" s="30"/>
      <c r="D967" s="30"/>
      <c r="E967" s="30"/>
      <c r="F967" s="30"/>
      <c r="G967" s="30"/>
      <c r="H967" s="30"/>
      <c r="I967" s="30"/>
      <c r="J967" s="30"/>
      <c r="K967" s="30"/>
      <c r="L967" s="30"/>
    </row>
    <row r="968" hidden="1">
      <c r="A968" s="30"/>
      <c r="B968" s="30"/>
      <c r="C968" s="30"/>
      <c r="D968" s="30"/>
      <c r="E968" s="30"/>
      <c r="F968" s="30"/>
      <c r="G968" s="30"/>
      <c r="H968" s="30"/>
      <c r="I968" s="30"/>
      <c r="J968" s="30"/>
      <c r="K968" s="30"/>
      <c r="L968" s="30"/>
    </row>
    <row r="969" hidden="1">
      <c r="A969" s="30"/>
      <c r="B969" s="30"/>
      <c r="C969" s="30"/>
      <c r="D969" s="30"/>
      <c r="E969" s="30"/>
      <c r="F969" s="30"/>
      <c r="G969" s="30"/>
      <c r="H969" s="30"/>
      <c r="I969" s="30"/>
      <c r="J969" s="30"/>
      <c r="K969" s="30"/>
      <c r="L969" s="30"/>
    </row>
    <row r="970" hidden="1">
      <c r="A970" s="30"/>
      <c r="B970" s="30"/>
      <c r="C970" s="30"/>
      <c r="D970" s="30"/>
      <c r="E970" s="30"/>
      <c r="F970" s="30"/>
      <c r="G970" s="30"/>
      <c r="H970" s="30"/>
      <c r="I970" s="30"/>
      <c r="J970" s="30"/>
      <c r="K970" s="30"/>
      <c r="L970" s="30"/>
    </row>
    <row r="971" hidden="1">
      <c r="A971" s="30"/>
      <c r="B971" s="30"/>
      <c r="C971" s="30"/>
      <c r="D971" s="30"/>
      <c r="E971" s="30"/>
      <c r="F971" s="30"/>
      <c r="G971" s="30"/>
      <c r="H971" s="30"/>
      <c r="I971" s="30"/>
      <c r="J971" s="30"/>
      <c r="K971" s="30"/>
      <c r="L971" s="30"/>
    </row>
    <row r="972" hidden="1">
      <c r="A972" s="30"/>
      <c r="B972" s="30"/>
      <c r="C972" s="30"/>
      <c r="D972" s="30"/>
      <c r="E972" s="30"/>
      <c r="F972" s="30"/>
      <c r="G972" s="30"/>
      <c r="H972" s="30"/>
      <c r="I972" s="30"/>
      <c r="J972" s="30"/>
      <c r="K972" s="30"/>
      <c r="L972" s="30"/>
    </row>
    <row r="973" hidden="1">
      <c r="A973" s="30"/>
      <c r="B973" s="30"/>
      <c r="C973" s="30"/>
      <c r="D973" s="30"/>
      <c r="E973" s="30"/>
      <c r="F973" s="30"/>
      <c r="G973" s="30"/>
      <c r="H973" s="30"/>
      <c r="I973" s="30"/>
      <c r="J973" s="30"/>
      <c r="K973" s="30"/>
      <c r="L973" s="30"/>
    </row>
    <row r="974" hidden="1">
      <c r="A974" s="30"/>
      <c r="B974" s="30"/>
      <c r="C974" s="30"/>
      <c r="D974" s="30"/>
      <c r="E974" s="30"/>
      <c r="F974" s="30"/>
      <c r="G974" s="30"/>
      <c r="H974" s="30"/>
      <c r="I974" s="30"/>
      <c r="J974" s="30"/>
      <c r="K974" s="30"/>
      <c r="L974" s="30"/>
    </row>
    <row r="975" hidden="1">
      <c r="A975" s="30"/>
      <c r="B975" s="30"/>
      <c r="C975" s="30"/>
      <c r="D975" s="30"/>
      <c r="E975" s="30"/>
      <c r="F975" s="30"/>
      <c r="G975" s="30"/>
      <c r="H975" s="30"/>
      <c r="I975" s="30"/>
      <c r="J975" s="30"/>
      <c r="K975" s="30"/>
      <c r="L975" s="30"/>
    </row>
    <row r="976" hidden="1">
      <c r="A976" s="30"/>
      <c r="B976" s="30"/>
      <c r="C976" s="30"/>
      <c r="D976" s="30"/>
      <c r="E976" s="30"/>
      <c r="F976" s="30"/>
      <c r="G976" s="30"/>
      <c r="H976" s="30"/>
      <c r="I976" s="30"/>
      <c r="J976" s="30"/>
      <c r="K976" s="30"/>
      <c r="L976" s="30"/>
    </row>
    <row r="977" hidden="1">
      <c r="A977" s="30"/>
      <c r="B977" s="30"/>
      <c r="C977" s="30"/>
      <c r="D977" s="30"/>
      <c r="E977" s="30"/>
      <c r="F977" s="30"/>
      <c r="G977" s="30"/>
      <c r="H977" s="30"/>
      <c r="I977" s="30"/>
      <c r="J977" s="30"/>
      <c r="K977" s="30"/>
      <c r="L977" s="30"/>
    </row>
    <row r="978" hidden="1">
      <c r="A978" s="30"/>
      <c r="B978" s="30"/>
      <c r="C978" s="30"/>
      <c r="D978" s="30"/>
      <c r="E978" s="30"/>
      <c r="F978" s="30"/>
      <c r="G978" s="30"/>
      <c r="H978" s="30"/>
      <c r="I978" s="30"/>
      <c r="J978" s="30"/>
      <c r="K978" s="30"/>
      <c r="L978" s="30"/>
    </row>
    <row r="979" hidden="1">
      <c r="A979" s="30"/>
      <c r="B979" s="30"/>
      <c r="C979" s="30"/>
      <c r="D979" s="30"/>
      <c r="E979" s="30"/>
      <c r="F979" s="30"/>
      <c r="G979" s="30"/>
      <c r="H979" s="30"/>
      <c r="I979" s="30"/>
      <c r="J979" s="30"/>
      <c r="K979" s="30"/>
      <c r="L979" s="30"/>
    </row>
    <row r="980" hidden="1">
      <c r="A980" s="30"/>
      <c r="B980" s="30"/>
      <c r="C980" s="30"/>
      <c r="D980" s="30"/>
      <c r="E980" s="30"/>
      <c r="F980" s="30"/>
      <c r="G980" s="30"/>
      <c r="H980" s="30"/>
      <c r="I980" s="30"/>
      <c r="J980" s="30"/>
      <c r="K980" s="30"/>
      <c r="L980" s="30"/>
    </row>
    <row r="981" hidden="1">
      <c r="A981" s="30"/>
      <c r="B981" s="30"/>
      <c r="C981" s="30"/>
      <c r="D981" s="30"/>
      <c r="E981" s="30"/>
      <c r="F981" s="30"/>
      <c r="G981" s="30"/>
      <c r="H981" s="30"/>
      <c r="I981" s="30"/>
      <c r="J981" s="30"/>
      <c r="K981" s="30"/>
      <c r="L981" s="30"/>
    </row>
    <row r="982" hidden="1">
      <c r="A982" s="30"/>
      <c r="B982" s="30"/>
      <c r="C982" s="30"/>
      <c r="D982" s="30"/>
      <c r="E982" s="30"/>
      <c r="F982" s="30"/>
      <c r="G982" s="30"/>
      <c r="H982" s="30"/>
      <c r="I982" s="30"/>
      <c r="J982" s="30"/>
      <c r="K982" s="30"/>
      <c r="L982" s="30"/>
    </row>
    <row r="983" hidden="1">
      <c r="A983" s="30"/>
      <c r="B983" s="30"/>
      <c r="C983" s="30"/>
      <c r="D983" s="30"/>
      <c r="E983" s="30"/>
      <c r="F983" s="30"/>
      <c r="G983" s="30"/>
      <c r="H983" s="30"/>
      <c r="I983" s="30"/>
      <c r="J983" s="30"/>
      <c r="K983" s="30"/>
      <c r="L983" s="30"/>
    </row>
    <row r="984" hidden="1">
      <c r="A984" s="30"/>
      <c r="B984" s="30"/>
      <c r="C984" s="30"/>
      <c r="D984" s="30"/>
      <c r="E984" s="30"/>
      <c r="F984" s="30"/>
      <c r="G984" s="30"/>
      <c r="H984" s="30"/>
      <c r="I984" s="30"/>
      <c r="J984" s="30"/>
      <c r="K984" s="30"/>
      <c r="L984" s="30"/>
    </row>
    <row r="985" hidden="1">
      <c r="A985" s="30"/>
      <c r="B985" s="30"/>
      <c r="C985" s="30"/>
      <c r="D985" s="30"/>
      <c r="E985" s="30"/>
      <c r="F985" s="30"/>
      <c r="G985" s="30"/>
      <c r="H985" s="30"/>
      <c r="I985" s="30"/>
      <c r="J985" s="30"/>
      <c r="K985" s="30"/>
      <c r="L985" s="30"/>
    </row>
    <row r="986" hidden="1">
      <c r="A986" s="30"/>
      <c r="B986" s="30"/>
      <c r="C986" s="30"/>
      <c r="D986" s="30"/>
      <c r="E986" s="30"/>
      <c r="F986" s="30"/>
      <c r="G986" s="30"/>
      <c r="H986" s="30"/>
      <c r="I986" s="30"/>
      <c r="J986" s="30"/>
      <c r="K986" s="30"/>
      <c r="L986" s="30"/>
    </row>
    <row r="987" hidden="1">
      <c r="A987" s="30"/>
      <c r="B987" s="30"/>
      <c r="C987" s="30"/>
      <c r="D987" s="30"/>
      <c r="E987" s="30"/>
      <c r="F987" s="30"/>
      <c r="G987" s="30"/>
      <c r="H987" s="30"/>
      <c r="I987" s="30"/>
      <c r="J987" s="30"/>
      <c r="K987" s="30"/>
      <c r="L987" s="30"/>
    </row>
    <row r="988" hidden="1">
      <c r="A988" s="30"/>
      <c r="B988" s="30"/>
      <c r="C988" s="30"/>
      <c r="D988" s="30"/>
      <c r="E988" s="30"/>
      <c r="F988" s="30"/>
      <c r="G988" s="30"/>
      <c r="H988" s="30"/>
      <c r="I988" s="30"/>
      <c r="J988" s="30"/>
      <c r="K988" s="30"/>
      <c r="L988" s="30"/>
    </row>
    <row r="989" hidden="1">
      <c r="A989" s="30"/>
      <c r="B989" s="30"/>
      <c r="C989" s="30"/>
      <c r="D989" s="30"/>
      <c r="E989" s="30"/>
      <c r="F989" s="30"/>
      <c r="G989" s="30"/>
      <c r="H989" s="30"/>
      <c r="I989" s="30"/>
      <c r="J989" s="30"/>
      <c r="K989" s="30"/>
      <c r="L989" s="30"/>
    </row>
  </sheetData>
  <mergeCells count="11">
    <mergeCell ref="A13:A26"/>
    <mergeCell ref="A27:A34"/>
    <mergeCell ref="A35:A43"/>
    <mergeCell ref="A44:A50"/>
    <mergeCell ref="A1:E1"/>
    <mergeCell ref="C2:D2"/>
    <mergeCell ref="E2:F2"/>
    <mergeCell ref="G2:H2"/>
    <mergeCell ref="I2:J2"/>
    <mergeCell ref="K2:L2"/>
    <mergeCell ref="A4:A12"/>
  </mergeCells>
  <printOptions gridLines="1" horizontalCentered="1"/>
  <pageMargins bottom="0.75" footer="0.0" header="0.0" left="0.7" right="0.7" top="0.75"/>
  <pageSetup fitToHeight="0" cellComments="atEnd" orientation="landscape" pageOrder="overThenDown"/>
  <drawing r:id="rId1"/>
  <tableParts count="4">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pageSetUpPr fitToPage="1"/>
  </sheetPr>
  <sheetViews>
    <sheetView workbookViewId="0">
      <pane ySplit="4.0" topLeftCell="A5" activePane="bottomLeft" state="frozen"/>
      <selection activeCell="B6" sqref="B6" pane="bottomLeft"/>
    </sheetView>
  </sheetViews>
  <sheetFormatPr customHeight="1" defaultColWidth="12.63" defaultRowHeight="15.75"/>
  <sheetData>
    <row r="1">
      <c r="A1" s="59" t="s">
        <v>255</v>
      </c>
    </row>
    <row r="2">
      <c r="A2" s="60" t="s">
        <v>256</v>
      </c>
      <c r="F2" s="60" t="s">
        <v>257</v>
      </c>
      <c r="L2" s="60" t="s">
        <v>258</v>
      </c>
    </row>
    <row r="3">
      <c r="A3" s="61" t="s">
        <v>259</v>
      </c>
      <c r="B3" s="61" t="s">
        <v>260</v>
      </c>
      <c r="C3" s="61" t="s">
        <v>261</v>
      </c>
      <c r="D3" s="61" t="s">
        <v>262</v>
      </c>
      <c r="E3" s="61" t="s">
        <v>263</v>
      </c>
      <c r="F3" s="62" t="s">
        <v>264</v>
      </c>
      <c r="G3" s="63" t="s">
        <v>265</v>
      </c>
      <c r="H3" s="64" t="s">
        <v>266</v>
      </c>
      <c r="I3" s="65" t="s">
        <v>206</v>
      </c>
      <c r="J3" s="66" t="s">
        <v>267</v>
      </c>
      <c r="K3" s="66" t="s">
        <v>268</v>
      </c>
      <c r="L3" s="60" t="s">
        <v>269</v>
      </c>
      <c r="M3" s="60" t="s">
        <v>270</v>
      </c>
      <c r="N3" s="60" t="s">
        <v>271</v>
      </c>
    </row>
    <row r="4">
      <c r="A4" s="67" t="s">
        <v>272</v>
      </c>
      <c r="B4" s="68" t="s">
        <v>273</v>
      </c>
      <c r="C4" s="69" t="s">
        <v>274</v>
      </c>
      <c r="D4" s="70" t="s">
        <v>275</v>
      </c>
      <c r="E4" s="68" t="s">
        <v>276</v>
      </c>
      <c r="F4" s="68" t="s">
        <v>277</v>
      </c>
      <c r="G4" s="68" t="s">
        <v>278</v>
      </c>
      <c r="H4" s="68" t="s">
        <v>278</v>
      </c>
      <c r="I4" s="69" t="s">
        <v>279</v>
      </c>
      <c r="J4" s="69" t="s">
        <v>279</v>
      </c>
      <c r="K4" s="69" t="s">
        <v>279</v>
      </c>
      <c r="L4" s="69" t="s">
        <v>279</v>
      </c>
      <c r="M4" s="68" t="s">
        <v>280</v>
      </c>
      <c r="N4" s="68" t="s">
        <v>281</v>
      </c>
    </row>
    <row r="5">
      <c r="A5" s="71" t="s">
        <v>282</v>
      </c>
      <c r="B5" s="71" t="s">
        <v>283</v>
      </c>
      <c r="C5" s="71" t="s">
        <v>284</v>
      </c>
      <c r="D5" s="72" t="s">
        <v>285</v>
      </c>
      <c r="E5" s="71" t="s">
        <v>286</v>
      </c>
      <c r="F5" s="71" t="s">
        <v>287</v>
      </c>
      <c r="G5" s="71" t="s">
        <v>287</v>
      </c>
      <c r="H5" s="71" t="s">
        <v>288</v>
      </c>
      <c r="I5" s="71" t="s">
        <v>287</v>
      </c>
      <c r="J5" s="71" t="s">
        <v>289</v>
      </c>
      <c r="K5" s="71" t="s">
        <v>289</v>
      </c>
      <c r="L5" s="71" t="s">
        <v>288</v>
      </c>
      <c r="M5" s="71" t="s">
        <v>287</v>
      </c>
      <c r="N5" s="71" t="s">
        <v>288</v>
      </c>
    </row>
    <row r="6">
      <c r="A6" s="71" t="s">
        <v>290</v>
      </c>
      <c r="B6" s="71" t="s">
        <v>291</v>
      </c>
      <c r="C6" s="71" t="s">
        <v>292</v>
      </c>
      <c r="D6" s="72" t="s">
        <v>293</v>
      </c>
      <c r="E6" s="71" t="s">
        <v>294</v>
      </c>
      <c r="F6" s="71" t="s">
        <v>289</v>
      </c>
      <c r="G6" s="71" t="s">
        <v>287</v>
      </c>
      <c r="H6" s="71" t="s">
        <v>288</v>
      </c>
      <c r="I6" s="71" t="s">
        <v>289</v>
      </c>
      <c r="J6" s="71" t="s">
        <v>289</v>
      </c>
      <c r="K6" s="71" t="s">
        <v>289</v>
      </c>
      <c r="L6" s="71" t="s">
        <v>288</v>
      </c>
      <c r="M6" s="71" t="s">
        <v>287</v>
      </c>
      <c r="N6" s="71" t="s">
        <v>288</v>
      </c>
    </row>
    <row r="7">
      <c r="A7" s="71" t="s">
        <v>295</v>
      </c>
      <c r="B7" s="71" t="s">
        <v>291</v>
      </c>
      <c r="C7" s="71" t="s">
        <v>292</v>
      </c>
      <c r="D7" s="72" t="s">
        <v>296</v>
      </c>
      <c r="E7" s="71" t="s">
        <v>286</v>
      </c>
      <c r="F7" s="71" t="s">
        <v>287</v>
      </c>
      <c r="G7" s="71" t="s">
        <v>287</v>
      </c>
      <c r="H7" s="71" t="s">
        <v>288</v>
      </c>
      <c r="I7" s="71" t="s">
        <v>289</v>
      </c>
      <c r="J7" s="71" t="s">
        <v>289</v>
      </c>
      <c r="K7" s="71" t="s">
        <v>289</v>
      </c>
      <c r="L7" s="71" t="s">
        <v>288</v>
      </c>
      <c r="M7" s="71" t="s">
        <v>287</v>
      </c>
      <c r="N7" s="71" t="s">
        <v>288</v>
      </c>
    </row>
    <row r="8">
      <c r="A8" s="71" t="s">
        <v>297</v>
      </c>
      <c r="B8" s="71" t="s">
        <v>291</v>
      </c>
      <c r="C8" s="71" t="s">
        <v>292</v>
      </c>
      <c r="D8" s="72" t="s">
        <v>298</v>
      </c>
      <c r="E8" s="71" t="s">
        <v>286</v>
      </c>
      <c r="F8" s="71" t="s">
        <v>289</v>
      </c>
      <c r="G8" s="71" t="s">
        <v>287</v>
      </c>
      <c r="H8" s="71" t="s">
        <v>288</v>
      </c>
      <c r="I8" s="71" t="s">
        <v>289</v>
      </c>
      <c r="J8" s="71" t="s">
        <v>289</v>
      </c>
      <c r="K8" s="71" t="s">
        <v>289</v>
      </c>
      <c r="L8" s="71" t="s">
        <v>288</v>
      </c>
      <c r="M8" s="71" t="s">
        <v>287</v>
      </c>
      <c r="N8" s="71" t="s">
        <v>288</v>
      </c>
    </row>
    <row r="9">
      <c r="A9" s="71" t="s">
        <v>299</v>
      </c>
      <c r="B9" s="71" t="s">
        <v>291</v>
      </c>
      <c r="C9" s="71" t="s">
        <v>292</v>
      </c>
      <c r="D9" s="72" t="s">
        <v>300</v>
      </c>
      <c r="E9" s="71" t="s">
        <v>286</v>
      </c>
      <c r="F9" s="71" t="s">
        <v>289</v>
      </c>
      <c r="G9" s="71" t="s">
        <v>287</v>
      </c>
      <c r="H9" s="71" t="s">
        <v>288</v>
      </c>
      <c r="I9" s="71" t="s">
        <v>289</v>
      </c>
      <c r="J9" s="71" t="s">
        <v>289</v>
      </c>
      <c r="K9" s="71" t="s">
        <v>289</v>
      </c>
      <c r="L9" s="71" t="s">
        <v>288</v>
      </c>
      <c r="M9" s="71" t="s">
        <v>287</v>
      </c>
      <c r="N9" s="71" t="s">
        <v>288</v>
      </c>
    </row>
    <row r="10">
      <c r="A10" s="71" t="s">
        <v>301</v>
      </c>
      <c r="B10" s="71" t="s">
        <v>291</v>
      </c>
      <c r="C10" s="71" t="s">
        <v>292</v>
      </c>
      <c r="D10" s="72" t="s">
        <v>302</v>
      </c>
      <c r="E10" s="71" t="s">
        <v>294</v>
      </c>
      <c r="F10" s="71" t="s">
        <v>289</v>
      </c>
      <c r="G10" s="71" t="s">
        <v>287</v>
      </c>
      <c r="H10" s="71" t="s">
        <v>288</v>
      </c>
      <c r="I10" s="71" t="s">
        <v>289</v>
      </c>
      <c r="J10" s="71" t="s">
        <v>289</v>
      </c>
      <c r="K10" s="71" t="s">
        <v>289</v>
      </c>
      <c r="L10" s="71" t="s">
        <v>288</v>
      </c>
      <c r="M10" s="71" t="s">
        <v>287</v>
      </c>
      <c r="N10" s="71" t="s">
        <v>288</v>
      </c>
    </row>
    <row r="11">
      <c r="A11" s="71" t="s">
        <v>303</v>
      </c>
      <c r="B11" s="71" t="s">
        <v>288</v>
      </c>
      <c r="C11" s="71" t="s">
        <v>288</v>
      </c>
      <c r="D11" s="71" t="s">
        <v>288</v>
      </c>
      <c r="E11" s="71" t="s">
        <v>286</v>
      </c>
      <c r="F11" s="71" t="s">
        <v>289</v>
      </c>
      <c r="G11" s="71" t="s">
        <v>287</v>
      </c>
      <c r="H11" s="71" t="s">
        <v>288</v>
      </c>
      <c r="I11" s="71" t="s">
        <v>289</v>
      </c>
      <c r="J11" s="71" t="s">
        <v>289</v>
      </c>
      <c r="K11" s="71" t="s">
        <v>289</v>
      </c>
      <c r="L11" s="71" t="s">
        <v>288</v>
      </c>
      <c r="M11" s="71" t="s">
        <v>287</v>
      </c>
      <c r="N11" s="71" t="s">
        <v>288</v>
      </c>
    </row>
    <row r="12">
      <c r="A12" s="71" t="s">
        <v>304</v>
      </c>
      <c r="B12" s="71" t="s">
        <v>291</v>
      </c>
      <c r="C12" s="71" t="s">
        <v>292</v>
      </c>
      <c r="D12" s="72" t="s">
        <v>305</v>
      </c>
      <c r="E12" s="71" t="s">
        <v>294</v>
      </c>
      <c r="F12" s="71" t="s">
        <v>289</v>
      </c>
      <c r="G12" s="71" t="s">
        <v>287</v>
      </c>
      <c r="H12" s="71" t="s">
        <v>288</v>
      </c>
      <c r="I12" s="71" t="s">
        <v>289</v>
      </c>
      <c r="J12" s="71" t="s">
        <v>289</v>
      </c>
      <c r="K12" s="71" t="s">
        <v>289</v>
      </c>
      <c r="L12" s="71" t="s">
        <v>288</v>
      </c>
      <c r="M12" s="71" t="s">
        <v>287</v>
      </c>
      <c r="N12" s="71" t="s">
        <v>288</v>
      </c>
    </row>
    <row r="13">
      <c r="A13" s="71" t="s">
        <v>306</v>
      </c>
      <c r="B13" s="71" t="s">
        <v>288</v>
      </c>
      <c r="C13" s="71" t="s">
        <v>288</v>
      </c>
      <c r="D13" s="71" t="s">
        <v>288</v>
      </c>
      <c r="E13" s="71" t="s">
        <v>286</v>
      </c>
      <c r="F13" s="71" t="s">
        <v>289</v>
      </c>
      <c r="G13" s="71" t="s">
        <v>287</v>
      </c>
      <c r="H13" s="71" t="s">
        <v>288</v>
      </c>
      <c r="I13" s="71" t="s">
        <v>289</v>
      </c>
      <c r="J13" s="71" t="s">
        <v>289</v>
      </c>
      <c r="K13" s="71" t="s">
        <v>289</v>
      </c>
      <c r="L13" s="71" t="s">
        <v>288</v>
      </c>
      <c r="M13" s="71" t="s">
        <v>287</v>
      </c>
      <c r="N13" s="71" t="s">
        <v>288</v>
      </c>
    </row>
    <row r="14">
      <c r="A14" s="71" t="s">
        <v>307</v>
      </c>
      <c r="B14" s="71" t="s">
        <v>291</v>
      </c>
      <c r="C14" s="71" t="s">
        <v>292</v>
      </c>
      <c r="D14" s="72" t="s">
        <v>308</v>
      </c>
      <c r="E14" s="71" t="s">
        <v>286</v>
      </c>
      <c r="F14" s="71" t="s">
        <v>289</v>
      </c>
      <c r="G14" s="71" t="s">
        <v>287</v>
      </c>
      <c r="H14" s="71" t="s">
        <v>288</v>
      </c>
      <c r="I14" s="71" t="s">
        <v>287</v>
      </c>
      <c r="J14" s="71" t="s">
        <v>289</v>
      </c>
      <c r="K14" s="71" t="s">
        <v>289</v>
      </c>
      <c r="L14" s="71" t="s">
        <v>288</v>
      </c>
      <c r="M14" s="71" t="s">
        <v>287</v>
      </c>
      <c r="N14" s="71" t="s">
        <v>288</v>
      </c>
    </row>
    <row r="15">
      <c r="A15" s="71" t="s">
        <v>184</v>
      </c>
      <c r="B15" s="71" t="s">
        <v>283</v>
      </c>
      <c r="C15" s="71" t="s">
        <v>284</v>
      </c>
      <c r="D15" s="72" t="s">
        <v>309</v>
      </c>
      <c r="E15" s="71" t="s">
        <v>286</v>
      </c>
      <c r="F15" s="71" t="s">
        <v>289</v>
      </c>
      <c r="G15" s="71" t="s">
        <v>289</v>
      </c>
      <c r="H15" s="71" t="s">
        <v>288</v>
      </c>
      <c r="I15" s="71" t="s">
        <v>287</v>
      </c>
      <c r="J15" s="71" t="s">
        <v>289</v>
      </c>
      <c r="K15" s="71" t="s">
        <v>289</v>
      </c>
      <c r="L15" s="71" t="s">
        <v>288</v>
      </c>
      <c r="M15" s="71" t="s">
        <v>287</v>
      </c>
      <c r="N15" s="71" t="s">
        <v>288</v>
      </c>
    </row>
    <row r="16">
      <c r="A16" s="71" t="s">
        <v>310</v>
      </c>
      <c r="B16" s="71" t="s">
        <v>288</v>
      </c>
      <c r="C16" s="71" t="s">
        <v>288</v>
      </c>
      <c r="D16" s="71" t="s">
        <v>288</v>
      </c>
      <c r="E16" s="71" t="s">
        <v>286</v>
      </c>
      <c r="F16" s="71" t="s">
        <v>289</v>
      </c>
      <c r="G16" s="71" t="s">
        <v>289</v>
      </c>
      <c r="H16" s="71" t="s">
        <v>288</v>
      </c>
      <c r="I16" s="71" t="s">
        <v>287</v>
      </c>
      <c r="J16" s="71" t="s">
        <v>289</v>
      </c>
      <c r="K16" s="71" t="s">
        <v>289</v>
      </c>
      <c r="L16" s="71" t="s">
        <v>288</v>
      </c>
      <c r="M16" s="71" t="s">
        <v>287</v>
      </c>
      <c r="N16" s="71" t="s">
        <v>288</v>
      </c>
    </row>
    <row r="17">
      <c r="A17" s="73"/>
      <c r="B17" s="73"/>
      <c r="C17" s="73"/>
      <c r="D17" s="73"/>
      <c r="E17" s="73"/>
      <c r="F17" s="73"/>
      <c r="G17" s="73"/>
      <c r="H17" s="73"/>
      <c r="I17" s="73"/>
      <c r="J17" s="73"/>
      <c r="K17" s="73"/>
      <c r="L17" s="73"/>
      <c r="M17" s="73"/>
      <c r="N17" s="73"/>
    </row>
    <row r="18">
      <c r="A18" s="73"/>
      <c r="B18" s="73"/>
      <c r="C18" s="73"/>
      <c r="D18" s="73"/>
      <c r="E18" s="73"/>
      <c r="F18" s="73"/>
      <c r="G18" s="73"/>
      <c r="H18" s="73"/>
      <c r="I18" s="73"/>
      <c r="J18" s="73"/>
      <c r="K18" s="73"/>
      <c r="L18" s="73"/>
      <c r="M18" s="73"/>
      <c r="N18" s="73"/>
    </row>
    <row r="19">
      <c r="A19" s="73"/>
      <c r="B19" s="73"/>
      <c r="C19" s="73"/>
      <c r="D19" s="73"/>
      <c r="E19" s="73"/>
      <c r="F19" s="73"/>
      <c r="G19" s="73"/>
      <c r="H19" s="73"/>
      <c r="I19" s="73"/>
      <c r="J19" s="73"/>
      <c r="K19" s="73"/>
      <c r="L19" s="73"/>
      <c r="M19" s="73"/>
      <c r="N19" s="73"/>
    </row>
    <row r="20">
      <c r="A20" s="73"/>
      <c r="B20" s="73"/>
      <c r="C20" s="73"/>
      <c r="D20" s="73"/>
      <c r="E20" s="73"/>
      <c r="F20" s="73"/>
      <c r="G20" s="73"/>
      <c r="H20" s="73"/>
      <c r="I20" s="73"/>
      <c r="J20" s="73"/>
      <c r="K20" s="73"/>
      <c r="L20" s="73"/>
      <c r="M20" s="73"/>
      <c r="N20" s="73"/>
    </row>
    <row r="21">
      <c r="A21" s="73"/>
      <c r="B21" s="73"/>
      <c r="C21" s="73"/>
      <c r="D21" s="73"/>
      <c r="E21" s="73"/>
      <c r="F21" s="73"/>
      <c r="G21" s="73"/>
      <c r="H21" s="73"/>
      <c r="I21" s="73"/>
      <c r="J21" s="73"/>
      <c r="K21" s="73"/>
      <c r="L21" s="73"/>
      <c r="M21" s="73"/>
      <c r="N21" s="73"/>
    </row>
    <row r="22">
      <c r="A22" s="73"/>
      <c r="B22" s="73"/>
      <c r="C22" s="73"/>
      <c r="D22" s="73"/>
      <c r="E22" s="73"/>
      <c r="F22" s="73"/>
      <c r="G22" s="73"/>
      <c r="H22" s="73"/>
      <c r="I22" s="73"/>
      <c r="J22" s="73"/>
      <c r="K22" s="73"/>
      <c r="L22" s="73"/>
      <c r="M22" s="73"/>
      <c r="N22" s="73"/>
    </row>
    <row r="23">
      <c r="A23" s="73"/>
      <c r="B23" s="73"/>
      <c r="C23" s="73"/>
      <c r="D23" s="73"/>
      <c r="E23" s="73"/>
      <c r="F23" s="73"/>
      <c r="G23" s="73"/>
      <c r="H23" s="73"/>
      <c r="I23" s="73"/>
      <c r="J23" s="73"/>
      <c r="K23" s="73"/>
      <c r="L23" s="73"/>
      <c r="M23" s="73"/>
      <c r="N23" s="73"/>
    </row>
    <row r="24">
      <c r="A24" s="73"/>
      <c r="B24" s="73"/>
      <c r="C24" s="73"/>
      <c r="D24" s="73"/>
      <c r="E24" s="73"/>
      <c r="F24" s="73"/>
      <c r="G24" s="73"/>
      <c r="H24" s="73"/>
      <c r="I24" s="73"/>
      <c r="J24" s="73"/>
      <c r="K24" s="73"/>
      <c r="L24" s="73"/>
      <c r="M24" s="73"/>
      <c r="N24" s="73"/>
    </row>
    <row r="25">
      <c r="A25" s="73"/>
      <c r="B25" s="73"/>
      <c r="C25" s="73"/>
      <c r="D25" s="73"/>
      <c r="E25" s="73"/>
      <c r="F25" s="73"/>
      <c r="G25" s="73"/>
      <c r="H25" s="73"/>
      <c r="I25" s="73"/>
      <c r="J25" s="73"/>
      <c r="K25" s="73"/>
      <c r="L25" s="73"/>
      <c r="M25" s="73"/>
      <c r="N25" s="73"/>
    </row>
    <row r="26">
      <c r="A26" s="73"/>
      <c r="B26" s="73"/>
      <c r="C26" s="73"/>
      <c r="D26" s="73"/>
      <c r="E26" s="73"/>
      <c r="F26" s="73"/>
      <c r="G26" s="73"/>
      <c r="H26" s="73"/>
      <c r="I26" s="73"/>
      <c r="J26" s="73"/>
      <c r="K26" s="73"/>
      <c r="L26" s="73"/>
      <c r="M26" s="73"/>
      <c r="N26" s="73"/>
    </row>
    <row r="27">
      <c r="A27" s="73"/>
      <c r="B27" s="73"/>
      <c r="C27" s="73"/>
      <c r="D27" s="73"/>
      <c r="E27" s="73"/>
      <c r="F27" s="73"/>
      <c r="G27" s="73"/>
      <c r="H27" s="73"/>
      <c r="I27" s="73"/>
      <c r="J27" s="73"/>
      <c r="K27" s="73"/>
      <c r="L27" s="73"/>
      <c r="M27" s="73"/>
      <c r="N27" s="73"/>
    </row>
    <row r="28">
      <c r="A28" s="73"/>
      <c r="B28" s="73"/>
      <c r="C28" s="73"/>
      <c r="D28" s="73"/>
      <c r="E28" s="73"/>
      <c r="F28" s="73"/>
      <c r="G28" s="73"/>
      <c r="H28" s="73"/>
      <c r="I28" s="73"/>
      <c r="J28" s="73"/>
      <c r="K28" s="73"/>
      <c r="L28" s="73"/>
      <c r="M28" s="73"/>
      <c r="N28" s="73"/>
    </row>
    <row r="29">
      <c r="A29" s="73"/>
      <c r="B29" s="73"/>
      <c r="C29" s="73"/>
      <c r="D29" s="73"/>
      <c r="E29" s="73"/>
      <c r="F29" s="73"/>
      <c r="G29" s="73"/>
      <c r="H29" s="73"/>
      <c r="I29" s="73"/>
      <c r="J29" s="73"/>
      <c r="K29" s="73"/>
      <c r="L29" s="73"/>
      <c r="M29" s="73"/>
      <c r="N29" s="73"/>
    </row>
    <row r="30">
      <c r="A30" s="73"/>
      <c r="B30" s="73"/>
      <c r="C30" s="73"/>
      <c r="D30" s="73"/>
      <c r="E30" s="73"/>
      <c r="F30" s="73"/>
      <c r="G30" s="73"/>
      <c r="H30" s="73"/>
      <c r="I30" s="73"/>
      <c r="J30" s="73"/>
      <c r="K30" s="73"/>
      <c r="L30" s="73"/>
      <c r="M30" s="73"/>
      <c r="N30" s="73"/>
    </row>
    <row r="31">
      <c r="A31" s="73"/>
      <c r="B31" s="73"/>
      <c r="C31" s="73"/>
      <c r="D31" s="73"/>
      <c r="E31" s="73"/>
      <c r="F31" s="73"/>
      <c r="G31" s="73"/>
      <c r="H31" s="73"/>
      <c r="I31" s="73"/>
      <c r="J31" s="73"/>
      <c r="K31" s="73"/>
      <c r="L31" s="73"/>
      <c r="M31" s="73"/>
      <c r="N31" s="73"/>
    </row>
    <row r="32">
      <c r="A32" s="73"/>
      <c r="B32" s="73"/>
      <c r="C32" s="73"/>
      <c r="D32" s="73"/>
      <c r="E32" s="73"/>
      <c r="F32" s="73"/>
      <c r="G32" s="73"/>
      <c r="H32" s="73"/>
      <c r="I32" s="73"/>
      <c r="J32" s="73"/>
      <c r="K32" s="73"/>
      <c r="L32" s="73"/>
      <c r="M32" s="73"/>
      <c r="N32" s="73"/>
    </row>
    <row r="33">
      <c r="A33" s="73"/>
      <c r="B33" s="73"/>
      <c r="C33" s="73"/>
      <c r="D33" s="73"/>
      <c r="E33" s="73"/>
      <c r="F33" s="73"/>
      <c r="G33" s="73"/>
      <c r="H33" s="73"/>
      <c r="I33" s="73"/>
      <c r="J33" s="73"/>
      <c r="K33" s="73"/>
      <c r="L33" s="73"/>
      <c r="M33" s="73"/>
      <c r="N33" s="73"/>
    </row>
    <row r="34">
      <c r="A34" s="73"/>
      <c r="B34" s="73"/>
      <c r="C34" s="73"/>
      <c r="D34" s="73"/>
      <c r="E34" s="73"/>
      <c r="F34" s="73"/>
      <c r="G34" s="73"/>
      <c r="H34" s="73"/>
      <c r="I34" s="73"/>
      <c r="J34" s="73"/>
      <c r="K34" s="73"/>
      <c r="L34" s="73"/>
      <c r="M34" s="73"/>
      <c r="N34" s="73"/>
    </row>
    <row r="35">
      <c r="A35" s="73"/>
      <c r="B35" s="73"/>
      <c r="C35" s="73"/>
      <c r="D35" s="73"/>
      <c r="E35" s="73"/>
      <c r="F35" s="73"/>
      <c r="G35" s="73"/>
      <c r="H35" s="73"/>
      <c r="I35" s="73"/>
      <c r="J35" s="73"/>
      <c r="K35" s="73"/>
      <c r="L35" s="73"/>
      <c r="M35" s="73"/>
      <c r="N35" s="73"/>
    </row>
    <row r="36">
      <c r="A36" s="73"/>
      <c r="B36" s="73"/>
      <c r="C36" s="73"/>
      <c r="D36" s="73"/>
      <c r="E36" s="73"/>
      <c r="F36" s="73"/>
      <c r="G36" s="73"/>
      <c r="H36" s="73"/>
      <c r="I36" s="73"/>
      <c r="J36" s="73"/>
      <c r="K36" s="73"/>
      <c r="L36" s="73"/>
      <c r="M36" s="73"/>
      <c r="N36" s="73"/>
    </row>
    <row r="37">
      <c r="A37" s="73"/>
      <c r="B37" s="73"/>
      <c r="C37" s="73"/>
      <c r="D37" s="73"/>
      <c r="E37" s="73"/>
      <c r="F37" s="73"/>
      <c r="G37" s="73"/>
      <c r="H37" s="73"/>
      <c r="I37" s="73"/>
      <c r="J37" s="73"/>
      <c r="K37" s="73"/>
      <c r="L37" s="73"/>
      <c r="M37" s="73"/>
      <c r="N37" s="73"/>
    </row>
    <row r="38">
      <c r="A38" s="73"/>
      <c r="B38" s="73"/>
      <c r="C38" s="73"/>
      <c r="D38" s="73"/>
      <c r="E38" s="73"/>
      <c r="F38" s="73"/>
      <c r="G38" s="73"/>
      <c r="H38" s="73"/>
      <c r="I38" s="73"/>
      <c r="J38" s="73"/>
      <c r="K38" s="73"/>
      <c r="L38" s="73"/>
      <c r="M38" s="73"/>
      <c r="N38" s="73"/>
    </row>
    <row r="39">
      <c r="A39" s="73"/>
      <c r="B39" s="73"/>
      <c r="C39" s="73"/>
      <c r="D39" s="73"/>
      <c r="E39" s="73"/>
      <c r="F39" s="73"/>
      <c r="G39" s="73"/>
      <c r="H39" s="73"/>
      <c r="I39" s="73"/>
      <c r="J39" s="73"/>
      <c r="K39" s="73"/>
      <c r="L39" s="73"/>
      <c r="M39" s="73"/>
      <c r="N39" s="73"/>
    </row>
    <row r="40">
      <c r="A40" s="73"/>
      <c r="B40" s="73"/>
      <c r="C40" s="73"/>
      <c r="D40" s="73"/>
      <c r="E40" s="73"/>
      <c r="F40" s="73"/>
      <c r="G40" s="73"/>
      <c r="H40" s="73"/>
      <c r="I40" s="73"/>
      <c r="J40" s="73"/>
      <c r="K40" s="73"/>
      <c r="L40" s="73"/>
      <c r="M40" s="73"/>
      <c r="N40" s="73"/>
    </row>
    <row r="41">
      <c r="A41" s="73"/>
      <c r="B41" s="73"/>
      <c r="C41" s="73"/>
      <c r="D41" s="73"/>
      <c r="E41" s="73"/>
      <c r="F41" s="73"/>
      <c r="G41" s="73"/>
      <c r="H41" s="73"/>
      <c r="I41" s="73"/>
      <c r="J41" s="73"/>
      <c r="K41" s="73"/>
      <c r="L41" s="73"/>
      <c r="M41" s="73"/>
      <c r="N41" s="73"/>
    </row>
    <row r="42">
      <c r="A42" s="73"/>
      <c r="B42" s="73"/>
      <c r="C42" s="73"/>
      <c r="D42" s="73"/>
      <c r="E42" s="73"/>
      <c r="F42" s="73"/>
      <c r="G42" s="73"/>
      <c r="H42" s="73"/>
      <c r="I42" s="73"/>
      <c r="J42" s="73"/>
      <c r="K42" s="73"/>
      <c r="L42" s="73"/>
      <c r="M42" s="73"/>
      <c r="N42" s="73"/>
    </row>
    <row r="43">
      <c r="A43" s="73"/>
      <c r="B43" s="73"/>
      <c r="C43" s="73"/>
      <c r="D43" s="73"/>
      <c r="E43" s="73"/>
      <c r="F43" s="73"/>
      <c r="G43" s="73"/>
      <c r="H43" s="73"/>
      <c r="I43" s="73"/>
      <c r="J43" s="73"/>
      <c r="K43" s="73"/>
      <c r="L43" s="73"/>
      <c r="M43" s="73"/>
      <c r="N43" s="73"/>
    </row>
    <row r="44">
      <c r="A44" s="73"/>
      <c r="B44" s="73"/>
      <c r="C44" s="73"/>
      <c r="D44" s="73"/>
      <c r="E44" s="73"/>
      <c r="F44" s="73"/>
      <c r="G44" s="73"/>
      <c r="H44" s="73"/>
      <c r="I44" s="73"/>
      <c r="J44" s="73"/>
      <c r="K44" s="73"/>
      <c r="L44" s="73"/>
      <c r="M44" s="73"/>
      <c r="N44" s="73"/>
    </row>
    <row r="45">
      <c r="A45" s="73"/>
      <c r="B45" s="73"/>
      <c r="C45" s="73"/>
      <c r="D45" s="73"/>
      <c r="E45" s="73"/>
      <c r="F45" s="73"/>
      <c r="G45" s="73"/>
      <c r="H45" s="73"/>
      <c r="I45" s="73"/>
      <c r="J45" s="73"/>
      <c r="K45" s="73"/>
      <c r="L45" s="73"/>
      <c r="M45" s="73"/>
      <c r="N45" s="73"/>
    </row>
    <row r="46">
      <c r="A46" s="73"/>
      <c r="B46" s="73"/>
      <c r="C46" s="73"/>
      <c r="D46" s="73"/>
      <c r="E46" s="73"/>
      <c r="F46" s="73"/>
      <c r="G46" s="73"/>
      <c r="H46" s="73"/>
      <c r="I46" s="73"/>
      <c r="J46" s="73"/>
      <c r="K46" s="73"/>
      <c r="L46" s="73"/>
      <c r="M46" s="73"/>
      <c r="N46" s="73"/>
    </row>
    <row r="47">
      <c r="A47" s="73"/>
      <c r="B47" s="73"/>
      <c r="C47" s="73"/>
      <c r="D47" s="73"/>
      <c r="E47" s="73"/>
      <c r="F47" s="73"/>
      <c r="G47" s="73"/>
      <c r="H47" s="73"/>
      <c r="I47" s="73"/>
      <c r="J47" s="73"/>
      <c r="K47" s="73"/>
      <c r="L47" s="73"/>
      <c r="M47" s="73"/>
      <c r="N47" s="73"/>
    </row>
    <row r="48">
      <c r="A48" s="73"/>
      <c r="B48" s="73"/>
      <c r="C48" s="73"/>
      <c r="D48" s="73"/>
      <c r="E48" s="73"/>
      <c r="F48" s="73"/>
      <c r="G48" s="73"/>
      <c r="H48" s="73"/>
      <c r="I48" s="73"/>
      <c r="J48" s="73"/>
      <c r="K48" s="73"/>
      <c r="L48" s="73"/>
      <c r="M48" s="73"/>
      <c r="N48" s="73"/>
    </row>
    <row r="49">
      <c r="A49" s="73"/>
      <c r="B49" s="73"/>
      <c r="C49" s="73"/>
      <c r="D49" s="73"/>
      <c r="E49" s="73"/>
      <c r="F49" s="73"/>
      <c r="G49" s="73"/>
      <c r="H49" s="73"/>
      <c r="I49" s="73"/>
      <c r="J49" s="73"/>
      <c r="K49" s="73"/>
      <c r="L49" s="73"/>
      <c r="M49" s="73"/>
      <c r="N49" s="73"/>
    </row>
    <row r="50">
      <c r="A50" s="73"/>
      <c r="B50" s="73"/>
      <c r="C50" s="73"/>
      <c r="D50" s="73"/>
      <c r="E50" s="73"/>
      <c r="F50" s="73"/>
      <c r="G50" s="73"/>
      <c r="H50" s="73"/>
      <c r="I50" s="73"/>
      <c r="J50" s="73"/>
      <c r="K50" s="73"/>
      <c r="L50" s="73"/>
      <c r="M50" s="73"/>
      <c r="N50" s="73"/>
    </row>
    <row r="51">
      <c r="A51" s="73"/>
      <c r="B51" s="73"/>
      <c r="C51" s="73"/>
      <c r="D51" s="73"/>
      <c r="E51" s="73"/>
      <c r="F51" s="73"/>
      <c r="G51" s="73"/>
      <c r="H51" s="73"/>
      <c r="I51" s="73"/>
      <c r="J51" s="73"/>
      <c r="K51" s="73"/>
      <c r="L51" s="73"/>
      <c r="M51" s="73"/>
      <c r="N51" s="73"/>
    </row>
    <row r="52">
      <c r="A52" s="73"/>
      <c r="B52" s="73"/>
      <c r="C52" s="73"/>
      <c r="D52" s="73"/>
      <c r="E52" s="73"/>
      <c r="F52" s="73"/>
      <c r="G52" s="73"/>
      <c r="H52" s="73"/>
      <c r="I52" s="73"/>
      <c r="J52" s="73"/>
      <c r="K52" s="73"/>
      <c r="L52" s="73"/>
      <c r="M52" s="73"/>
      <c r="N52" s="73"/>
    </row>
    <row r="53">
      <c r="A53" s="73"/>
      <c r="B53" s="73"/>
      <c r="C53" s="73"/>
      <c r="D53" s="73"/>
      <c r="E53" s="73"/>
      <c r="F53" s="73"/>
      <c r="G53" s="73"/>
      <c r="H53" s="73"/>
      <c r="I53" s="73"/>
      <c r="J53" s="73"/>
      <c r="K53" s="73"/>
      <c r="L53" s="73"/>
      <c r="M53" s="73"/>
      <c r="N53" s="73"/>
    </row>
    <row r="54">
      <c r="A54" s="73"/>
      <c r="B54" s="73"/>
      <c r="C54" s="73"/>
      <c r="D54" s="73"/>
      <c r="E54" s="73"/>
      <c r="F54" s="73"/>
      <c r="G54" s="73"/>
      <c r="H54" s="73"/>
      <c r="I54" s="73"/>
      <c r="J54" s="73"/>
      <c r="K54" s="73"/>
      <c r="L54" s="73"/>
      <c r="M54" s="73"/>
      <c r="N54" s="73"/>
    </row>
    <row r="55">
      <c r="A55" s="73"/>
      <c r="B55" s="73"/>
      <c r="C55" s="73"/>
      <c r="D55" s="73"/>
      <c r="E55" s="73"/>
      <c r="F55" s="73"/>
      <c r="G55" s="73"/>
      <c r="H55" s="73"/>
      <c r="I55" s="73"/>
      <c r="J55" s="73"/>
      <c r="K55" s="73"/>
      <c r="L55" s="73"/>
      <c r="M55" s="73"/>
      <c r="N55" s="73"/>
    </row>
    <row r="56">
      <c r="A56" s="73"/>
      <c r="B56" s="73"/>
      <c r="C56" s="73"/>
      <c r="D56" s="73"/>
      <c r="E56" s="73"/>
      <c r="F56" s="73"/>
      <c r="G56" s="73"/>
      <c r="H56" s="73"/>
      <c r="I56" s="73"/>
      <c r="J56" s="73"/>
      <c r="K56" s="73"/>
      <c r="L56" s="73"/>
      <c r="M56" s="73"/>
      <c r="N56" s="73"/>
    </row>
    <row r="57">
      <c r="A57" s="73"/>
      <c r="B57" s="73"/>
      <c r="C57" s="73"/>
      <c r="D57" s="73"/>
      <c r="E57" s="73"/>
      <c r="F57" s="73"/>
      <c r="G57" s="73"/>
      <c r="H57" s="73"/>
      <c r="I57" s="73"/>
      <c r="J57" s="73"/>
      <c r="K57" s="73"/>
      <c r="L57" s="73"/>
      <c r="M57" s="73"/>
      <c r="N57" s="73"/>
    </row>
    <row r="58">
      <c r="A58" s="73"/>
      <c r="B58" s="73"/>
      <c r="C58" s="73"/>
      <c r="D58" s="73"/>
      <c r="E58" s="73"/>
      <c r="F58" s="73"/>
      <c r="G58" s="73"/>
      <c r="H58" s="73"/>
      <c r="I58" s="73"/>
      <c r="J58" s="73"/>
      <c r="K58" s="73"/>
      <c r="L58" s="73"/>
      <c r="M58" s="73"/>
      <c r="N58" s="73"/>
    </row>
    <row r="59">
      <c r="A59" s="73"/>
      <c r="B59" s="73"/>
      <c r="C59" s="73"/>
      <c r="D59" s="73"/>
      <c r="E59" s="73"/>
      <c r="F59" s="73"/>
      <c r="G59" s="73"/>
      <c r="H59" s="73"/>
      <c r="I59" s="73"/>
      <c r="J59" s="73"/>
      <c r="K59" s="73"/>
      <c r="L59" s="73"/>
      <c r="M59" s="73"/>
      <c r="N59" s="73"/>
    </row>
    <row r="60">
      <c r="A60" s="73"/>
      <c r="B60" s="73"/>
      <c r="C60" s="73"/>
      <c r="D60" s="73"/>
      <c r="E60" s="73"/>
      <c r="F60" s="73"/>
      <c r="G60" s="73"/>
      <c r="H60" s="73"/>
      <c r="I60" s="73"/>
      <c r="J60" s="73"/>
      <c r="K60" s="73"/>
      <c r="L60" s="73"/>
      <c r="M60" s="73"/>
      <c r="N60" s="73"/>
    </row>
    <row r="61">
      <c r="A61" s="73"/>
      <c r="B61" s="73"/>
      <c r="C61" s="73"/>
      <c r="D61" s="73"/>
      <c r="E61" s="73"/>
      <c r="F61" s="73"/>
      <c r="G61" s="73"/>
      <c r="H61" s="73"/>
      <c r="I61" s="73"/>
      <c r="J61" s="73"/>
      <c r="K61" s="73"/>
      <c r="L61" s="73"/>
      <c r="M61" s="73"/>
      <c r="N61" s="73"/>
    </row>
    <row r="62">
      <c r="A62" s="73"/>
      <c r="B62" s="73"/>
      <c r="C62" s="73"/>
      <c r="D62" s="73"/>
      <c r="E62" s="73"/>
      <c r="F62" s="73"/>
      <c r="G62" s="73"/>
      <c r="H62" s="73"/>
      <c r="I62" s="73"/>
      <c r="J62" s="73"/>
      <c r="K62" s="73"/>
      <c r="L62" s="73"/>
      <c r="M62" s="73"/>
      <c r="N62" s="73"/>
    </row>
    <row r="63">
      <c r="A63" s="73"/>
      <c r="B63" s="73"/>
      <c r="C63" s="73"/>
      <c r="D63" s="73"/>
      <c r="E63" s="73"/>
      <c r="F63" s="73"/>
      <c r="G63" s="73"/>
      <c r="H63" s="73"/>
      <c r="I63" s="73"/>
      <c r="J63" s="73"/>
      <c r="K63" s="73"/>
      <c r="L63" s="73"/>
      <c r="M63" s="73"/>
      <c r="N63" s="73"/>
    </row>
    <row r="64">
      <c r="A64" s="73"/>
      <c r="B64" s="73"/>
      <c r="C64" s="73"/>
      <c r="D64" s="73"/>
      <c r="E64" s="73"/>
      <c r="F64" s="73"/>
      <c r="G64" s="73"/>
      <c r="H64" s="73"/>
      <c r="I64" s="73"/>
      <c r="J64" s="73"/>
      <c r="K64" s="73"/>
      <c r="L64" s="73"/>
      <c r="M64" s="73"/>
      <c r="N64" s="73"/>
    </row>
    <row r="65">
      <c r="A65" s="73"/>
      <c r="B65" s="73"/>
      <c r="C65" s="73"/>
      <c r="D65" s="73"/>
      <c r="E65" s="73"/>
      <c r="F65" s="73"/>
      <c r="G65" s="73"/>
      <c r="H65" s="73"/>
      <c r="I65" s="73"/>
      <c r="J65" s="73"/>
      <c r="K65" s="73"/>
      <c r="L65" s="73"/>
      <c r="M65" s="73"/>
      <c r="N65" s="73"/>
    </row>
    <row r="66">
      <c r="A66" s="73"/>
      <c r="B66" s="73"/>
      <c r="C66" s="73"/>
      <c r="D66" s="73"/>
      <c r="E66" s="73"/>
      <c r="F66" s="73"/>
      <c r="G66" s="73"/>
      <c r="H66" s="73"/>
      <c r="I66" s="73"/>
      <c r="J66" s="73"/>
      <c r="K66" s="73"/>
      <c r="L66" s="73"/>
      <c r="M66" s="73"/>
      <c r="N66" s="73"/>
    </row>
    <row r="67">
      <c r="A67" s="73"/>
      <c r="B67" s="73"/>
      <c r="C67" s="73"/>
      <c r="D67" s="73"/>
      <c r="E67" s="73"/>
      <c r="F67" s="73"/>
      <c r="G67" s="73"/>
      <c r="H67" s="73"/>
      <c r="I67" s="73"/>
      <c r="J67" s="73"/>
      <c r="K67" s="73"/>
      <c r="L67" s="73"/>
      <c r="M67" s="73"/>
      <c r="N67" s="73"/>
    </row>
    <row r="68">
      <c r="A68" s="73"/>
      <c r="B68" s="73"/>
      <c r="C68" s="73"/>
      <c r="D68" s="73"/>
      <c r="E68" s="73"/>
      <c r="F68" s="73"/>
      <c r="G68" s="73"/>
      <c r="H68" s="73"/>
      <c r="I68" s="73"/>
      <c r="J68" s="73"/>
      <c r="K68" s="73"/>
      <c r="L68" s="73"/>
      <c r="M68" s="73"/>
      <c r="N68" s="73"/>
    </row>
    <row r="69">
      <c r="A69" s="73"/>
      <c r="B69" s="73"/>
      <c r="C69" s="73"/>
      <c r="D69" s="73"/>
      <c r="E69" s="73"/>
      <c r="F69" s="73"/>
      <c r="G69" s="73"/>
      <c r="H69" s="73"/>
      <c r="I69" s="73"/>
      <c r="J69" s="73"/>
      <c r="K69" s="73"/>
      <c r="L69" s="73"/>
      <c r="M69" s="73"/>
      <c r="N69" s="73"/>
    </row>
    <row r="70">
      <c r="A70" s="73"/>
      <c r="B70" s="73"/>
      <c r="C70" s="73"/>
      <c r="D70" s="73"/>
      <c r="E70" s="73"/>
      <c r="F70" s="73"/>
      <c r="G70" s="73"/>
      <c r="H70" s="73"/>
      <c r="I70" s="73"/>
      <c r="J70" s="73"/>
      <c r="K70" s="73"/>
      <c r="L70" s="73"/>
      <c r="M70" s="73"/>
      <c r="N70" s="73"/>
    </row>
    <row r="71">
      <c r="A71" s="73"/>
      <c r="B71" s="73"/>
      <c r="C71" s="73"/>
      <c r="D71" s="73"/>
      <c r="E71" s="73"/>
      <c r="F71" s="73"/>
      <c r="G71" s="73"/>
      <c r="H71" s="73"/>
      <c r="I71" s="73"/>
      <c r="J71" s="73"/>
      <c r="K71" s="73"/>
      <c r="L71" s="73"/>
      <c r="M71" s="73"/>
      <c r="N71" s="73"/>
    </row>
    <row r="72">
      <c r="A72" s="73"/>
      <c r="B72" s="73"/>
      <c r="C72" s="73"/>
      <c r="D72" s="73"/>
      <c r="E72" s="73"/>
      <c r="F72" s="73"/>
      <c r="G72" s="73"/>
      <c r="H72" s="73"/>
      <c r="I72" s="73"/>
      <c r="J72" s="73"/>
      <c r="K72" s="73"/>
      <c r="L72" s="73"/>
      <c r="M72" s="73"/>
      <c r="N72" s="73"/>
    </row>
    <row r="73">
      <c r="A73" s="73"/>
      <c r="B73" s="73"/>
      <c r="C73" s="73"/>
      <c r="D73" s="73"/>
      <c r="E73" s="73"/>
      <c r="F73" s="73"/>
      <c r="G73" s="73"/>
      <c r="H73" s="73"/>
      <c r="I73" s="73"/>
      <c r="J73" s="73"/>
      <c r="K73" s="73"/>
      <c r="L73" s="73"/>
      <c r="M73" s="73"/>
      <c r="N73" s="73"/>
    </row>
    <row r="74">
      <c r="A74" s="73"/>
      <c r="B74" s="73"/>
      <c r="C74" s="73"/>
      <c r="D74" s="73"/>
      <c r="E74" s="73"/>
      <c r="F74" s="73"/>
      <c r="G74" s="73"/>
      <c r="H74" s="73"/>
      <c r="I74" s="73"/>
      <c r="J74" s="73"/>
      <c r="K74" s="73"/>
      <c r="L74" s="73"/>
      <c r="M74" s="73"/>
      <c r="N74" s="73"/>
    </row>
    <row r="75">
      <c r="A75" s="73"/>
      <c r="B75" s="73"/>
      <c r="C75" s="73"/>
      <c r="D75" s="73"/>
      <c r="E75" s="73"/>
      <c r="F75" s="73"/>
      <c r="G75" s="73"/>
      <c r="H75" s="73"/>
      <c r="I75" s="73"/>
      <c r="J75" s="73"/>
      <c r="K75" s="73"/>
      <c r="L75" s="73"/>
      <c r="M75" s="73"/>
      <c r="N75" s="73"/>
    </row>
    <row r="76">
      <c r="A76" s="73"/>
      <c r="B76" s="73"/>
      <c r="C76" s="73"/>
      <c r="D76" s="73"/>
      <c r="E76" s="73"/>
      <c r="F76" s="73"/>
      <c r="G76" s="73"/>
      <c r="H76" s="73"/>
      <c r="I76" s="73"/>
      <c r="J76" s="73"/>
      <c r="K76" s="73"/>
      <c r="L76" s="73"/>
      <c r="M76" s="73"/>
      <c r="N76" s="73"/>
    </row>
    <row r="77">
      <c r="A77" s="73"/>
      <c r="B77" s="73"/>
      <c r="C77" s="73"/>
      <c r="D77" s="73"/>
      <c r="E77" s="73"/>
      <c r="F77" s="73"/>
      <c r="G77" s="73"/>
      <c r="H77" s="73"/>
      <c r="I77" s="73"/>
      <c r="J77" s="73"/>
      <c r="K77" s="73"/>
      <c r="L77" s="73"/>
      <c r="M77" s="73"/>
      <c r="N77" s="73"/>
    </row>
    <row r="78">
      <c r="A78" s="73"/>
      <c r="B78" s="73"/>
      <c r="C78" s="73"/>
      <c r="D78" s="73"/>
      <c r="E78" s="73"/>
      <c r="F78" s="73"/>
      <c r="G78" s="73"/>
      <c r="H78" s="73"/>
      <c r="I78" s="73"/>
      <c r="J78" s="73"/>
      <c r="K78" s="73"/>
      <c r="L78" s="73"/>
      <c r="M78" s="73"/>
      <c r="N78" s="73"/>
    </row>
    <row r="79">
      <c r="A79" s="73"/>
      <c r="B79" s="73"/>
      <c r="C79" s="73"/>
      <c r="D79" s="73"/>
      <c r="E79" s="73"/>
      <c r="F79" s="73"/>
      <c r="G79" s="73"/>
      <c r="H79" s="73"/>
      <c r="I79" s="73"/>
      <c r="J79" s="73"/>
      <c r="K79" s="73"/>
      <c r="L79" s="73"/>
      <c r="M79" s="73"/>
      <c r="N79" s="73"/>
    </row>
    <row r="80">
      <c r="A80" s="73"/>
      <c r="B80" s="73"/>
      <c r="C80" s="73"/>
      <c r="D80" s="73"/>
      <c r="E80" s="73"/>
      <c r="F80" s="73"/>
      <c r="G80" s="73"/>
      <c r="H80" s="73"/>
      <c r="I80" s="73"/>
      <c r="J80" s="73"/>
      <c r="K80" s="73"/>
      <c r="L80" s="73"/>
      <c r="M80" s="73"/>
      <c r="N80" s="73"/>
    </row>
    <row r="81">
      <c r="A81" s="73"/>
      <c r="B81" s="73"/>
      <c r="C81" s="73"/>
      <c r="D81" s="73"/>
      <c r="E81" s="73"/>
      <c r="F81" s="73"/>
      <c r="G81" s="73"/>
      <c r="H81" s="73"/>
      <c r="I81" s="73"/>
      <c r="J81" s="73"/>
      <c r="K81" s="73"/>
      <c r="L81" s="73"/>
      <c r="M81" s="73"/>
      <c r="N81" s="73"/>
    </row>
    <row r="82">
      <c r="A82" s="73"/>
      <c r="B82" s="73"/>
      <c r="C82" s="73"/>
      <c r="D82" s="73"/>
      <c r="E82" s="73"/>
      <c r="F82" s="73"/>
      <c r="G82" s="73"/>
      <c r="H82" s="73"/>
      <c r="I82" s="73"/>
      <c r="J82" s="73"/>
      <c r="K82" s="73"/>
      <c r="L82" s="73"/>
      <c r="M82" s="73"/>
      <c r="N82" s="73"/>
    </row>
    <row r="83">
      <c r="A83" s="73"/>
      <c r="B83" s="73"/>
      <c r="C83" s="73"/>
      <c r="D83" s="73"/>
      <c r="E83" s="73"/>
      <c r="F83" s="73"/>
      <c r="G83" s="73"/>
      <c r="H83" s="73"/>
      <c r="I83" s="73"/>
      <c r="J83" s="73"/>
      <c r="K83" s="73"/>
      <c r="L83" s="73"/>
      <c r="M83" s="73"/>
      <c r="N83" s="73"/>
    </row>
    <row r="84">
      <c r="A84" s="73"/>
      <c r="B84" s="73"/>
      <c r="C84" s="73"/>
      <c r="D84" s="73"/>
      <c r="E84" s="73"/>
      <c r="F84" s="73"/>
      <c r="G84" s="73"/>
      <c r="H84" s="73"/>
      <c r="I84" s="73"/>
      <c r="J84" s="73"/>
      <c r="K84" s="73"/>
      <c r="L84" s="73"/>
      <c r="M84" s="73"/>
      <c r="N84" s="73"/>
    </row>
    <row r="85">
      <c r="A85" s="73"/>
      <c r="B85" s="73"/>
      <c r="C85" s="73"/>
      <c r="D85" s="73"/>
      <c r="E85" s="73"/>
      <c r="F85" s="73"/>
      <c r="G85" s="73"/>
      <c r="H85" s="73"/>
      <c r="I85" s="73"/>
      <c r="J85" s="73"/>
      <c r="K85" s="73"/>
      <c r="L85" s="73"/>
      <c r="M85" s="73"/>
      <c r="N85" s="73"/>
    </row>
    <row r="86">
      <c r="A86" s="73"/>
      <c r="B86" s="73"/>
      <c r="C86" s="73"/>
      <c r="D86" s="73"/>
      <c r="E86" s="73"/>
      <c r="F86" s="73"/>
      <c r="G86" s="73"/>
      <c r="H86" s="73"/>
      <c r="I86" s="73"/>
      <c r="J86" s="73"/>
      <c r="K86" s="73"/>
      <c r="L86" s="73"/>
      <c r="M86" s="73"/>
      <c r="N86" s="73"/>
    </row>
    <row r="87">
      <c r="A87" s="73"/>
      <c r="B87" s="73"/>
      <c r="C87" s="73"/>
      <c r="D87" s="73"/>
      <c r="E87" s="73"/>
      <c r="F87" s="73"/>
      <c r="G87" s="73"/>
      <c r="H87" s="73"/>
      <c r="I87" s="73"/>
      <c r="J87" s="73"/>
      <c r="K87" s="73"/>
      <c r="L87" s="73"/>
      <c r="M87" s="73"/>
      <c r="N87" s="73"/>
    </row>
    <row r="88">
      <c r="A88" s="73"/>
      <c r="B88" s="73"/>
      <c r="C88" s="73"/>
      <c r="D88" s="73"/>
      <c r="E88" s="73"/>
      <c r="F88" s="73"/>
      <c r="G88" s="73"/>
      <c r="H88" s="73"/>
      <c r="I88" s="73"/>
      <c r="J88" s="73"/>
      <c r="K88" s="73"/>
      <c r="L88" s="73"/>
      <c r="M88" s="73"/>
      <c r="N88" s="73"/>
    </row>
    <row r="89">
      <c r="A89" s="73"/>
      <c r="B89" s="73"/>
      <c r="C89" s="73"/>
      <c r="D89" s="73"/>
      <c r="E89" s="73"/>
      <c r="F89" s="73"/>
      <c r="G89" s="73"/>
      <c r="H89" s="73"/>
      <c r="I89" s="73"/>
      <c r="J89" s="73"/>
      <c r="K89" s="73"/>
      <c r="L89" s="73"/>
      <c r="M89" s="73"/>
      <c r="N89" s="73"/>
    </row>
    <row r="90">
      <c r="A90" s="73"/>
      <c r="B90" s="73"/>
      <c r="C90" s="73"/>
      <c r="D90" s="73"/>
      <c r="E90" s="73"/>
      <c r="F90" s="73"/>
      <c r="G90" s="73"/>
      <c r="H90" s="73"/>
      <c r="I90" s="73"/>
      <c r="J90" s="73"/>
      <c r="K90" s="73"/>
      <c r="L90" s="73"/>
      <c r="M90" s="73"/>
      <c r="N90" s="73"/>
    </row>
    <row r="91">
      <c r="A91" s="73"/>
      <c r="B91" s="73"/>
      <c r="C91" s="73"/>
      <c r="D91" s="73"/>
      <c r="E91" s="73"/>
      <c r="F91" s="73"/>
      <c r="G91" s="73"/>
      <c r="H91" s="73"/>
      <c r="I91" s="73"/>
      <c r="J91" s="73"/>
      <c r="K91" s="73"/>
      <c r="L91" s="73"/>
      <c r="M91" s="73"/>
      <c r="N91" s="73"/>
    </row>
    <row r="92">
      <c r="A92" s="73"/>
      <c r="B92" s="73"/>
      <c r="C92" s="73"/>
      <c r="D92" s="73"/>
      <c r="E92" s="73"/>
      <c r="F92" s="73"/>
      <c r="G92" s="73"/>
      <c r="H92" s="73"/>
      <c r="I92" s="73"/>
      <c r="J92" s="73"/>
      <c r="K92" s="73"/>
      <c r="L92" s="73"/>
      <c r="M92" s="73"/>
      <c r="N92" s="73"/>
    </row>
    <row r="93">
      <c r="A93" s="73"/>
      <c r="B93" s="73"/>
      <c r="C93" s="73"/>
      <c r="D93" s="73"/>
      <c r="E93" s="73"/>
      <c r="F93" s="73"/>
      <c r="G93" s="73"/>
      <c r="H93" s="73"/>
      <c r="I93" s="73"/>
      <c r="J93" s="73"/>
      <c r="K93" s="73"/>
      <c r="L93" s="73"/>
      <c r="M93" s="73"/>
      <c r="N93" s="73"/>
    </row>
    <row r="94">
      <c r="A94" s="73"/>
      <c r="B94" s="73"/>
      <c r="C94" s="73"/>
      <c r="D94" s="73"/>
      <c r="E94" s="73"/>
      <c r="F94" s="73"/>
      <c r="G94" s="73"/>
      <c r="H94" s="73"/>
      <c r="I94" s="73"/>
      <c r="J94" s="73"/>
      <c r="K94" s="73"/>
      <c r="L94" s="73"/>
      <c r="M94" s="73"/>
      <c r="N94" s="73"/>
    </row>
    <row r="95">
      <c r="A95" s="73"/>
      <c r="B95" s="73"/>
      <c r="C95" s="73"/>
      <c r="D95" s="73"/>
      <c r="E95" s="73"/>
      <c r="F95" s="73"/>
      <c r="G95" s="73"/>
      <c r="H95" s="73"/>
      <c r="I95" s="73"/>
      <c r="J95" s="73"/>
      <c r="K95" s="73"/>
      <c r="L95" s="73"/>
      <c r="M95" s="73"/>
      <c r="N95" s="73"/>
    </row>
    <row r="96">
      <c r="A96" s="73"/>
      <c r="B96" s="73"/>
      <c r="C96" s="73"/>
      <c r="D96" s="73"/>
      <c r="E96" s="73"/>
      <c r="F96" s="73"/>
      <c r="G96" s="73"/>
      <c r="H96" s="73"/>
      <c r="I96" s="73"/>
      <c r="J96" s="73"/>
      <c r="K96" s="73"/>
      <c r="L96" s="73"/>
      <c r="M96" s="73"/>
      <c r="N96" s="73"/>
    </row>
    <row r="97">
      <c r="A97" s="73"/>
      <c r="B97" s="73"/>
      <c r="C97" s="73"/>
      <c r="D97" s="73"/>
      <c r="E97" s="73"/>
      <c r="F97" s="73"/>
      <c r="G97" s="73"/>
      <c r="H97" s="73"/>
      <c r="I97" s="73"/>
      <c r="J97" s="73"/>
      <c r="K97" s="73"/>
      <c r="L97" s="73"/>
      <c r="M97" s="73"/>
      <c r="N97" s="73"/>
    </row>
    <row r="98">
      <c r="A98" s="73"/>
      <c r="B98" s="73"/>
      <c r="C98" s="73"/>
      <c r="D98" s="73"/>
      <c r="E98" s="73"/>
      <c r="F98" s="73"/>
      <c r="G98" s="73"/>
      <c r="H98" s="73"/>
      <c r="I98" s="73"/>
      <c r="J98" s="73"/>
      <c r="K98" s="73"/>
      <c r="L98" s="73"/>
      <c r="M98" s="73"/>
      <c r="N98" s="73"/>
    </row>
    <row r="99">
      <c r="A99" s="73"/>
      <c r="B99" s="73"/>
      <c r="C99" s="73"/>
      <c r="D99" s="73"/>
      <c r="E99" s="73"/>
      <c r="F99" s="73"/>
      <c r="G99" s="73"/>
      <c r="H99" s="73"/>
      <c r="I99" s="73"/>
      <c r="J99" s="73"/>
      <c r="K99" s="73"/>
      <c r="L99" s="73"/>
      <c r="M99" s="73"/>
      <c r="N99" s="73"/>
    </row>
    <row r="100">
      <c r="A100" s="73"/>
      <c r="B100" s="73"/>
      <c r="C100" s="73"/>
      <c r="D100" s="73"/>
      <c r="E100" s="73"/>
      <c r="F100" s="73"/>
      <c r="G100" s="73"/>
      <c r="H100" s="73"/>
      <c r="I100" s="73"/>
      <c r="J100" s="73"/>
      <c r="K100" s="73"/>
      <c r="L100" s="73"/>
      <c r="M100" s="73"/>
      <c r="N100" s="73"/>
    </row>
    <row r="101">
      <c r="A101" s="73"/>
      <c r="B101" s="73"/>
      <c r="C101" s="73"/>
      <c r="D101" s="73"/>
      <c r="E101" s="73"/>
      <c r="F101" s="73"/>
      <c r="G101" s="73"/>
      <c r="H101" s="73"/>
      <c r="I101" s="73"/>
      <c r="J101" s="73"/>
      <c r="K101" s="73"/>
      <c r="L101" s="73"/>
      <c r="M101" s="73"/>
      <c r="N101" s="73"/>
    </row>
    <row r="102">
      <c r="A102" s="73"/>
      <c r="B102" s="73"/>
      <c r="C102" s="73"/>
      <c r="D102" s="73"/>
      <c r="E102" s="73"/>
      <c r="F102" s="73"/>
      <c r="G102" s="73"/>
      <c r="H102" s="73"/>
      <c r="I102" s="73"/>
      <c r="J102" s="73"/>
      <c r="K102" s="73"/>
      <c r="L102" s="73"/>
      <c r="M102" s="73"/>
      <c r="N102" s="73"/>
    </row>
    <row r="103">
      <c r="A103" s="73"/>
      <c r="B103" s="73"/>
      <c r="C103" s="73"/>
      <c r="D103" s="73"/>
      <c r="E103" s="73"/>
      <c r="F103" s="73"/>
      <c r="G103" s="73"/>
      <c r="H103" s="73"/>
      <c r="I103" s="73"/>
      <c r="J103" s="73"/>
      <c r="K103" s="73"/>
      <c r="L103" s="73"/>
      <c r="M103" s="73"/>
      <c r="N103" s="73"/>
    </row>
    <row r="104">
      <c r="A104" s="73"/>
      <c r="B104" s="73"/>
      <c r="C104" s="73"/>
      <c r="D104" s="73"/>
      <c r="E104" s="73"/>
      <c r="F104" s="73"/>
      <c r="G104" s="73"/>
      <c r="H104" s="73"/>
      <c r="I104" s="73"/>
      <c r="J104" s="73"/>
      <c r="K104" s="73"/>
      <c r="L104" s="73"/>
      <c r="M104" s="73"/>
      <c r="N104" s="73"/>
    </row>
    <row r="105">
      <c r="A105" s="73"/>
      <c r="B105" s="73"/>
      <c r="C105" s="73"/>
      <c r="D105" s="73"/>
      <c r="E105" s="73"/>
      <c r="F105" s="73"/>
      <c r="G105" s="73"/>
      <c r="H105" s="73"/>
      <c r="I105" s="73"/>
      <c r="J105" s="73"/>
      <c r="K105" s="73"/>
      <c r="L105" s="73"/>
      <c r="M105" s="73"/>
      <c r="N105" s="73"/>
    </row>
    <row r="106">
      <c r="A106" s="73"/>
      <c r="B106" s="73"/>
      <c r="C106" s="73"/>
      <c r="D106" s="73"/>
      <c r="E106" s="73"/>
      <c r="F106" s="73"/>
      <c r="G106" s="73"/>
      <c r="H106" s="73"/>
      <c r="I106" s="73"/>
      <c r="J106" s="73"/>
      <c r="K106" s="73"/>
      <c r="L106" s="73"/>
      <c r="M106" s="73"/>
      <c r="N106" s="73"/>
    </row>
    <row r="107">
      <c r="A107" s="73"/>
      <c r="B107" s="73"/>
      <c r="C107" s="73"/>
      <c r="D107" s="73"/>
      <c r="E107" s="73"/>
      <c r="F107" s="73"/>
      <c r="G107" s="73"/>
      <c r="H107" s="73"/>
      <c r="I107" s="73"/>
      <c r="J107" s="73"/>
      <c r="K107" s="73"/>
      <c r="L107" s="73"/>
      <c r="M107" s="73"/>
      <c r="N107" s="73"/>
    </row>
    <row r="108">
      <c r="A108" s="73"/>
      <c r="B108" s="73"/>
      <c r="C108" s="73"/>
      <c r="D108" s="73"/>
      <c r="E108" s="73"/>
      <c r="F108" s="73"/>
      <c r="G108" s="73"/>
      <c r="H108" s="73"/>
      <c r="I108" s="73"/>
      <c r="J108" s="73"/>
      <c r="K108" s="73"/>
      <c r="L108" s="73"/>
      <c r="M108" s="73"/>
      <c r="N108" s="73"/>
    </row>
    <row r="109">
      <c r="A109" s="73"/>
      <c r="B109" s="73"/>
      <c r="C109" s="73"/>
      <c r="D109" s="73"/>
      <c r="E109" s="73"/>
      <c r="F109" s="73"/>
      <c r="G109" s="73"/>
      <c r="H109" s="73"/>
      <c r="I109" s="73"/>
      <c r="J109" s="73"/>
      <c r="K109" s="73"/>
      <c r="L109" s="73"/>
      <c r="M109" s="73"/>
      <c r="N109" s="73"/>
    </row>
    <row r="110">
      <c r="A110" s="73"/>
      <c r="B110" s="73"/>
      <c r="C110" s="73"/>
      <c r="D110" s="73"/>
      <c r="E110" s="73"/>
      <c r="F110" s="73"/>
      <c r="G110" s="73"/>
      <c r="H110" s="73"/>
      <c r="I110" s="73"/>
      <c r="J110" s="73"/>
      <c r="K110" s="73"/>
      <c r="L110" s="73"/>
      <c r="M110" s="73"/>
      <c r="N110" s="73"/>
    </row>
    <row r="111">
      <c r="A111" s="73"/>
      <c r="B111" s="73"/>
      <c r="C111" s="73"/>
      <c r="D111" s="73"/>
      <c r="E111" s="73"/>
      <c r="F111" s="73"/>
      <c r="G111" s="73"/>
      <c r="H111" s="73"/>
      <c r="I111" s="73"/>
      <c r="J111" s="73"/>
      <c r="K111" s="73"/>
      <c r="L111" s="73"/>
      <c r="M111" s="73"/>
      <c r="N111" s="73"/>
    </row>
    <row r="112">
      <c r="A112" s="73"/>
      <c r="B112" s="73"/>
      <c r="C112" s="73"/>
      <c r="D112" s="73"/>
      <c r="E112" s="73"/>
      <c r="F112" s="73"/>
      <c r="G112" s="73"/>
      <c r="H112" s="73"/>
      <c r="I112" s="73"/>
      <c r="J112" s="73"/>
      <c r="K112" s="73"/>
      <c r="L112" s="73"/>
      <c r="M112" s="73"/>
      <c r="N112" s="73"/>
    </row>
    <row r="113">
      <c r="A113" s="73"/>
      <c r="B113" s="73"/>
      <c r="C113" s="73"/>
      <c r="D113" s="73"/>
      <c r="E113" s="73"/>
      <c r="F113" s="73"/>
      <c r="G113" s="73"/>
      <c r="H113" s="73"/>
      <c r="I113" s="73"/>
      <c r="J113" s="73"/>
      <c r="K113" s="73"/>
      <c r="L113" s="73"/>
      <c r="M113" s="73"/>
      <c r="N113" s="73"/>
    </row>
    <row r="114">
      <c r="A114" s="73"/>
      <c r="B114" s="73"/>
      <c r="C114" s="73"/>
      <c r="D114" s="73"/>
      <c r="E114" s="73"/>
      <c r="F114" s="73"/>
      <c r="G114" s="73"/>
      <c r="H114" s="73"/>
      <c r="I114" s="73"/>
      <c r="J114" s="73"/>
      <c r="K114" s="73"/>
      <c r="L114" s="73"/>
      <c r="M114" s="73"/>
      <c r="N114" s="73"/>
    </row>
    <row r="115">
      <c r="A115" s="73"/>
      <c r="B115" s="73"/>
      <c r="C115" s="73"/>
      <c r="D115" s="73"/>
      <c r="E115" s="73"/>
      <c r="F115" s="73"/>
      <c r="G115" s="73"/>
      <c r="H115" s="73"/>
      <c r="I115" s="73"/>
      <c r="J115" s="73"/>
      <c r="K115" s="73"/>
      <c r="L115" s="73"/>
      <c r="M115" s="73"/>
      <c r="N115" s="73"/>
    </row>
    <row r="116">
      <c r="A116" s="73"/>
      <c r="B116" s="73"/>
      <c r="C116" s="73"/>
      <c r="D116" s="73"/>
      <c r="E116" s="73"/>
      <c r="F116" s="73"/>
      <c r="G116" s="73"/>
      <c r="H116" s="73"/>
      <c r="I116" s="73"/>
      <c r="J116" s="73"/>
      <c r="K116" s="73"/>
      <c r="L116" s="73"/>
      <c r="M116" s="73"/>
      <c r="N116" s="73"/>
    </row>
    <row r="117">
      <c r="A117" s="73"/>
      <c r="B117" s="73"/>
      <c r="C117" s="73"/>
      <c r="D117" s="73"/>
      <c r="E117" s="73"/>
      <c r="F117" s="73"/>
      <c r="G117" s="73"/>
      <c r="H117" s="73"/>
      <c r="I117" s="73"/>
      <c r="J117" s="73"/>
      <c r="K117" s="73"/>
      <c r="L117" s="73"/>
      <c r="M117" s="73"/>
      <c r="N117" s="73"/>
    </row>
    <row r="118">
      <c r="A118" s="73"/>
      <c r="B118" s="73"/>
      <c r="C118" s="73"/>
      <c r="D118" s="73"/>
      <c r="E118" s="73"/>
      <c r="F118" s="73"/>
      <c r="G118" s="73"/>
      <c r="H118" s="73"/>
      <c r="I118" s="73"/>
      <c r="J118" s="73"/>
      <c r="K118" s="73"/>
      <c r="L118" s="73"/>
      <c r="M118" s="73"/>
      <c r="N118" s="73"/>
    </row>
    <row r="119">
      <c r="A119" s="73"/>
      <c r="B119" s="73"/>
      <c r="C119" s="73"/>
      <c r="D119" s="73"/>
      <c r="E119" s="73"/>
      <c r="F119" s="73"/>
      <c r="G119" s="73"/>
      <c r="H119" s="73"/>
      <c r="I119" s="73"/>
      <c r="J119" s="73"/>
      <c r="K119" s="73"/>
      <c r="L119" s="73"/>
      <c r="M119" s="73"/>
      <c r="N119" s="73"/>
    </row>
    <row r="120">
      <c r="A120" s="73"/>
      <c r="B120" s="73"/>
      <c r="C120" s="73"/>
      <c r="D120" s="73"/>
      <c r="E120" s="73"/>
      <c r="F120" s="73"/>
      <c r="G120" s="73"/>
      <c r="H120" s="73"/>
      <c r="I120" s="73"/>
      <c r="J120" s="73"/>
      <c r="K120" s="73"/>
      <c r="L120" s="73"/>
      <c r="M120" s="73"/>
      <c r="N120" s="73"/>
    </row>
    <row r="121">
      <c r="A121" s="73"/>
      <c r="B121" s="73"/>
      <c r="C121" s="73"/>
      <c r="D121" s="73"/>
      <c r="E121" s="73"/>
      <c r="F121" s="73"/>
      <c r="G121" s="73"/>
      <c r="H121" s="73"/>
      <c r="I121" s="73"/>
      <c r="J121" s="73"/>
      <c r="K121" s="73"/>
      <c r="L121" s="73"/>
      <c r="M121" s="73"/>
      <c r="N121" s="73"/>
    </row>
    <row r="122">
      <c r="A122" s="73"/>
      <c r="B122" s="73"/>
      <c r="C122" s="73"/>
      <c r="D122" s="73"/>
      <c r="E122" s="73"/>
      <c r="F122" s="73"/>
      <c r="G122" s="73"/>
      <c r="H122" s="73"/>
      <c r="I122" s="73"/>
      <c r="J122" s="73"/>
      <c r="K122" s="73"/>
      <c r="L122" s="73"/>
      <c r="M122" s="73"/>
      <c r="N122" s="73"/>
    </row>
    <row r="123">
      <c r="A123" s="73"/>
      <c r="B123" s="73"/>
      <c r="C123" s="73"/>
      <c r="D123" s="73"/>
      <c r="E123" s="73"/>
      <c r="F123" s="73"/>
      <c r="G123" s="73"/>
      <c r="H123" s="73"/>
      <c r="I123" s="73"/>
      <c r="J123" s="73"/>
      <c r="K123" s="73"/>
      <c r="L123" s="73"/>
      <c r="M123" s="73"/>
      <c r="N123" s="73"/>
    </row>
    <row r="124">
      <c r="A124" s="73"/>
      <c r="B124" s="73"/>
      <c r="C124" s="73"/>
      <c r="D124" s="73"/>
      <c r="E124" s="73"/>
      <c r="F124" s="73"/>
      <c r="G124" s="73"/>
      <c r="H124" s="73"/>
      <c r="I124" s="73"/>
      <c r="J124" s="73"/>
      <c r="K124" s="73"/>
      <c r="L124" s="73"/>
      <c r="M124" s="73"/>
      <c r="N124" s="73"/>
    </row>
    <row r="125">
      <c r="A125" s="73"/>
      <c r="B125" s="73"/>
      <c r="C125" s="73"/>
      <c r="D125" s="73"/>
      <c r="E125" s="73"/>
      <c r="F125" s="73"/>
      <c r="G125" s="73"/>
      <c r="H125" s="73"/>
      <c r="I125" s="73"/>
      <c r="J125" s="73"/>
      <c r="K125" s="73"/>
      <c r="L125" s="73"/>
      <c r="M125" s="73"/>
      <c r="N125" s="73"/>
    </row>
    <row r="126">
      <c r="A126" s="73"/>
      <c r="B126" s="73"/>
      <c r="C126" s="73"/>
      <c r="D126" s="73"/>
      <c r="E126" s="73"/>
      <c r="F126" s="73"/>
      <c r="G126" s="73"/>
      <c r="H126" s="73"/>
      <c r="I126" s="73"/>
      <c r="J126" s="73"/>
      <c r="K126" s="73"/>
      <c r="L126" s="73"/>
      <c r="M126" s="73"/>
      <c r="N126" s="73"/>
    </row>
    <row r="127">
      <c r="A127" s="73"/>
      <c r="B127" s="73"/>
      <c r="C127" s="73"/>
      <c r="D127" s="73"/>
      <c r="E127" s="73"/>
      <c r="F127" s="73"/>
      <c r="G127" s="73"/>
      <c r="H127" s="73"/>
      <c r="I127" s="73"/>
      <c r="J127" s="73"/>
      <c r="K127" s="73"/>
      <c r="L127" s="73"/>
      <c r="M127" s="73"/>
      <c r="N127" s="73"/>
    </row>
    <row r="128">
      <c r="A128" s="73"/>
      <c r="B128" s="73"/>
      <c r="C128" s="73"/>
      <c r="D128" s="73"/>
      <c r="E128" s="73"/>
      <c r="F128" s="73"/>
      <c r="G128" s="73"/>
      <c r="H128" s="73"/>
      <c r="I128" s="73"/>
      <c r="J128" s="73"/>
      <c r="K128" s="73"/>
      <c r="L128" s="73"/>
      <c r="M128" s="73"/>
      <c r="N128" s="73"/>
    </row>
    <row r="129">
      <c r="A129" s="73"/>
      <c r="B129" s="73"/>
      <c r="C129" s="73"/>
      <c r="D129" s="73"/>
      <c r="E129" s="73"/>
      <c r="F129" s="73"/>
      <c r="G129" s="73"/>
      <c r="H129" s="73"/>
      <c r="I129" s="73"/>
      <c r="J129" s="73"/>
      <c r="K129" s="73"/>
      <c r="L129" s="73"/>
      <c r="M129" s="73"/>
      <c r="N129" s="73"/>
    </row>
    <row r="130">
      <c r="A130" s="73"/>
      <c r="B130" s="73"/>
      <c r="C130" s="73"/>
      <c r="D130" s="73"/>
      <c r="E130" s="73"/>
      <c r="F130" s="73"/>
      <c r="G130" s="73"/>
      <c r="H130" s="73"/>
      <c r="I130" s="73"/>
      <c r="J130" s="73"/>
      <c r="K130" s="73"/>
      <c r="L130" s="73"/>
      <c r="M130" s="73"/>
      <c r="N130" s="73"/>
    </row>
    <row r="131">
      <c r="A131" s="73"/>
      <c r="B131" s="73"/>
      <c r="C131" s="73"/>
      <c r="D131" s="73"/>
      <c r="E131" s="73"/>
      <c r="F131" s="73"/>
      <c r="G131" s="73"/>
      <c r="H131" s="73"/>
      <c r="I131" s="73"/>
      <c r="J131" s="73"/>
      <c r="K131" s="73"/>
      <c r="L131" s="73"/>
      <c r="M131" s="73"/>
      <c r="N131" s="73"/>
    </row>
    <row r="132">
      <c r="A132" s="73"/>
      <c r="B132" s="73"/>
      <c r="C132" s="73"/>
      <c r="D132" s="73"/>
      <c r="E132" s="73"/>
      <c r="F132" s="73"/>
      <c r="G132" s="73"/>
      <c r="H132" s="73"/>
      <c r="I132" s="73"/>
      <c r="J132" s="73"/>
      <c r="K132" s="73"/>
      <c r="L132" s="73"/>
      <c r="M132" s="73"/>
      <c r="N132" s="73"/>
    </row>
    <row r="133">
      <c r="A133" s="73"/>
      <c r="B133" s="73"/>
      <c r="C133" s="73"/>
      <c r="D133" s="73"/>
      <c r="E133" s="73"/>
      <c r="F133" s="73"/>
      <c r="G133" s="73"/>
      <c r="H133" s="73"/>
      <c r="I133" s="73"/>
      <c r="J133" s="73"/>
      <c r="K133" s="73"/>
      <c r="L133" s="73"/>
      <c r="M133" s="73"/>
      <c r="N133" s="73"/>
    </row>
    <row r="134">
      <c r="A134" s="73"/>
      <c r="B134" s="73"/>
      <c r="C134" s="73"/>
      <c r="D134" s="73"/>
      <c r="E134" s="73"/>
      <c r="F134" s="73"/>
      <c r="G134" s="73"/>
      <c r="H134" s="73"/>
      <c r="I134" s="73"/>
      <c r="J134" s="73"/>
      <c r="K134" s="73"/>
      <c r="L134" s="73"/>
      <c r="M134" s="73"/>
      <c r="N134" s="73"/>
    </row>
    <row r="135">
      <c r="A135" s="73"/>
      <c r="B135" s="73"/>
      <c r="C135" s="73"/>
      <c r="D135" s="73"/>
      <c r="E135" s="73"/>
      <c r="F135" s="73"/>
      <c r="G135" s="73"/>
      <c r="H135" s="73"/>
      <c r="I135" s="73"/>
      <c r="J135" s="73"/>
      <c r="K135" s="73"/>
      <c r="L135" s="73"/>
      <c r="M135" s="73"/>
      <c r="N135" s="73"/>
    </row>
    <row r="136">
      <c r="A136" s="73"/>
      <c r="B136" s="73"/>
      <c r="C136" s="73"/>
      <c r="D136" s="73"/>
      <c r="E136" s="73"/>
      <c r="F136" s="73"/>
      <c r="G136" s="73"/>
      <c r="H136" s="73"/>
      <c r="I136" s="73"/>
      <c r="J136" s="73"/>
      <c r="K136" s="73"/>
      <c r="L136" s="73"/>
      <c r="M136" s="73"/>
      <c r="N136" s="73"/>
    </row>
    <row r="137">
      <c r="A137" s="73"/>
      <c r="B137" s="73"/>
      <c r="C137" s="73"/>
      <c r="D137" s="73"/>
      <c r="E137" s="73"/>
      <c r="F137" s="73"/>
      <c r="G137" s="73"/>
      <c r="H137" s="73"/>
      <c r="I137" s="73"/>
      <c r="J137" s="73"/>
      <c r="K137" s="73"/>
      <c r="L137" s="73"/>
      <c r="M137" s="73"/>
      <c r="N137" s="73"/>
    </row>
    <row r="138">
      <c r="A138" s="73"/>
      <c r="B138" s="73"/>
      <c r="C138" s="73"/>
      <c r="D138" s="73"/>
      <c r="E138" s="73"/>
      <c r="F138" s="73"/>
      <c r="G138" s="73"/>
      <c r="H138" s="73"/>
      <c r="I138" s="73"/>
      <c r="J138" s="73"/>
      <c r="K138" s="73"/>
      <c r="L138" s="73"/>
      <c r="M138" s="73"/>
      <c r="N138" s="73"/>
    </row>
    <row r="139">
      <c r="A139" s="73"/>
      <c r="B139" s="73"/>
      <c r="C139" s="73"/>
      <c r="D139" s="73"/>
      <c r="E139" s="73"/>
      <c r="F139" s="73"/>
      <c r="G139" s="73"/>
      <c r="H139" s="73"/>
      <c r="I139" s="73"/>
      <c r="J139" s="73"/>
      <c r="K139" s="73"/>
      <c r="L139" s="73"/>
      <c r="M139" s="73"/>
      <c r="N139" s="73"/>
    </row>
    <row r="140">
      <c r="A140" s="73"/>
      <c r="B140" s="73"/>
      <c r="C140" s="73"/>
      <c r="D140" s="73"/>
      <c r="E140" s="73"/>
      <c r="F140" s="73"/>
      <c r="G140" s="73"/>
      <c r="H140" s="73"/>
      <c r="I140" s="73"/>
      <c r="J140" s="73"/>
      <c r="K140" s="73"/>
      <c r="L140" s="73"/>
      <c r="M140" s="73"/>
      <c r="N140" s="73"/>
    </row>
    <row r="141">
      <c r="A141" s="73"/>
      <c r="B141" s="73"/>
      <c r="C141" s="73"/>
      <c r="D141" s="73"/>
      <c r="E141" s="73"/>
      <c r="F141" s="73"/>
      <c r="G141" s="73"/>
      <c r="H141" s="73"/>
      <c r="I141" s="73"/>
      <c r="J141" s="73"/>
      <c r="K141" s="73"/>
      <c r="L141" s="73"/>
      <c r="M141" s="73"/>
      <c r="N141" s="73"/>
    </row>
    <row r="142">
      <c r="A142" s="73"/>
      <c r="B142" s="73"/>
      <c r="C142" s="73"/>
      <c r="D142" s="73"/>
      <c r="E142" s="73"/>
      <c r="F142" s="73"/>
      <c r="G142" s="73"/>
      <c r="H142" s="73"/>
      <c r="I142" s="73"/>
      <c r="J142" s="73"/>
      <c r="K142" s="73"/>
      <c r="L142" s="73"/>
      <c r="M142" s="73"/>
      <c r="N142" s="73"/>
    </row>
    <row r="143">
      <c r="A143" s="73"/>
      <c r="B143" s="73"/>
      <c r="C143" s="73"/>
      <c r="D143" s="73"/>
      <c r="E143" s="73"/>
      <c r="F143" s="73"/>
      <c r="G143" s="73"/>
      <c r="H143" s="73"/>
      <c r="I143" s="73"/>
      <c r="J143" s="73"/>
      <c r="K143" s="73"/>
      <c r="L143" s="73"/>
      <c r="M143" s="73"/>
      <c r="N143" s="73"/>
    </row>
    <row r="144">
      <c r="A144" s="73"/>
      <c r="B144" s="73"/>
      <c r="C144" s="73"/>
      <c r="D144" s="73"/>
      <c r="E144" s="73"/>
      <c r="F144" s="73"/>
      <c r="G144" s="73"/>
      <c r="H144" s="73"/>
      <c r="I144" s="73"/>
      <c r="J144" s="73"/>
      <c r="K144" s="73"/>
      <c r="L144" s="73"/>
      <c r="M144" s="73"/>
      <c r="N144" s="73"/>
    </row>
    <row r="145">
      <c r="A145" s="73"/>
      <c r="B145" s="73"/>
      <c r="C145" s="73"/>
      <c r="D145" s="73"/>
      <c r="E145" s="73"/>
      <c r="F145" s="73"/>
      <c r="G145" s="73"/>
      <c r="H145" s="73"/>
      <c r="I145" s="73"/>
      <c r="J145" s="73"/>
      <c r="K145" s="73"/>
      <c r="L145" s="73"/>
      <c r="M145" s="73"/>
      <c r="N145" s="73"/>
    </row>
    <row r="146">
      <c r="A146" s="73"/>
      <c r="B146" s="73"/>
      <c r="C146" s="73"/>
      <c r="D146" s="73"/>
      <c r="E146" s="73"/>
      <c r="F146" s="73"/>
      <c r="G146" s="73"/>
      <c r="H146" s="73"/>
      <c r="I146" s="73"/>
      <c r="J146" s="73"/>
      <c r="K146" s="73"/>
      <c r="L146" s="73"/>
      <c r="M146" s="73"/>
      <c r="N146" s="73"/>
    </row>
    <row r="147">
      <c r="A147" s="73"/>
      <c r="B147" s="73"/>
      <c r="C147" s="73"/>
      <c r="D147" s="73"/>
      <c r="E147" s="73"/>
      <c r="F147" s="73"/>
      <c r="G147" s="73"/>
      <c r="H147" s="73"/>
      <c r="I147" s="73"/>
      <c r="J147" s="73"/>
      <c r="K147" s="73"/>
      <c r="L147" s="73"/>
      <c r="M147" s="73"/>
      <c r="N147" s="73"/>
    </row>
    <row r="148">
      <c r="A148" s="73"/>
      <c r="B148" s="73"/>
      <c r="C148" s="73"/>
      <c r="D148" s="73"/>
      <c r="E148" s="73"/>
      <c r="F148" s="73"/>
      <c r="G148" s="73"/>
      <c r="H148" s="73"/>
      <c r="I148" s="73"/>
      <c r="J148" s="73"/>
      <c r="K148" s="73"/>
      <c r="L148" s="73"/>
      <c r="M148" s="73"/>
      <c r="N148" s="73"/>
    </row>
    <row r="149">
      <c r="A149" s="73"/>
      <c r="B149" s="73"/>
      <c r="C149" s="73"/>
      <c r="D149" s="73"/>
      <c r="E149" s="73"/>
      <c r="F149" s="73"/>
      <c r="G149" s="73"/>
      <c r="H149" s="73"/>
      <c r="I149" s="73"/>
      <c r="J149" s="73"/>
      <c r="K149" s="73"/>
      <c r="L149" s="73"/>
      <c r="M149" s="73"/>
      <c r="N149" s="73"/>
    </row>
    <row r="150">
      <c r="A150" s="73"/>
      <c r="B150" s="73"/>
      <c r="C150" s="73"/>
      <c r="D150" s="73"/>
      <c r="E150" s="73"/>
      <c r="F150" s="73"/>
      <c r="G150" s="73"/>
      <c r="H150" s="73"/>
      <c r="I150" s="73"/>
      <c r="J150" s="73"/>
      <c r="K150" s="73"/>
      <c r="L150" s="73"/>
      <c r="M150" s="73"/>
      <c r="N150" s="73"/>
    </row>
    <row r="151">
      <c r="A151" s="73"/>
      <c r="B151" s="73"/>
      <c r="C151" s="73"/>
      <c r="D151" s="73"/>
      <c r="E151" s="73"/>
      <c r="F151" s="73"/>
      <c r="G151" s="73"/>
      <c r="H151" s="73"/>
      <c r="I151" s="73"/>
      <c r="J151" s="73"/>
      <c r="K151" s="73"/>
      <c r="L151" s="73"/>
      <c r="M151" s="73"/>
      <c r="N151" s="73"/>
    </row>
    <row r="152">
      <c r="A152" s="73"/>
      <c r="B152" s="73"/>
      <c r="C152" s="73"/>
      <c r="D152" s="73"/>
      <c r="E152" s="73"/>
      <c r="F152" s="73"/>
      <c r="G152" s="73"/>
      <c r="H152" s="73"/>
      <c r="I152" s="73"/>
      <c r="J152" s="73"/>
      <c r="K152" s="73"/>
      <c r="L152" s="73"/>
      <c r="M152" s="73"/>
      <c r="N152" s="73"/>
    </row>
    <row r="153">
      <c r="A153" s="73"/>
      <c r="B153" s="73"/>
      <c r="C153" s="73"/>
      <c r="D153" s="73"/>
      <c r="E153" s="73"/>
      <c r="F153" s="73"/>
      <c r="G153" s="73"/>
      <c r="H153" s="73"/>
      <c r="I153" s="73"/>
      <c r="J153" s="73"/>
      <c r="K153" s="73"/>
      <c r="L153" s="73"/>
      <c r="M153" s="73"/>
      <c r="N153" s="73"/>
    </row>
    <row r="154">
      <c r="A154" s="73"/>
      <c r="B154" s="73"/>
      <c r="C154" s="73"/>
      <c r="D154" s="73"/>
      <c r="E154" s="73"/>
      <c r="F154" s="73"/>
      <c r="G154" s="73"/>
      <c r="H154" s="73"/>
      <c r="I154" s="73"/>
      <c r="J154" s="73"/>
      <c r="K154" s="73"/>
      <c r="L154" s="73"/>
      <c r="M154" s="73"/>
      <c r="N154" s="73"/>
    </row>
    <row r="155">
      <c r="A155" s="73"/>
      <c r="B155" s="73"/>
      <c r="C155" s="73"/>
      <c r="D155" s="73"/>
      <c r="E155" s="73"/>
      <c r="F155" s="73"/>
      <c r="G155" s="73"/>
      <c r="H155" s="73"/>
      <c r="I155" s="73"/>
      <c r="J155" s="73"/>
      <c r="K155" s="73"/>
      <c r="L155" s="73"/>
      <c r="M155" s="73"/>
      <c r="N155" s="73"/>
    </row>
    <row r="156">
      <c r="A156" s="73"/>
      <c r="B156" s="73"/>
      <c r="C156" s="73"/>
      <c r="D156" s="73"/>
      <c r="E156" s="73"/>
      <c r="F156" s="73"/>
      <c r="G156" s="73"/>
      <c r="H156" s="73"/>
      <c r="I156" s="73"/>
      <c r="J156" s="73"/>
      <c r="K156" s="73"/>
      <c r="L156" s="73"/>
      <c r="M156" s="73"/>
      <c r="N156" s="73"/>
    </row>
    <row r="157">
      <c r="A157" s="73"/>
      <c r="B157" s="73"/>
      <c r="C157" s="73"/>
      <c r="D157" s="73"/>
      <c r="E157" s="73"/>
      <c r="F157" s="73"/>
      <c r="G157" s="73"/>
      <c r="H157" s="73"/>
      <c r="I157" s="73"/>
      <c r="J157" s="73"/>
      <c r="K157" s="73"/>
      <c r="L157" s="73"/>
      <c r="M157" s="73"/>
      <c r="N157" s="73"/>
    </row>
    <row r="158">
      <c r="A158" s="73"/>
      <c r="B158" s="73"/>
      <c r="C158" s="73"/>
      <c r="D158" s="73"/>
      <c r="E158" s="73"/>
      <c r="F158" s="73"/>
      <c r="G158" s="73"/>
      <c r="H158" s="73"/>
      <c r="I158" s="73"/>
      <c r="J158" s="73"/>
      <c r="K158" s="73"/>
      <c r="L158" s="73"/>
      <c r="M158" s="73"/>
      <c r="N158" s="73"/>
    </row>
    <row r="159">
      <c r="A159" s="73"/>
      <c r="B159" s="73"/>
      <c r="C159" s="73"/>
      <c r="D159" s="73"/>
      <c r="E159" s="73"/>
      <c r="F159" s="73"/>
      <c r="G159" s="73"/>
      <c r="H159" s="73"/>
      <c r="I159" s="73"/>
      <c r="J159" s="73"/>
      <c r="K159" s="73"/>
      <c r="L159" s="73"/>
      <c r="M159" s="73"/>
      <c r="N159" s="73"/>
    </row>
    <row r="160">
      <c r="A160" s="73"/>
      <c r="B160" s="73"/>
      <c r="C160" s="73"/>
      <c r="D160" s="73"/>
      <c r="E160" s="73"/>
      <c r="F160" s="73"/>
      <c r="G160" s="73"/>
      <c r="H160" s="73"/>
      <c r="I160" s="73"/>
      <c r="J160" s="73"/>
      <c r="K160" s="73"/>
      <c r="L160" s="73"/>
      <c r="M160" s="73"/>
      <c r="N160" s="73"/>
    </row>
    <row r="161">
      <c r="A161" s="73"/>
      <c r="B161" s="73"/>
      <c r="C161" s="73"/>
      <c r="D161" s="73"/>
      <c r="E161" s="73"/>
      <c r="F161" s="73"/>
      <c r="G161" s="73"/>
      <c r="H161" s="73"/>
      <c r="I161" s="73"/>
      <c r="J161" s="73"/>
      <c r="K161" s="73"/>
      <c r="L161" s="73"/>
      <c r="M161" s="73"/>
      <c r="N161" s="73"/>
    </row>
    <row r="162">
      <c r="A162" s="73"/>
      <c r="B162" s="73"/>
      <c r="C162" s="73"/>
      <c r="D162" s="73"/>
      <c r="E162" s="73"/>
      <c r="F162" s="73"/>
      <c r="G162" s="73"/>
      <c r="H162" s="73"/>
      <c r="I162" s="73"/>
      <c r="J162" s="73"/>
      <c r="K162" s="73"/>
      <c r="L162" s="73"/>
      <c r="M162" s="73"/>
      <c r="N162" s="73"/>
    </row>
    <row r="163">
      <c r="A163" s="73"/>
      <c r="B163" s="73"/>
      <c r="C163" s="73"/>
      <c r="D163" s="73"/>
      <c r="E163" s="73"/>
      <c r="F163" s="73"/>
      <c r="G163" s="73"/>
      <c r="H163" s="73"/>
      <c r="I163" s="73"/>
      <c r="J163" s="73"/>
      <c r="K163" s="73"/>
      <c r="L163" s="73"/>
      <c r="M163" s="73"/>
      <c r="N163" s="73"/>
    </row>
    <row r="164">
      <c r="A164" s="73"/>
      <c r="B164" s="73"/>
      <c r="C164" s="73"/>
      <c r="D164" s="73"/>
      <c r="E164" s="73"/>
      <c r="F164" s="73"/>
      <c r="G164" s="73"/>
      <c r="H164" s="73"/>
      <c r="I164" s="73"/>
      <c r="J164" s="73"/>
      <c r="K164" s="73"/>
      <c r="L164" s="73"/>
      <c r="M164" s="73"/>
      <c r="N164" s="73"/>
    </row>
    <row r="165">
      <c r="A165" s="73"/>
      <c r="B165" s="73"/>
      <c r="C165" s="73"/>
      <c r="D165" s="73"/>
      <c r="E165" s="73"/>
      <c r="F165" s="73"/>
      <c r="G165" s="73"/>
      <c r="H165" s="73"/>
      <c r="I165" s="73"/>
      <c r="J165" s="73"/>
      <c r="K165" s="73"/>
      <c r="L165" s="73"/>
      <c r="M165" s="73"/>
      <c r="N165" s="73"/>
    </row>
    <row r="166">
      <c r="A166" s="73"/>
      <c r="B166" s="73"/>
      <c r="C166" s="73"/>
      <c r="D166" s="73"/>
      <c r="E166" s="73"/>
      <c r="F166" s="73"/>
      <c r="G166" s="73"/>
      <c r="H166" s="73"/>
      <c r="I166" s="73"/>
      <c r="J166" s="73"/>
      <c r="K166" s="73"/>
      <c r="L166" s="73"/>
      <c r="M166" s="73"/>
      <c r="N166" s="73"/>
    </row>
    <row r="167">
      <c r="A167" s="73"/>
      <c r="B167" s="73"/>
      <c r="C167" s="73"/>
      <c r="D167" s="73"/>
      <c r="E167" s="73"/>
      <c r="F167" s="73"/>
      <c r="G167" s="73"/>
      <c r="H167" s="73"/>
      <c r="I167" s="73"/>
      <c r="J167" s="73"/>
      <c r="K167" s="73"/>
      <c r="L167" s="73"/>
      <c r="M167" s="73"/>
      <c r="N167" s="73"/>
    </row>
    <row r="168">
      <c r="A168" s="73"/>
      <c r="B168" s="73"/>
      <c r="C168" s="73"/>
      <c r="D168" s="73"/>
      <c r="E168" s="73"/>
      <c r="F168" s="73"/>
      <c r="G168" s="73"/>
      <c r="H168" s="73"/>
      <c r="I168" s="73"/>
      <c r="J168" s="73"/>
      <c r="K168" s="73"/>
      <c r="L168" s="73"/>
      <c r="M168" s="73"/>
      <c r="N168" s="73"/>
    </row>
    <row r="169">
      <c r="A169" s="73"/>
      <c r="B169" s="73"/>
      <c r="C169" s="73"/>
      <c r="D169" s="73"/>
      <c r="E169" s="73"/>
      <c r="F169" s="73"/>
      <c r="G169" s="73"/>
      <c r="H169" s="73"/>
      <c r="I169" s="73"/>
      <c r="J169" s="73"/>
      <c r="K169" s="73"/>
      <c r="L169" s="73"/>
      <c r="M169" s="73"/>
      <c r="N169" s="73"/>
    </row>
    <row r="170">
      <c r="A170" s="73"/>
      <c r="B170" s="73"/>
      <c r="C170" s="73"/>
      <c r="D170" s="73"/>
      <c r="E170" s="73"/>
      <c r="F170" s="73"/>
      <c r="G170" s="73"/>
      <c r="H170" s="73"/>
      <c r="I170" s="73"/>
      <c r="J170" s="73"/>
      <c r="K170" s="73"/>
      <c r="L170" s="73"/>
      <c r="M170" s="73"/>
      <c r="N170" s="73"/>
    </row>
    <row r="171">
      <c r="A171" s="73"/>
      <c r="B171" s="73"/>
      <c r="C171" s="73"/>
      <c r="D171" s="73"/>
      <c r="E171" s="73"/>
      <c r="F171" s="73"/>
      <c r="G171" s="73"/>
      <c r="H171" s="73"/>
      <c r="I171" s="73"/>
      <c r="J171" s="73"/>
      <c r="K171" s="73"/>
      <c r="L171" s="73"/>
      <c r="M171" s="73"/>
      <c r="N171" s="73"/>
    </row>
    <row r="172">
      <c r="A172" s="73"/>
      <c r="B172" s="73"/>
      <c r="C172" s="73"/>
      <c r="D172" s="73"/>
      <c r="E172" s="73"/>
      <c r="F172" s="73"/>
      <c r="G172" s="73"/>
      <c r="H172" s="73"/>
      <c r="I172" s="73"/>
      <c r="J172" s="73"/>
      <c r="K172" s="73"/>
      <c r="L172" s="73"/>
      <c r="M172" s="73"/>
      <c r="N172" s="73"/>
    </row>
    <row r="173">
      <c r="A173" s="73"/>
      <c r="B173" s="73"/>
      <c r="C173" s="73"/>
      <c r="D173" s="73"/>
      <c r="E173" s="73"/>
      <c r="F173" s="73"/>
      <c r="G173" s="73"/>
      <c r="H173" s="73"/>
      <c r="I173" s="73"/>
      <c r="J173" s="73"/>
      <c r="K173" s="73"/>
      <c r="L173" s="73"/>
      <c r="M173" s="73"/>
      <c r="N173" s="73"/>
    </row>
    <row r="174">
      <c r="A174" s="73"/>
      <c r="B174" s="73"/>
      <c r="C174" s="73"/>
      <c r="D174" s="73"/>
      <c r="E174" s="73"/>
      <c r="F174" s="73"/>
      <c r="G174" s="73"/>
      <c r="H174" s="73"/>
      <c r="I174" s="73"/>
      <c r="J174" s="73"/>
      <c r="K174" s="73"/>
      <c r="L174" s="73"/>
      <c r="M174" s="73"/>
      <c r="N174" s="73"/>
    </row>
    <row r="175">
      <c r="A175" s="73"/>
      <c r="B175" s="73"/>
      <c r="C175" s="73"/>
      <c r="D175" s="73"/>
      <c r="E175" s="73"/>
      <c r="F175" s="73"/>
      <c r="G175" s="73"/>
      <c r="H175" s="73"/>
      <c r="I175" s="73"/>
      <c r="J175" s="73"/>
      <c r="K175" s="73"/>
      <c r="L175" s="73"/>
      <c r="M175" s="73"/>
      <c r="N175" s="73"/>
    </row>
    <row r="176">
      <c r="A176" s="73"/>
      <c r="B176" s="73"/>
      <c r="C176" s="73"/>
      <c r="D176" s="73"/>
      <c r="E176" s="73"/>
      <c r="F176" s="73"/>
      <c r="G176" s="73"/>
      <c r="H176" s="73"/>
      <c r="I176" s="73"/>
      <c r="J176" s="73"/>
      <c r="K176" s="73"/>
      <c r="L176" s="73"/>
      <c r="M176" s="73"/>
      <c r="N176" s="73"/>
    </row>
    <row r="177">
      <c r="A177" s="73"/>
      <c r="B177" s="73"/>
      <c r="C177" s="73"/>
      <c r="D177" s="73"/>
      <c r="E177" s="73"/>
      <c r="F177" s="73"/>
      <c r="G177" s="73"/>
      <c r="H177" s="73"/>
      <c r="I177" s="73"/>
      <c r="J177" s="73"/>
      <c r="K177" s="73"/>
      <c r="L177" s="73"/>
      <c r="M177" s="73"/>
      <c r="N177" s="73"/>
    </row>
    <row r="178">
      <c r="A178" s="73"/>
      <c r="B178" s="73"/>
      <c r="C178" s="73"/>
      <c r="D178" s="73"/>
      <c r="E178" s="73"/>
      <c r="F178" s="73"/>
      <c r="G178" s="73"/>
      <c r="H178" s="73"/>
      <c r="I178" s="73"/>
      <c r="J178" s="73"/>
      <c r="K178" s="73"/>
      <c r="L178" s="73"/>
      <c r="M178" s="73"/>
      <c r="N178" s="73"/>
    </row>
    <row r="179">
      <c r="A179" s="73"/>
      <c r="B179" s="73"/>
      <c r="C179" s="73"/>
      <c r="D179" s="73"/>
      <c r="E179" s="73"/>
      <c r="F179" s="73"/>
      <c r="G179" s="73"/>
      <c r="H179" s="73"/>
      <c r="I179" s="73"/>
      <c r="J179" s="73"/>
      <c r="K179" s="73"/>
      <c r="L179" s="73"/>
      <c r="M179" s="73"/>
      <c r="N179" s="73"/>
    </row>
    <row r="180">
      <c r="A180" s="73"/>
      <c r="B180" s="73"/>
      <c r="C180" s="73"/>
      <c r="D180" s="73"/>
      <c r="E180" s="73"/>
      <c r="F180" s="73"/>
      <c r="G180" s="73"/>
      <c r="H180" s="73"/>
      <c r="I180" s="73"/>
      <c r="J180" s="73"/>
      <c r="K180" s="73"/>
      <c r="L180" s="73"/>
      <c r="M180" s="73"/>
      <c r="N180" s="73"/>
    </row>
    <row r="181">
      <c r="A181" s="73"/>
      <c r="B181" s="73"/>
      <c r="C181" s="73"/>
      <c r="D181" s="73"/>
      <c r="E181" s="73"/>
      <c r="F181" s="73"/>
      <c r="G181" s="73"/>
      <c r="H181" s="73"/>
      <c r="I181" s="73"/>
      <c r="J181" s="73"/>
      <c r="K181" s="73"/>
      <c r="L181" s="73"/>
      <c r="M181" s="73"/>
      <c r="N181" s="73"/>
    </row>
    <row r="182">
      <c r="A182" s="73"/>
      <c r="B182" s="73"/>
      <c r="C182" s="73"/>
      <c r="D182" s="73"/>
      <c r="E182" s="73"/>
      <c r="F182" s="73"/>
      <c r="G182" s="73"/>
      <c r="H182" s="73"/>
      <c r="I182" s="73"/>
      <c r="J182" s="73"/>
      <c r="K182" s="73"/>
      <c r="L182" s="73"/>
      <c r="M182" s="73"/>
      <c r="N182" s="73"/>
    </row>
    <row r="183">
      <c r="A183" s="73"/>
      <c r="B183" s="73"/>
      <c r="C183" s="73"/>
      <c r="D183" s="73"/>
      <c r="E183" s="73"/>
      <c r="F183" s="73"/>
      <c r="G183" s="73"/>
      <c r="H183" s="73"/>
      <c r="I183" s="73"/>
      <c r="J183" s="73"/>
      <c r="K183" s="73"/>
      <c r="L183" s="73"/>
      <c r="M183" s="73"/>
      <c r="N183" s="73"/>
    </row>
    <row r="184">
      <c r="A184" s="73"/>
      <c r="B184" s="73"/>
      <c r="C184" s="73"/>
      <c r="D184" s="73"/>
      <c r="E184" s="73"/>
      <c r="F184" s="73"/>
      <c r="G184" s="73"/>
      <c r="H184" s="73"/>
      <c r="I184" s="73"/>
      <c r="J184" s="73"/>
      <c r="K184" s="73"/>
      <c r="L184" s="73"/>
      <c r="M184" s="73"/>
      <c r="N184" s="73"/>
    </row>
    <row r="185">
      <c r="A185" s="73"/>
      <c r="B185" s="73"/>
      <c r="C185" s="73"/>
      <c r="D185" s="73"/>
      <c r="E185" s="73"/>
      <c r="F185" s="73"/>
      <c r="G185" s="73"/>
      <c r="H185" s="73"/>
      <c r="I185" s="73"/>
      <c r="J185" s="73"/>
      <c r="K185" s="73"/>
      <c r="L185" s="73"/>
      <c r="M185" s="73"/>
      <c r="N185" s="73"/>
    </row>
    <row r="186">
      <c r="A186" s="73"/>
      <c r="B186" s="73"/>
      <c r="C186" s="73"/>
      <c r="D186" s="73"/>
      <c r="E186" s="73"/>
      <c r="F186" s="73"/>
      <c r="G186" s="73"/>
      <c r="H186" s="73"/>
      <c r="I186" s="73"/>
      <c r="J186" s="73"/>
      <c r="K186" s="73"/>
      <c r="L186" s="73"/>
      <c r="M186" s="73"/>
      <c r="N186" s="73"/>
    </row>
    <row r="187">
      <c r="A187" s="73"/>
      <c r="B187" s="73"/>
      <c r="C187" s="73"/>
      <c r="D187" s="73"/>
      <c r="E187" s="73"/>
      <c r="F187" s="73"/>
      <c r="G187" s="73"/>
      <c r="H187" s="73"/>
      <c r="I187" s="73"/>
      <c r="J187" s="73"/>
      <c r="K187" s="73"/>
      <c r="L187" s="73"/>
      <c r="M187" s="73"/>
      <c r="N187" s="73"/>
    </row>
    <row r="188">
      <c r="A188" s="73"/>
      <c r="B188" s="73"/>
      <c r="C188" s="73"/>
      <c r="D188" s="73"/>
      <c r="E188" s="73"/>
      <c r="F188" s="73"/>
      <c r="G188" s="73"/>
      <c r="H188" s="73"/>
      <c r="I188" s="73"/>
      <c r="J188" s="73"/>
      <c r="K188" s="73"/>
      <c r="L188" s="73"/>
      <c r="M188" s="73"/>
      <c r="N188" s="73"/>
    </row>
    <row r="189">
      <c r="A189" s="73"/>
      <c r="B189" s="73"/>
      <c r="C189" s="73"/>
      <c r="D189" s="73"/>
      <c r="E189" s="73"/>
      <c r="F189" s="73"/>
      <c r="G189" s="73"/>
      <c r="H189" s="73"/>
      <c r="I189" s="73"/>
      <c r="J189" s="73"/>
      <c r="K189" s="73"/>
      <c r="L189" s="73"/>
      <c r="M189" s="73"/>
      <c r="N189" s="73"/>
    </row>
    <row r="190">
      <c r="A190" s="73"/>
      <c r="B190" s="73"/>
      <c r="C190" s="73"/>
      <c r="D190" s="73"/>
      <c r="E190" s="73"/>
      <c r="F190" s="73"/>
      <c r="G190" s="73"/>
      <c r="H190" s="73"/>
      <c r="I190" s="73"/>
      <c r="J190" s="73"/>
      <c r="K190" s="73"/>
      <c r="L190" s="73"/>
      <c r="M190" s="73"/>
      <c r="N190" s="73"/>
    </row>
    <row r="191">
      <c r="A191" s="73"/>
      <c r="B191" s="73"/>
      <c r="C191" s="73"/>
      <c r="D191" s="73"/>
      <c r="E191" s="73"/>
      <c r="F191" s="73"/>
      <c r="G191" s="73"/>
      <c r="H191" s="73"/>
      <c r="I191" s="73"/>
      <c r="J191" s="73"/>
      <c r="K191" s="73"/>
      <c r="L191" s="73"/>
      <c r="M191" s="73"/>
      <c r="N191" s="73"/>
    </row>
    <row r="192">
      <c r="A192" s="73"/>
      <c r="B192" s="73"/>
      <c r="C192" s="73"/>
      <c r="D192" s="73"/>
      <c r="E192" s="73"/>
      <c r="F192" s="73"/>
      <c r="G192" s="73"/>
      <c r="H192" s="73"/>
      <c r="I192" s="73"/>
      <c r="J192" s="73"/>
      <c r="K192" s="73"/>
      <c r="L192" s="73"/>
      <c r="M192" s="73"/>
      <c r="N192" s="73"/>
    </row>
    <row r="193">
      <c r="A193" s="73"/>
      <c r="B193" s="73"/>
      <c r="C193" s="73"/>
      <c r="D193" s="73"/>
      <c r="E193" s="73"/>
      <c r="F193" s="73"/>
      <c r="G193" s="73"/>
      <c r="H193" s="73"/>
      <c r="I193" s="73"/>
      <c r="J193" s="73"/>
      <c r="K193" s="73"/>
      <c r="L193" s="73"/>
      <c r="M193" s="73"/>
      <c r="N193" s="73"/>
    </row>
    <row r="194">
      <c r="A194" s="73"/>
      <c r="B194" s="73"/>
      <c r="C194" s="73"/>
      <c r="D194" s="73"/>
      <c r="E194" s="73"/>
      <c r="F194" s="73"/>
      <c r="G194" s="73"/>
      <c r="H194" s="73"/>
      <c r="I194" s="73"/>
      <c r="J194" s="73"/>
      <c r="K194" s="73"/>
      <c r="L194" s="73"/>
      <c r="M194" s="73"/>
      <c r="N194" s="73"/>
    </row>
    <row r="195">
      <c r="A195" s="73"/>
      <c r="B195" s="73"/>
      <c r="C195" s="73"/>
      <c r="D195" s="73"/>
      <c r="E195" s="73"/>
      <c r="F195" s="73"/>
      <c r="G195" s="73"/>
      <c r="H195" s="73"/>
      <c r="I195" s="73"/>
      <c r="J195" s="73"/>
      <c r="K195" s="73"/>
      <c r="L195" s="73"/>
      <c r="M195" s="73"/>
      <c r="N195" s="73"/>
    </row>
    <row r="196">
      <c r="A196" s="73"/>
      <c r="B196" s="73"/>
      <c r="C196" s="73"/>
      <c r="D196" s="73"/>
      <c r="E196" s="73"/>
      <c r="F196" s="73"/>
      <c r="G196" s="73"/>
      <c r="H196" s="73"/>
      <c r="I196" s="73"/>
      <c r="J196" s="73"/>
      <c r="K196" s="73"/>
      <c r="L196" s="73"/>
      <c r="M196" s="73"/>
      <c r="N196" s="73"/>
    </row>
    <row r="197">
      <c r="A197" s="73"/>
      <c r="B197" s="73"/>
      <c r="C197" s="73"/>
      <c r="D197" s="73"/>
      <c r="E197" s="73"/>
      <c r="F197" s="73"/>
      <c r="G197" s="73"/>
      <c r="H197" s="73"/>
      <c r="I197" s="73"/>
      <c r="J197" s="73"/>
      <c r="K197" s="73"/>
      <c r="L197" s="73"/>
      <c r="M197" s="73"/>
      <c r="N197" s="73"/>
    </row>
    <row r="198">
      <c r="A198" s="73"/>
      <c r="B198" s="73"/>
      <c r="C198" s="73"/>
      <c r="D198" s="73"/>
      <c r="E198" s="73"/>
      <c r="F198" s="73"/>
      <c r="G198" s="73"/>
      <c r="H198" s="73"/>
      <c r="I198" s="73"/>
      <c r="J198" s="73"/>
      <c r="K198" s="73"/>
      <c r="L198" s="73"/>
      <c r="M198" s="73"/>
      <c r="N198" s="73"/>
    </row>
    <row r="199">
      <c r="A199" s="73"/>
      <c r="B199" s="73"/>
      <c r="C199" s="73"/>
      <c r="D199" s="73"/>
      <c r="E199" s="73"/>
      <c r="F199" s="73"/>
      <c r="G199" s="73"/>
      <c r="H199" s="73"/>
      <c r="I199" s="73"/>
      <c r="J199" s="73"/>
      <c r="K199" s="73"/>
      <c r="L199" s="73"/>
      <c r="M199" s="73"/>
      <c r="N199" s="73"/>
    </row>
    <row r="200">
      <c r="A200" s="73"/>
      <c r="B200" s="73"/>
      <c r="C200" s="73"/>
      <c r="D200" s="73"/>
      <c r="E200" s="73"/>
      <c r="F200" s="73"/>
      <c r="G200" s="73"/>
      <c r="H200" s="73"/>
      <c r="I200" s="73"/>
      <c r="J200" s="73"/>
      <c r="K200" s="73"/>
      <c r="L200" s="73"/>
      <c r="M200" s="73"/>
      <c r="N200" s="73"/>
    </row>
    <row r="201">
      <c r="A201" s="73"/>
      <c r="B201" s="73"/>
      <c r="C201" s="73"/>
      <c r="D201" s="73"/>
      <c r="E201" s="73"/>
      <c r="F201" s="73"/>
      <c r="G201" s="73"/>
      <c r="H201" s="73"/>
      <c r="I201" s="73"/>
      <c r="J201" s="73"/>
      <c r="K201" s="73"/>
      <c r="L201" s="73"/>
      <c r="M201" s="73"/>
      <c r="N201" s="73"/>
    </row>
    <row r="202">
      <c r="A202" s="73"/>
      <c r="B202" s="73"/>
      <c r="C202" s="73"/>
      <c r="D202" s="73"/>
      <c r="E202" s="73"/>
      <c r="F202" s="73"/>
      <c r="G202" s="73"/>
      <c r="H202" s="73"/>
      <c r="I202" s="73"/>
      <c r="J202" s="73"/>
      <c r="K202" s="73"/>
      <c r="L202" s="73"/>
      <c r="M202" s="73"/>
      <c r="N202" s="73"/>
    </row>
    <row r="203">
      <c r="A203" s="73"/>
      <c r="B203" s="73"/>
      <c r="C203" s="73"/>
      <c r="D203" s="73"/>
      <c r="E203" s="73"/>
      <c r="F203" s="73"/>
      <c r="G203" s="73"/>
      <c r="H203" s="73"/>
      <c r="I203" s="73"/>
      <c r="J203" s="73"/>
      <c r="K203" s="73"/>
      <c r="L203" s="73"/>
      <c r="M203" s="73"/>
      <c r="N203" s="73"/>
    </row>
    <row r="204">
      <c r="A204" s="73"/>
      <c r="B204" s="73"/>
      <c r="C204" s="73"/>
      <c r="D204" s="73"/>
      <c r="E204" s="73"/>
      <c r="F204" s="73"/>
      <c r="G204" s="73"/>
      <c r="H204" s="73"/>
      <c r="I204" s="73"/>
      <c r="J204" s="73"/>
      <c r="K204" s="73"/>
      <c r="L204" s="73"/>
      <c r="M204" s="73"/>
      <c r="N204" s="73"/>
    </row>
    <row r="205">
      <c r="A205" s="73"/>
      <c r="B205" s="73"/>
      <c r="C205" s="73"/>
      <c r="D205" s="73"/>
      <c r="E205" s="73"/>
      <c r="F205" s="73"/>
      <c r="G205" s="73"/>
      <c r="H205" s="73"/>
      <c r="I205" s="73"/>
      <c r="J205" s="73"/>
      <c r="K205" s="73"/>
      <c r="L205" s="73"/>
      <c r="M205" s="73"/>
      <c r="N205" s="73"/>
    </row>
    <row r="206">
      <c r="A206" s="73"/>
      <c r="B206" s="73"/>
      <c r="C206" s="73"/>
      <c r="D206" s="73"/>
      <c r="E206" s="73"/>
      <c r="F206" s="73"/>
      <c r="G206" s="73"/>
      <c r="H206" s="73"/>
      <c r="I206" s="73"/>
      <c r="J206" s="73"/>
      <c r="K206" s="73"/>
      <c r="L206" s="73"/>
      <c r="M206" s="73"/>
      <c r="N206" s="73"/>
    </row>
    <row r="207">
      <c r="A207" s="73"/>
      <c r="B207" s="73"/>
      <c r="C207" s="73"/>
      <c r="D207" s="73"/>
      <c r="E207" s="73"/>
      <c r="F207" s="73"/>
      <c r="G207" s="73"/>
      <c r="H207" s="73"/>
      <c r="I207" s="73"/>
      <c r="J207" s="73"/>
      <c r="K207" s="73"/>
      <c r="L207" s="73"/>
      <c r="M207" s="73"/>
      <c r="N207" s="73"/>
    </row>
    <row r="208">
      <c r="A208" s="73"/>
      <c r="B208" s="73"/>
      <c r="C208" s="73"/>
      <c r="D208" s="73"/>
      <c r="E208" s="73"/>
      <c r="F208" s="73"/>
      <c r="G208" s="73"/>
      <c r="H208" s="73"/>
      <c r="I208" s="73"/>
      <c r="J208" s="73"/>
      <c r="K208" s="73"/>
      <c r="L208" s="73"/>
      <c r="M208" s="73"/>
      <c r="N208" s="73"/>
    </row>
    <row r="209">
      <c r="A209" s="73"/>
      <c r="B209" s="73"/>
      <c r="C209" s="73"/>
      <c r="D209" s="73"/>
      <c r="E209" s="73"/>
      <c r="F209" s="73"/>
      <c r="G209" s="73"/>
      <c r="H209" s="73"/>
      <c r="I209" s="73"/>
      <c r="J209" s="73"/>
      <c r="K209" s="73"/>
      <c r="L209" s="73"/>
      <c r="M209" s="73"/>
      <c r="N209" s="73"/>
    </row>
    <row r="210">
      <c r="A210" s="73"/>
      <c r="B210" s="73"/>
      <c r="C210" s="73"/>
      <c r="D210" s="73"/>
      <c r="E210" s="73"/>
      <c r="F210" s="73"/>
      <c r="G210" s="73"/>
      <c r="H210" s="73"/>
      <c r="I210" s="73"/>
      <c r="J210" s="73"/>
      <c r="K210" s="73"/>
      <c r="L210" s="73"/>
      <c r="M210" s="73"/>
      <c r="N210" s="73"/>
    </row>
    <row r="211">
      <c r="A211" s="73"/>
      <c r="B211" s="73"/>
      <c r="C211" s="73"/>
      <c r="D211" s="73"/>
      <c r="E211" s="73"/>
      <c r="F211" s="73"/>
      <c r="G211" s="73"/>
      <c r="H211" s="73"/>
      <c r="I211" s="73"/>
      <c r="J211" s="73"/>
      <c r="K211" s="73"/>
      <c r="L211" s="73"/>
      <c r="M211" s="73"/>
      <c r="N211" s="73"/>
    </row>
    <row r="212">
      <c r="A212" s="73"/>
      <c r="B212" s="73"/>
      <c r="C212" s="73"/>
      <c r="D212" s="73"/>
      <c r="E212" s="73"/>
      <c r="F212" s="73"/>
      <c r="G212" s="73"/>
      <c r="H212" s="73"/>
      <c r="I212" s="73"/>
      <c r="J212" s="73"/>
      <c r="K212" s="73"/>
      <c r="L212" s="73"/>
      <c r="M212" s="73"/>
      <c r="N212" s="73"/>
    </row>
    <row r="213">
      <c r="A213" s="73"/>
      <c r="B213" s="73"/>
      <c r="C213" s="73"/>
      <c r="D213" s="73"/>
      <c r="E213" s="73"/>
      <c r="F213" s="73"/>
      <c r="G213" s="73"/>
      <c r="H213" s="73"/>
      <c r="I213" s="73"/>
      <c r="J213" s="73"/>
      <c r="K213" s="73"/>
      <c r="L213" s="73"/>
      <c r="M213" s="73"/>
      <c r="N213" s="73"/>
    </row>
    <row r="214">
      <c r="A214" s="73"/>
      <c r="B214" s="73"/>
      <c r="C214" s="73"/>
      <c r="D214" s="73"/>
      <c r="E214" s="73"/>
      <c r="F214" s="73"/>
      <c r="G214" s="73"/>
      <c r="H214" s="73"/>
      <c r="I214" s="73"/>
      <c r="J214" s="73"/>
      <c r="K214" s="73"/>
      <c r="L214" s="73"/>
      <c r="M214" s="73"/>
      <c r="N214" s="73"/>
    </row>
    <row r="215">
      <c r="A215" s="73"/>
      <c r="B215" s="73"/>
      <c r="C215" s="73"/>
      <c r="D215" s="73"/>
      <c r="E215" s="73"/>
      <c r="F215" s="73"/>
      <c r="G215" s="73"/>
      <c r="H215" s="73"/>
      <c r="I215" s="73"/>
      <c r="J215" s="73"/>
      <c r="K215" s="73"/>
      <c r="L215" s="73"/>
      <c r="M215" s="73"/>
      <c r="N215" s="73"/>
    </row>
    <row r="216">
      <c r="A216" s="73"/>
      <c r="B216" s="73"/>
      <c r="C216" s="73"/>
      <c r="D216" s="73"/>
      <c r="E216" s="73"/>
      <c r="F216" s="73"/>
      <c r="G216" s="73"/>
      <c r="H216" s="73"/>
      <c r="I216" s="73"/>
      <c r="J216" s="73"/>
      <c r="K216" s="73"/>
      <c r="L216" s="73"/>
      <c r="M216" s="73"/>
      <c r="N216" s="73"/>
    </row>
    <row r="217">
      <c r="A217" s="73"/>
      <c r="B217" s="73"/>
      <c r="C217" s="73"/>
      <c r="D217" s="73"/>
      <c r="E217" s="73"/>
      <c r="F217" s="73"/>
      <c r="G217" s="73"/>
      <c r="H217" s="73"/>
      <c r="I217" s="73"/>
      <c r="J217" s="73"/>
      <c r="K217" s="73"/>
      <c r="L217" s="73"/>
      <c r="M217" s="73"/>
      <c r="N217" s="73"/>
    </row>
    <row r="218">
      <c r="A218" s="73"/>
      <c r="B218" s="73"/>
      <c r="C218" s="73"/>
      <c r="D218" s="73"/>
      <c r="E218" s="73"/>
      <c r="F218" s="73"/>
      <c r="G218" s="73"/>
      <c r="H218" s="73"/>
      <c r="I218" s="73"/>
      <c r="J218" s="73"/>
      <c r="K218" s="73"/>
      <c r="L218" s="73"/>
      <c r="M218" s="73"/>
      <c r="N218" s="73"/>
    </row>
    <row r="219">
      <c r="A219" s="73"/>
      <c r="B219" s="73"/>
      <c r="C219" s="73"/>
      <c r="D219" s="73"/>
      <c r="E219" s="73"/>
      <c r="F219" s="73"/>
      <c r="G219" s="73"/>
      <c r="H219" s="73"/>
      <c r="I219" s="73"/>
      <c r="J219" s="73"/>
      <c r="K219" s="73"/>
      <c r="L219" s="73"/>
      <c r="M219" s="73"/>
      <c r="N219" s="73"/>
    </row>
    <row r="220">
      <c r="A220" s="73"/>
      <c r="B220" s="73"/>
      <c r="C220" s="73"/>
      <c r="D220" s="73"/>
      <c r="E220" s="73"/>
      <c r="F220" s="73"/>
      <c r="G220" s="73"/>
      <c r="H220" s="73"/>
      <c r="I220" s="73"/>
      <c r="J220" s="73"/>
      <c r="K220" s="73"/>
      <c r="L220" s="73"/>
      <c r="M220" s="73"/>
      <c r="N220" s="73"/>
    </row>
    <row r="221">
      <c r="A221" s="73"/>
      <c r="B221" s="73"/>
      <c r="C221" s="73"/>
      <c r="D221" s="73"/>
      <c r="E221" s="73"/>
      <c r="F221" s="73"/>
      <c r="G221" s="73"/>
      <c r="H221" s="73"/>
      <c r="I221" s="73"/>
      <c r="J221" s="73"/>
      <c r="K221" s="73"/>
      <c r="L221" s="73"/>
      <c r="M221" s="73"/>
      <c r="N221" s="73"/>
    </row>
    <row r="222">
      <c r="A222" s="73"/>
      <c r="B222" s="73"/>
      <c r="C222" s="73"/>
      <c r="D222" s="73"/>
      <c r="E222" s="73"/>
      <c r="F222" s="73"/>
      <c r="G222" s="73"/>
      <c r="H222" s="73"/>
      <c r="I222" s="73"/>
      <c r="J222" s="73"/>
      <c r="K222" s="73"/>
      <c r="L222" s="73"/>
      <c r="M222" s="73"/>
      <c r="N222" s="73"/>
    </row>
    <row r="223">
      <c r="A223" s="73"/>
      <c r="B223" s="73"/>
      <c r="C223" s="73"/>
      <c r="D223" s="73"/>
      <c r="E223" s="73"/>
      <c r="F223" s="73"/>
      <c r="G223" s="73"/>
      <c r="H223" s="73"/>
      <c r="I223" s="73"/>
      <c r="J223" s="73"/>
      <c r="K223" s="73"/>
      <c r="L223" s="73"/>
      <c r="M223" s="73"/>
      <c r="N223" s="73"/>
    </row>
    <row r="224">
      <c r="A224" s="73"/>
      <c r="B224" s="73"/>
      <c r="C224" s="73"/>
      <c r="D224" s="73"/>
      <c r="E224" s="73"/>
      <c r="F224" s="73"/>
      <c r="G224" s="73"/>
      <c r="H224" s="73"/>
      <c r="I224" s="73"/>
      <c r="J224" s="73"/>
      <c r="K224" s="73"/>
      <c r="L224" s="73"/>
      <c r="M224" s="73"/>
      <c r="N224" s="73"/>
    </row>
    <row r="225">
      <c r="A225" s="73"/>
      <c r="B225" s="73"/>
      <c r="C225" s="73"/>
      <c r="D225" s="73"/>
      <c r="E225" s="73"/>
      <c r="F225" s="73"/>
      <c r="G225" s="73"/>
      <c r="H225" s="73"/>
      <c r="I225" s="73"/>
      <c r="J225" s="73"/>
      <c r="K225" s="73"/>
      <c r="L225" s="73"/>
      <c r="M225" s="73"/>
      <c r="N225" s="73"/>
    </row>
    <row r="226">
      <c r="A226" s="73"/>
      <c r="B226" s="73"/>
      <c r="C226" s="73"/>
      <c r="D226" s="73"/>
      <c r="E226" s="73"/>
      <c r="F226" s="73"/>
      <c r="G226" s="73"/>
      <c r="H226" s="73"/>
      <c r="I226" s="73"/>
      <c r="J226" s="73"/>
      <c r="K226" s="73"/>
      <c r="L226" s="73"/>
      <c r="M226" s="73"/>
      <c r="N226" s="73"/>
    </row>
    <row r="227">
      <c r="A227" s="73"/>
      <c r="B227" s="73"/>
      <c r="C227" s="73"/>
      <c r="D227" s="73"/>
      <c r="E227" s="73"/>
      <c r="F227" s="73"/>
      <c r="G227" s="73"/>
      <c r="H227" s="73"/>
      <c r="I227" s="73"/>
      <c r="J227" s="73"/>
      <c r="K227" s="73"/>
      <c r="L227" s="73"/>
      <c r="M227" s="73"/>
      <c r="N227" s="73"/>
    </row>
    <row r="228">
      <c r="A228" s="73"/>
      <c r="B228" s="73"/>
      <c r="C228" s="73"/>
      <c r="D228" s="73"/>
      <c r="E228" s="73"/>
      <c r="F228" s="73"/>
      <c r="G228" s="73"/>
      <c r="H228" s="73"/>
      <c r="I228" s="73"/>
      <c r="J228" s="73"/>
      <c r="K228" s="73"/>
      <c r="L228" s="73"/>
      <c r="M228" s="73"/>
      <c r="N228" s="73"/>
    </row>
    <row r="229">
      <c r="A229" s="73"/>
      <c r="B229" s="73"/>
      <c r="C229" s="73"/>
      <c r="D229" s="73"/>
      <c r="E229" s="73"/>
      <c r="F229" s="73"/>
      <c r="G229" s="73"/>
      <c r="H229" s="73"/>
      <c r="I229" s="73"/>
      <c r="J229" s="73"/>
      <c r="K229" s="73"/>
      <c r="L229" s="73"/>
      <c r="M229" s="73"/>
      <c r="N229" s="73"/>
    </row>
    <row r="230">
      <c r="A230" s="73"/>
      <c r="B230" s="73"/>
      <c r="C230" s="73"/>
      <c r="D230" s="73"/>
      <c r="E230" s="73"/>
      <c r="F230" s="73"/>
      <c r="G230" s="73"/>
      <c r="H230" s="73"/>
      <c r="I230" s="73"/>
      <c r="J230" s="73"/>
      <c r="K230" s="73"/>
      <c r="L230" s="73"/>
      <c r="M230" s="73"/>
      <c r="N230" s="73"/>
    </row>
    <row r="231">
      <c r="A231" s="73"/>
      <c r="B231" s="73"/>
      <c r="C231" s="73"/>
      <c r="D231" s="73"/>
      <c r="E231" s="73"/>
      <c r="F231" s="73"/>
      <c r="G231" s="73"/>
      <c r="H231" s="73"/>
      <c r="I231" s="73"/>
      <c r="J231" s="73"/>
      <c r="K231" s="73"/>
      <c r="L231" s="73"/>
      <c r="M231" s="73"/>
      <c r="N231" s="73"/>
    </row>
    <row r="232">
      <c r="A232" s="73"/>
      <c r="B232" s="73"/>
      <c r="C232" s="73"/>
      <c r="D232" s="73"/>
      <c r="E232" s="73"/>
      <c r="F232" s="73"/>
      <c r="G232" s="73"/>
      <c r="H232" s="73"/>
      <c r="I232" s="73"/>
      <c r="J232" s="73"/>
      <c r="K232" s="73"/>
      <c r="L232" s="73"/>
      <c r="M232" s="73"/>
      <c r="N232" s="73"/>
    </row>
    <row r="233">
      <c r="A233" s="73"/>
      <c r="B233" s="73"/>
      <c r="C233" s="73"/>
      <c r="D233" s="73"/>
      <c r="E233" s="73"/>
      <c r="F233" s="73"/>
      <c r="G233" s="73"/>
      <c r="H233" s="73"/>
      <c r="I233" s="73"/>
      <c r="J233" s="73"/>
      <c r="K233" s="73"/>
      <c r="L233" s="73"/>
      <c r="M233" s="73"/>
      <c r="N233" s="73"/>
    </row>
    <row r="234">
      <c r="A234" s="73"/>
      <c r="B234" s="73"/>
      <c r="C234" s="73"/>
      <c r="D234" s="73"/>
      <c r="E234" s="73"/>
      <c r="F234" s="73"/>
      <c r="G234" s="73"/>
      <c r="H234" s="73"/>
      <c r="I234" s="73"/>
      <c r="J234" s="73"/>
      <c r="K234" s="73"/>
      <c r="L234" s="73"/>
      <c r="M234" s="73"/>
      <c r="N234" s="73"/>
    </row>
    <row r="235">
      <c r="A235" s="73"/>
      <c r="B235" s="73"/>
      <c r="C235" s="73"/>
      <c r="D235" s="73"/>
      <c r="E235" s="73"/>
      <c r="F235" s="73"/>
      <c r="G235" s="73"/>
      <c r="H235" s="73"/>
      <c r="I235" s="73"/>
      <c r="J235" s="73"/>
      <c r="K235" s="73"/>
      <c r="L235" s="73"/>
      <c r="M235" s="73"/>
      <c r="N235" s="73"/>
    </row>
    <row r="236">
      <c r="A236" s="73"/>
      <c r="B236" s="73"/>
      <c r="C236" s="73"/>
      <c r="D236" s="73"/>
      <c r="E236" s="73"/>
      <c r="F236" s="73"/>
      <c r="G236" s="73"/>
      <c r="H236" s="73"/>
      <c r="I236" s="73"/>
      <c r="J236" s="73"/>
      <c r="K236" s="73"/>
      <c r="L236" s="73"/>
      <c r="M236" s="73"/>
      <c r="N236" s="73"/>
    </row>
    <row r="237">
      <c r="A237" s="73"/>
      <c r="B237" s="73"/>
      <c r="C237" s="73"/>
      <c r="D237" s="73"/>
      <c r="E237" s="73"/>
      <c r="F237" s="73"/>
      <c r="G237" s="73"/>
      <c r="H237" s="73"/>
      <c r="I237" s="73"/>
      <c r="J237" s="73"/>
      <c r="K237" s="73"/>
      <c r="L237" s="73"/>
      <c r="M237" s="73"/>
      <c r="N237" s="73"/>
    </row>
    <row r="238">
      <c r="A238" s="73"/>
      <c r="B238" s="73"/>
      <c r="C238" s="73"/>
      <c r="D238" s="73"/>
      <c r="E238" s="73"/>
      <c r="F238" s="73"/>
      <c r="G238" s="73"/>
      <c r="H238" s="73"/>
      <c r="I238" s="73"/>
      <c r="J238" s="73"/>
      <c r="K238" s="73"/>
      <c r="L238" s="73"/>
      <c r="M238" s="73"/>
      <c r="N238" s="73"/>
    </row>
    <row r="239">
      <c r="A239" s="73"/>
      <c r="B239" s="73"/>
      <c r="C239" s="73"/>
      <c r="D239" s="73"/>
      <c r="E239" s="73"/>
      <c r="F239" s="73"/>
      <c r="G239" s="73"/>
      <c r="H239" s="73"/>
      <c r="I239" s="73"/>
      <c r="J239" s="73"/>
      <c r="K239" s="73"/>
      <c r="L239" s="73"/>
      <c r="M239" s="73"/>
      <c r="N239" s="73"/>
    </row>
    <row r="240">
      <c r="A240" s="73"/>
      <c r="B240" s="73"/>
      <c r="C240" s="73"/>
      <c r="D240" s="73"/>
      <c r="E240" s="73"/>
      <c r="F240" s="73"/>
      <c r="G240" s="73"/>
      <c r="H240" s="73"/>
      <c r="I240" s="73"/>
      <c r="J240" s="73"/>
      <c r="K240" s="73"/>
      <c r="L240" s="73"/>
      <c r="M240" s="73"/>
      <c r="N240" s="73"/>
    </row>
    <row r="241">
      <c r="A241" s="73"/>
      <c r="B241" s="73"/>
      <c r="C241" s="73"/>
      <c r="D241" s="73"/>
      <c r="E241" s="73"/>
      <c r="F241" s="73"/>
      <c r="G241" s="73"/>
      <c r="H241" s="73"/>
      <c r="I241" s="73"/>
      <c r="J241" s="73"/>
      <c r="K241" s="73"/>
      <c r="L241" s="73"/>
      <c r="M241" s="73"/>
      <c r="N241" s="73"/>
    </row>
    <row r="242">
      <c r="A242" s="73"/>
      <c r="B242" s="73"/>
      <c r="C242" s="73"/>
      <c r="D242" s="73"/>
      <c r="E242" s="73"/>
      <c r="F242" s="73"/>
      <c r="G242" s="73"/>
      <c r="H242" s="73"/>
      <c r="I242" s="73"/>
      <c r="J242" s="73"/>
      <c r="K242" s="73"/>
      <c r="L242" s="73"/>
      <c r="M242" s="73"/>
      <c r="N242" s="73"/>
    </row>
    <row r="243">
      <c r="A243" s="73"/>
      <c r="B243" s="73"/>
      <c r="C243" s="73"/>
      <c r="D243" s="73"/>
      <c r="E243" s="73"/>
      <c r="F243" s="73"/>
      <c r="G243" s="73"/>
      <c r="H243" s="73"/>
      <c r="I243" s="73"/>
      <c r="J243" s="73"/>
      <c r="K243" s="73"/>
      <c r="L243" s="73"/>
      <c r="M243" s="73"/>
      <c r="N243" s="73"/>
    </row>
    <row r="244">
      <c r="A244" s="73"/>
      <c r="B244" s="73"/>
      <c r="C244" s="73"/>
      <c r="D244" s="73"/>
      <c r="E244" s="73"/>
      <c r="F244" s="73"/>
      <c r="G244" s="73"/>
      <c r="H244" s="73"/>
      <c r="I244" s="73"/>
      <c r="J244" s="73"/>
      <c r="K244" s="73"/>
      <c r="L244" s="73"/>
      <c r="M244" s="73"/>
      <c r="N244" s="73"/>
    </row>
    <row r="245">
      <c r="A245" s="73"/>
      <c r="B245" s="73"/>
      <c r="C245" s="73"/>
      <c r="D245" s="73"/>
      <c r="E245" s="73"/>
      <c r="F245" s="73"/>
      <c r="G245" s="73"/>
      <c r="H245" s="73"/>
      <c r="I245" s="73"/>
      <c r="J245" s="73"/>
      <c r="K245" s="73"/>
      <c r="L245" s="73"/>
      <c r="M245" s="73"/>
      <c r="N245" s="73"/>
    </row>
    <row r="246">
      <c r="A246" s="73"/>
      <c r="B246" s="73"/>
      <c r="C246" s="73"/>
      <c r="D246" s="73"/>
      <c r="E246" s="73"/>
      <c r="F246" s="73"/>
      <c r="G246" s="73"/>
      <c r="H246" s="73"/>
      <c r="I246" s="73"/>
      <c r="J246" s="73"/>
      <c r="K246" s="73"/>
      <c r="L246" s="73"/>
      <c r="M246" s="73"/>
      <c r="N246" s="73"/>
    </row>
    <row r="247">
      <c r="A247" s="73"/>
      <c r="B247" s="73"/>
      <c r="C247" s="73"/>
      <c r="D247" s="73"/>
      <c r="E247" s="73"/>
      <c r="F247" s="73"/>
      <c r="G247" s="73"/>
      <c r="H247" s="73"/>
      <c r="I247" s="73"/>
      <c r="J247" s="73"/>
      <c r="K247" s="73"/>
      <c r="L247" s="73"/>
      <c r="M247" s="73"/>
      <c r="N247" s="73"/>
    </row>
    <row r="248">
      <c r="A248" s="73"/>
      <c r="B248" s="73"/>
      <c r="C248" s="73"/>
      <c r="D248" s="73"/>
      <c r="E248" s="73"/>
      <c r="F248" s="73"/>
      <c r="G248" s="73"/>
      <c r="H248" s="73"/>
      <c r="I248" s="73"/>
      <c r="J248" s="73"/>
      <c r="K248" s="73"/>
      <c r="L248" s="73"/>
      <c r="M248" s="73"/>
      <c r="N248" s="73"/>
    </row>
    <row r="249">
      <c r="A249" s="73"/>
      <c r="B249" s="73"/>
      <c r="C249" s="73"/>
      <c r="D249" s="73"/>
      <c r="E249" s="73"/>
      <c r="F249" s="73"/>
      <c r="G249" s="73"/>
      <c r="H249" s="73"/>
      <c r="I249" s="73"/>
      <c r="J249" s="73"/>
      <c r="K249" s="73"/>
      <c r="L249" s="73"/>
      <c r="M249" s="73"/>
      <c r="N249" s="73"/>
    </row>
    <row r="250">
      <c r="A250" s="73"/>
      <c r="B250" s="73"/>
      <c r="C250" s="73"/>
      <c r="D250" s="73"/>
      <c r="E250" s="73"/>
      <c r="F250" s="73"/>
      <c r="G250" s="73"/>
      <c r="H250" s="73"/>
      <c r="I250" s="73"/>
      <c r="J250" s="73"/>
      <c r="K250" s="73"/>
      <c r="L250" s="73"/>
      <c r="M250" s="73"/>
      <c r="N250" s="73"/>
    </row>
    <row r="251">
      <c r="A251" s="73"/>
      <c r="B251" s="73"/>
      <c r="C251" s="73"/>
      <c r="D251" s="73"/>
      <c r="E251" s="73"/>
      <c r="F251" s="73"/>
      <c r="G251" s="73"/>
      <c r="H251" s="73"/>
      <c r="I251" s="73"/>
      <c r="J251" s="73"/>
      <c r="K251" s="73"/>
      <c r="L251" s="73"/>
      <c r="M251" s="73"/>
      <c r="N251" s="73"/>
    </row>
    <row r="252">
      <c r="A252" s="73"/>
      <c r="B252" s="73"/>
      <c r="C252" s="73"/>
      <c r="D252" s="73"/>
      <c r="E252" s="73"/>
      <c r="F252" s="73"/>
      <c r="G252" s="73"/>
      <c r="H252" s="73"/>
      <c r="I252" s="73"/>
      <c r="J252" s="73"/>
      <c r="K252" s="73"/>
      <c r="L252" s="73"/>
      <c r="M252" s="73"/>
      <c r="N252" s="73"/>
    </row>
    <row r="253">
      <c r="A253" s="73"/>
      <c r="B253" s="73"/>
      <c r="C253" s="73"/>
      <c r="D253" s="73"/>
      <c r="E253" s="73"/>
      <c r="F253" s="73"/>
      <c r="G253" s="73"/>
      <c r="H253" s="73"/>
      <c r="I253" s="73"/>
      <c r="J253" s="73"/>
      <c r="K253" s="73"/>
      <c r="L253" s="73"/>
      <c r="M253" s="73"/>
      <c r="N253" s="73"/>
    </row>
    <row r="254">
      <c r="A254" s="73"/>
      <c r="B254" s="73"/>
      <c r="C254" s="73"/>
      <c r="D254" s="73"/>
      <c r="E254" s="73"/>
      <c r="F254" s="73"/>
      <c r="G254" s="73"/>
      <c r="H254" s="73"/>
      <c r="I254" s="73"/>
      <c r="J254" s="73"/>
      <c r="K254" s="73"/>
      <c r="L254" s="73"/>
      <c r="M254" s="73"/>
      <c r="N254" s="73"/>
    </row>
    <row r="255">
      <c r="A255" s="73"/>
      <c r="B255" s="73"/>
      <c r="C255" s="73"/>
      <c r="D255" s="73"/>
      <c r="E255" s="73"/>
      <c r="F255" s="73"/>
      <c r="G255" s="73"/>
      <c r="H255" s="73"/>
      <c r="I255" s="73"/>
      <c r="J255" s="73"/>
      <c r="K255" s="73"/>
      <c r="L255" s="73"/>
      <c r="M255" s="73"/>
      <c r="N255" s="73"/>
    </row>
    <row r="256">
      <c r="A256" s="73"/>
      <c r="B256" s="73"/>
      <c r="C256" s="73"/>
      <c r="D256" s="73"/>
      <c r="E256" s="73"/>
      <c r="F256" s="73"/>
      <c r="G256" s="73"/>
      <c r="H256" s="73"/>
      <c r="I256" s="73"/>
      <c r="J256" s="73"/>
      <c r="K256" s="73"/>
      <c r="L256" s="73"/>
      <c r="M256" s="73"/>
      <c r="N256" s="73"/>
    </row>
    <row r="257">
      <c r="A257" s="73"/>
      <c r="B257" s="73"/>
      <c r="C257" s="73"/>
      <c r="D257" s="73"/>
      <c r="E257" s="73"/>
      <c r="F257" s="73"/>
      <c r="G257" s="73"/>
      <c r="H257" s="73"/>
      <c r="I257" s="73"/>
      <c r="J257" s="73"/>
      <c r="K257" s="73"/>
      <c r="L257" s="73"/>
      <c r="M257" s="73"/>
      <c r="N257" s="73"/>
    </row>
    <row r="258">
      <c r="A258" s="73"/>
      <c r="B258" s="73"/>
      <c r="C258" s="73"/>
      <c r="D258" s="73"/>
      <c r="E258" s="73"/>
      <c r="F258" s="73"/>
      <c r="G258" s="73"/>
      <c r="H258" s="73"/>
      <c r="I258" s="73"/>
      <c r="J258" s="73"/>
      <c r="K258" s="73"/>
      <c r="L258" s="73"/>
      <c r="M258" s="73"/>
      <c r="N258" s="73"/>
    </row>
    <row r="259">
      <c r="A259" s="73"/>
      <c r="B259" s="73"/>
      <c r="C259" s="73"/>
      <c r="D259" s="73"/>
      <c r="E259" s="73"/>
      <c r="F259" s="73"/>
      <c r="G259" s="73"/>
      <c r="H259" s="73"/>
      <c r="I259" s="73"/>
      <c r="J259" s="73"/>
      <c r="K259" s="73"/>
      <c r="L259" s="73"/>
      <c r="M259" s="73"/>
      <c r="N259" s="73"/>
    </row>
    <row r="260">
      <c r="A260" s="73"/>
      <c r="B260" s="73"/>
      <c r="C260" s="73"/>
      <c r="D260" s="73"/>
      <c r="E260" s="73"/>
      <c r="F260" s="73"/>
      <c r="G260" s="73"/>
      <c r="H260" s="73"/>
      <c r="I260" s="73"/>
      <c r="J260" s="73"/>
      <c r="K260" s="73"/>
      <c r="L260" s="73"/>
      <c r="M260" s="73"/>
      <c r="N260" s="73"/>
    </row>
    <row r="261">
      <c r="A261" s="73"/>
      <c r="B261" s="73"/>
      <c r="C261" s="73"/>
      <c r="D261" s="73"/>
      <c r="E261" s="73"/>
      <c r="F261" s="73"/>
      <c r="G261" s="73"/>
      <c r="H261" s="73"/>
      <c r="I261" s="73"/>
      <c r="J261" s="73"/>
      <c r="K261" s="73"/>
      <c r="L261" s="73"/>
      <c r="M261" s="73"/>
      <c r="N261" s="73"/>
    </row>
    <row r="262">
      <c r="A262" s="73"/>
      <c r="B262" s="73"/>
      <c r="C262" s="73"/>
      <c r="D262" s="73"/>
      <c r="E262" s="73"/>
      <c r="F262" s="73"/>
      <c r="G262" s="73"/>
      <c r="H262" s="73"/>
      <c r="I262" s="73"/>
      <c r="J262" s="73"/>
      <c r="K262" s="73"/>
      <c r="L262" s="73"/>
      <c r="M262" s="73"/>
      <c r="N262" s="73"/>
    </row>
    <row r="263">
      <c r="A263" s="73"/>
      <c r="B263" s="73"/>
      <c r="C263" s="73"/>
      <c r="D263" s="73"/>
      <c r="E263" s="73"/>
      <c r="F263" s="73"/>
      <c r="G263" s="73"/>
      <c r="H263" s="73"/>
      <c r="I263" s="73"/>
      <c r="J263" s="73"/>
      <c r="K263" s="73"/>
      <c r="L263" s="73"/>
      <c r="M263" s="73"/>
      <c r="N263" s="73"/>
    </row>
    <row r="264">
      <c r="A264" s="73"/>
      <c r="B264" s="73"/>
      <c r="C264" s="73"/>
      <c r="D264" s="73"/>
      <c r="E264" s="73"/>
      <c r="F264" s="73"/>
      <c r="G264" s="73"/>
      <c r="H264" s="73"/>
      <c r="I264" s="73"/>
      <c r="J264" s="73"/>
      <c r="K264" s="73"/>
      <c r="L264" s="73"/>
      <c r="M264" s="73"/>
      <c r="N264" s="73"/>
    </row>
    <row r="265">
      <c r="A265" s="73"/>
      <c r="B265" s="73"/>
      <c r="C265" s="73"/>
      <c r="D265" s="73"/>
      <c r="E265" s="73"/>
      <c r="F265" s="73"/>
      <c r="G265" s="73"/>
      <c r="H265" s="73"/>
      <c r="I265" s="73"/>
      <c r="J265" s="73"/>
      <c r="K265" s="73"/>
      <c r="L265" s="73"/>
      <c r="M265" s="73"/>
      <c r="N265" s="73"/>
    </row>
    <row r="266">
      <c r="A266" s="73"/>
      <c r="B266" s="73"/>
      <c r="C266" s="73"/>
      <c r="D266" s="73"/>
      <c r="E266" s="73"/>
      <c r="F266" s="73"/>
      <c r="G266" s="73"/>
      <c r="H266" s="73"/>
      <c r="I266" s="73"/>
      <c r="J266" s="73"/>
      <c r="K266" s="73"/>
      <c r="L266" s="73"/>
      <c r="M266" s="73"/>
      <c r="N266" s="73"/>
    </row>
    <row r="267">
      <c r="A267" s="73"/>
      <c r="B267" s="73"/>
      <c r="C267" s="73"/>
      <c r="D267" s="73"/>
      <c r="E267" s="73"/>
      <c r="F267" s="73"/>
      <c r="G267" s="73"/>
      <c r="H267" s="73"/>
      <c r="I267" s="73"/>
      <c r="J267" s="73"/>
      <c r="K267" s="73"/>
      <c r="L267" s="73"/>
      <c r="M267" s="73"/>
      <c r="N267" s="73"/>
    </row>
    <row r="268">
      <c r="A268" s="73"/>
      <c r="B268" s="73"/>
      <c r="C268" s="73"/>
      <c r="D268" s="73"/>
      <c r="E268" s="73"/>
      <c r="F268" s="73"/>
      <c r="G268" s="73"/>
      <c r="H268" s="73"/>
      <c r="I268" s="73"/>
      <c r="J268" s="73"/>
      <c r="K268" s="73"/>
      <c r="L268" s="73"/>
      <c r="M268" s="73"/>
      <c r="N268" s="73"/>
    </row>
    <row r="269">
      <c r="A269" s="73"/>
      <c r="B269" s="73"/>
      <c r="C269" s="73"/>
      <c r="D269" s="73"/>
      <c r="E269" s="73"/>
      <c r="F269" s="73"/>
      <c r="G269" s="73"/>
      <c r="H269" s="73"/>
      <c r="I269" s="73"/>
      <c r="J269" s="73"/>
      <c r="K269" s="73"/>
      <c r="L269" s="73"/>
      <c r="M269" s="73"/>
      <c r="N269" s="73"/>
    </row>
    <row r="270">
      <c r="A270" s="73"/>
      <c r="B270" s="73"/>
      <c r="C270" s="73"/>
      <c r="D270" s="73"/>
      <c r="E270" s="73"/>
      <c r="F270" s="73"/>
      <c r="G270" s="73"/>
      <c r="H270" s="73"/>
      <c r="I270" s="73"/>
      <c r="J270" s="73"/>
      <c r="K270" s="73"/>
      <c r="L270" s="73"/>
      <c r="M270" s="73"/>
      <c r="N270" s="73"/>
    </row>
    <row r="271">
      <c r="A271" s="73"/>
      <c r="B271" s="73"/>
      <c r="C271" s="73"/>
      <c r="D271" s="73"/>
      <c r="E271" s="73"/>
      <c r="F271" s="73"/>
      <c r="G271" s="73"/>
      <c r="H271" s="73"/>
      <c r="I271" s="73"/>
      <c r="J271" s="73"/>
      <c r="K271" s="73"/>
      <c r="L271" s="73"/>
      <c r="M271" s="73"/>
      <c r="N271" s="73"/>
    </row>
    <row r="272">
      <c r="A272" s="73"/>
      <c r="B272" s="73"/>
      <c r="C272" s="73"/>
      <c r="D272" s="73"/>
      <c r="E272" s="73"/>
      <c r="F272" s="73"/>
      <c r="G272" s="73"/>
      <c r="H272" s="73"/>
      <c r="I272" s="73"/>
      <c r="J272" s="73"/>
      <c r="K272" s="73"/>
      <c r="L272" s="73"/>
      <c r="M272" s="73"/>
      <c r="N272" s="73"/>
    </row>
    <row r="273">
      <c r="A273" s="73"/>
      <c r="B273" s="73"/>
      <c r="C273" s="73"/>
      <c r="D273" s="73"/>
      <c r="E273" s="73"/>
      <c r="F273" s="73"/>
      <c r="G273" s="73"/>
      <c r="H273" s="73"/>
      <c r="I273" s="73"/>
      <c r="J273" s="73"/>
      <c r="K273" s="73"/>
      <c r="L273" s="73"/>
      <c r="M273" s="73"/>
      <c r="N273" s="73"/>
    </row>
    <row r="274">
      <c r="A274" s="73"/>
      <c r="B274" s="73"/>
      <c r="C274" s="73"/>
      <c r="D274" s="73"/>
      <c r="E274" s="73"/>
      <c r="F274" s="73"/>
      <c r="G274" s="73"/>
      <c r="H274" s="73"/>
      <c r="I274" s="73"/>
      <c r="J274" s="73"/>
      <c r="K274" s="73"/>
      <c r="L274" s="73"/>
      <c r="M274" s="73"/>
      <c r="N274" s="73"/>
    </row>
    <row r="275">
      <c r="A275" s="73"/>
      <c r="B275" s="73"/>
      <c r="C275" s="73"/>
      <c r="D275" s="73"/>
      <c r="E275" s="73"/>
      <c r="F275" s="73"/>
      <c r="G275" s="73"/>
      <c r="H275" s="73"/>
      <c r="I275" s="73"/>
      <c r="J275" s="73"/>
      <c r="K275" s="73"/>
      <c r="L275" s="73"/>
      <c r="M275" s="73"/>
      <c r="N275" s="73"/>
    </row>
    <row r="276">
      <c r="A276" s="73"/>
      <c r="B276" s="73"/>
      <c r="C276" s="73"/>
      <c r="D276" s="73"/>
      <c r="E276" s="73"/>
      <c r="F276" s="73"/>
      <c r="G276" s="73"/>
      <c r="H276" s="73"/>
      <c r="I276" s="73"/>
      <c r="J276" s="73"/>
      <c r="K276" s="73"/>
      <c r="L276" s="73"/>
      <c r="M276" s="73"/>
      <c r="N276" s="73"/>
    </row>
    <row r="277">
      <c r="A277" s="73"/>
      <c r="B277" s="73"/>
      <c r="C277" s="73"/>
      <c r="D277" s="73"/>
      <c r="E277" s="73"/>
      <c r="F277" s="73"/>
      <c r="G277" s="73"/>
      <c r="H277" s="73"/>
      <c r="I277" s="73"/>
      <c r="J277" s="73"/>
      <c r="K277" s="73"/>
      <c r="L277" s="73"/>
      <c r="M277" s="73"/>
      <c r="N277" s="73"/>
    </row>
    <row r="278">
      <c r="A278" s="73"/>
      <c r="B278" s="73"/>
      <c r="C278" s="73"/>
      <c r="D278" s="73"/>
      <c r="E278" s="73"/>
      <c r="F278" s="73"/>
      <c r="G278" s="73"/>
      <c r="H278" s="73"/>
      <c r="I278" s="73"/>
      <c r="J278" s="73"/>
      <c r="K278" s="73"/>
      <c r="L278" s="73"/>
      <c r="M278" s="73"/>
      <c r="N278" s="73"/>
    </row>
    <row r="279">
      <c r="A279" s="73"/>
      <c r="B279" s="73"/>
      <c r="C279" s="73"/>
      <c r="D279" s="73"/>
      <c r="E279" s="73"/>
      <c r="F279" s="73"/>
      <c r="G279" s="73"/>
      <c r="H279" s="73"/>
      <c r="I279" s="73"/>
      <c r="J279" s="73"/>
      <c r="K279" s="73"/>
      <c r="L279" s="73"/>
      <c r="M279" s="73"/>
      <c r="N279" s="73"/>
    </row>
    <row r="280">
      <c r="A280" s="73"/>
      <c r="B280" s="73"/>
      <c r="C280" s="73"/>
      <c r="D280" s="73"/>
      <c r="E280" s="73"/>
      <c r="F280" s="73"/>
      <c r="G280" s="73"/>
      <c r="H280" s="73"/>
      <c r="I280" s="73"/>
      <c r="J280" s="73"/>
      <c r="K280" s="73"/>
      <c r="L280" s="73"/>
      <c r="M280" s="73"/>
      <c r="N280" s="73"/>
    </row>
    <row r="281">
      <c r="A281" s="73"/>
      <c r="B281" s="73"/>
      <c r="C281" s="73"/>
      <c r="D281" s="73"/>
      <c r="E281" s="73"/>
      <c r="F281" s="73"/>
      <c r="G281" s="73"/>
      <c r="H281" s="73"/>
      <c r="I281" s="73"/>
      <c r="J281" s="73"/>
      <c r="K281" s="73"/>
      <c r="L281" s="73"/>
      <c r="M281" s="73"/>
      <c r="N281" s="73"/>
    </row>
    <row r="282">
      <c r="A282" s="73"/>
      <c r="B282" s="73"/>
      <c r="C282" s="73"/>
      <c r="D282" s="73"/>
      <c r="E282" s="73"/>
      <c r="F282" s="73"/>
      <c r="G282" s="73"/>
      <c r="H282" s="73"/>
      <c r="I282" s="73"/>
      <c r="J282" s="73"/>
      <c r="K282" s="73"/>
      <c r="L282" s="73"/>
      <c r="M282" s="73"/>
      <c r="N282" s="73"/>
    </row>
    <row r="283">
      <c r="A283" s="73"/>
      <c r="B283" s="73"/>
      <c r="C283" s="73"/>
      <c r="D283" s="73"/>
      <c r="E283" s="73"/>
      <c r="F283" s="73"/>
      <c r="G283" s="73"/>
      <c r="H283" s="73"/>
      <c r="I283" s="73"/>
      <c r="J283" s="73"/>
      <c r="K283" s="73"/>
      <c r="L283" s="73"/>
      <c r="M283" s="73"/>
      <c r="N283" s="73"/>
    </row>
    <row r="284">
      <c r="A284" s="73"/>
      <c r="B284" s="73"/>
      <c r="C284" s="73"/>
      <c r="D284" s="73"/>
      <c r="E284" s="73"/>
      <c r="F284" s="73"/>
      <c r="G284" s="73"/>
      <c r="H284" s="73"/>
      <c r="I284" s="73"/>
      <c r="J284" s="73"/>
      <c r="K284" s="73"/>
      <c r="L284" s="73"/>
      <c r="M284" s="73"/>
      <c r="N284" s="73"/>
    </row>
    <row r="285">
      <c r="A285" s="73"/>
      <c r="B285" s="73"/>
      <c r="C285" s="73"/>
      <c r="D285" s="73"/>
      <c r="E285" s="73"/>
      <c r="F285" s="73"/>
      <c r="G285" s="73"/>
      <c r="H285" s="73"/>
      <c r="I285" s="73"/>
      <c r="J285" s="73"/>
      <c r="K285" s="73"/>
      <c r="L285" s="73"/>
      <c r="M285" s="73"/>
      <c r="N285" s="73"/>
    </row>
    <row r="286">
      <c r="A286" s="73"/>
      <c r="B286" s="73"/>
      <c r="C286" s="73"/>
      <c r="D286" s="73"/>
      <c r="E286" s="73"/>
      <c r="F286" s="73"/>
      <c r="G286" s="73"/>
      <c r="H286" s="73"/>
      <c r="I286" s="73"/>
      <c r="J286" s="73"/>
      <c r="K286" s="73"/>
      <c r="L286" s="73"/>
      <c r="M286" s="73"/>
      <c r="N286" s="73"/>
    </row>
    <row r="287">
      <c r="A287" s="73"/>
      <c r="B287" s="73"/>
      <c r="C287" s="73"/>
      <c r="D287" s="73"/>
      <c r="E287" s="73"/>
      <c r="F287" s="73"/>
      <c r="G287" s="73"/>
      <c r="H287" s="73"/>
      <c r="I287" s="73"/>
      <c r="J287" s="73"/>
      <c r="K287" s="73"/>
      <c r="L287" s="73"/>
      <c r="M287" s="73"/>
      <c r="N287" s="73"/>
    </row>
    <row r="288">
      <c r="A288" s="73"/>
      <c r="B288" s="73"/>
      <c r="C288" s="73"/>
      <c r="D288" s="73"/>
      <c r="E288" s="73"/>
      <c r="F288" s="73"/>
      <c r="G288" s="73"/>
      <c r="H288" s="73"/>
      <c r="I288" s="73"/>
      <c r="J288" s="73"/>
      <c r="K288" s="73"/>
      <c r="L288" s="73"/>
      <c r="M288" s="73"/>
      <c r="N288" s="73"/>
    </row>
    <row r="289">
      <c r="A289" s="73"/>
      <c r="B289" s="73"/>
      <c r="C289" s="73"/>
      <c r="D289" s="73"/>
      <c r="E289" s="73"/>
      <c r="F289" s="73"/>
      <c r="G289" s="73"/>
      <c r="H289" s="73"/>
      <c r="I289" s="73"/>
      <c r="J289" s="73"/>
      <c r="K289" s="73"/>
      <c r="L289" s="73"/>
      <c r="M289" s="73"/>
      <c r="N289" s="73"/>
    </row>
    <row r="290">
      <c r="A290" s="73"/>
      <c r="B290" s="73"/>
      <c r="C290" s="73"/>
      <c r="D290" s="73"/>
      <c r="E290" s="73"/>
      <c r="F290" s="73"/>
      <c r="G290" s="73"/>
      <c r="H290" s="73"/>
      <c r="I290" s="73"/>
      <c r="J290" s="73"/>
      <c r="K290" s="73"/>
      <c r="L290" s="73"/>
      <c r="M290" s="73"/>
      <c r="N290" s="73"/>
    </row>
    <row r="291">
      <c r="A291" s="73"/>
      <c r="B291" s="73"/>
      <c r="C291" s="73"/>
      <c r="D291" s="73"/>
      <c r="E291" s="73"/>
      <c r="F291" s="73"/>
      <c r="G291" s="73"/>
      <c r="H291" s="73"/>
      <c r="I291" s="73"/>
      <c r="J291" s="73"/>
      <c r="K291" s="73"/>
      <c r="L291" s="73"/>
      <c r="M291" s="73"/>
      <c r="N291" s="73"/>
    </row>
    <row r="292">
      <c r="A292" s="73"/>
      <c r="B292" s="73"/>
      <c r="C292" s="73"/>
      <c r="D292" s="73"/>
      <c r="E292" s="73"/>
      <c r="F292" s="73"/>
      <c r="G292" s="73"/>
      <c r="H292" s="73"/>
      <c r="I292" s="73"/>
      <c r="J292" s="73"/>
      <c r="K292" s="73"/>
      <c r="L292" s="73"/>
      <c r="M292" s="73"/>
      <c r="N292" s="73"/>
    </row>
    <row r="293">
      <c r="A293" s="73"/>
      <c r="B293" s="73"/>
      <c r="C293" s="73"/>
      <c r="D293" s="73"/>
      <c r="E293" s="73"/>
      <c r="F293" s="73"/>
      <c r="G293" s="73"/>
      <c r="H293" s="73"/>
      <c r="I293" s="73"/>
      <c r="J293" s="73"/>
      <c r="K293" s="73"/>
      <c r="L293" s="73"/>
      <c r="M293" s="73"/>
      <c r="N293" s="73"/>
    </row>
    <row r="294">
      <c r="A294" s="73"/>
      <c r="B294" s="73"/>
      <c r="C294" s="73"/>
      <c r="D294" s="73"/>
      <c r="E294" s="73"/>
      <c r="F294" s="73"/>
      <c r="G294" s="73"/>
      <c r="H294" s="73"/>
      <c r="I294" s="73"/>
      <c r="J294" s="73"/>
      <c r="K294" s="73"/>
      <c r="L294" s="73"/>
      <c r="M294" s="73"/>
      <c r="N294" s="73"/>
    </row>
    <row r="295">
      <c r="A295" s="73"/>
      <c r="B295" s="73"/>
      <c r="C295" s="73"/>
      <c r="D295" s="73"/>
      <c r="E295" s="73"/>
      <c r="F295" s="73"/>
      <c r="G295" s="73"/>
      <c r="H295" s="73"/>
      <c r="I295" s="73"/>
      <c r="J295" s="73"/>
      <c r="K295" s="73"/>
      <c r="L295" s="73"/>
      <c r="M295" s="73"/>
      <c r="N295" s="73"/>
    </row>
    <row r="296">
      <c r="A296" s="73"/>
      <c r="B296" s="73"/>
      <c r="C296" s="73"/>
      <c r="D296" s="73"/>
      <c r="E296" s="73"/>
      <c r="F296" s="73"/>
      <c r="G296" s="73"/>
      <c r="H296" s="73"/>
      <c r="I296" s="73"/>
      <c r="J296" s="73"/>
      <c r="K296" s="73"/>
      <c r="L296" s="73"/>
      <c r="M296" s="73"/>
      <c r="N296" s="73"/>
    </row>
    <row r="297">
      <c r="A297" s="73"/>
      <c r="B297" s="73"/>
      <c r="C297" s="73"/>
      <c r="D297" s="73"/>
      <c r="E297" s="73"/>
      <c r="F297" s="73"/>
      <c r="G297" s="73"/>
      <c r="H297" s="73"/>
      <c r="I297" s="73"/>
      <c r="J297" s="73"/>
      <c r="K297" s="73"/>
      <c r="L297" s="73"/>
      <c r="M297" s="73"/>
      <c r="N297" s="73"/>
    </row>
    <row r="298">
      <c r="A298" s="73"/>
      <c r="B298" s="73"/>
      <c r="C298" s="73"/>
      <c r="D298" s="73"/>
      <c r="E298" s="73"/>
      <c r="F298" s="73"/>
      <c r="G298" s="73"/>
      <c r="H298" s="73"/>
      <c r="I298" s="73"/>
      <c r="J298" s="73"/>
      <c r="K298" s="73"/>
      <c r="L298" s="73"/>
      <c r="M298" s="73"/>
      <c r="N298" s="73"/>
    </row>
    <row r="299">
      <c r="A299" s="73"/>
      <c r="B299" s="73"/>
      <c r="C299" s="73"/>
      <c r="D299" s="73"/>
      <c r="E299" s="73"/>
      <c r="F299" s="73"/>
      <c r="G299" s="73"/>
      <c r="H299" s="73"/>
      <c r="I299" s="73"/>
      <c r="J299" s="73"/>
      <c r="K299" s="73"/>
      <c r="L299" s="73"/>
      <c r="M299" s="73"/>
      <c r="N299" s="73"/>
    </row>
    <row r="300">
      <c r="A300" s="73"/>
      <c r="B300" s="73"/>
      <c r="C300" s="73"/>
      <c r="D300" s="73"/>
      <c r="E300" s="73"/>
      <c r="F300" s="73"/>
      <c r="G300" s="73"/>
      <c r="H300" s="73"/>
      <c r="I300" s="73"/>
      <c r="J300" s="73"/>
      <c r="K300" s="73"/>
      <c r="L300" s="73"/>
      <c r="M300" s="73"/>
      <c r="N300" s="73"/>
    </row>
    <row r="301">
      <c r="A301" s="73"/>
      <c r="B301" s="73"/>
      <c r="C301" s="73"/>
      <c r="D301" s="73"/>
      <c r="E301" s="73"/>
      <c r="F301" s="73"/>
      <c r="G301" s="73"/>
      <c r="H301" s="73"/>
      <c r="I301" s="73"/>
      <c r="J301" s="73"/>
      <c r="K301" s="73"/>
      <c r="L301" s="73"/>
      <c r="M301" s="73"/>
      <c r="N301" s="73"/>
    </row>
    <row r="302">
      <c r="A302" s="73"/>
      <c r="B302" s="73"/>
      <c r="C302" s="73"/>
      <c r="D302" s="73"/>
      <c r="E302" s="73"/>
      <c r="F302" s="73"/>
      <c r="G302" s="73"/>
      <c r="H302" s="73"/>
      <c r="I302" s="73"/>
      <c r="J302" s="73"/>
      <c r="K302" s="73"/>
      <c r="L302" s="73"/>
      <c r="M302" s="73"/>
      <c r="N302" s="73"/>
    </row>
    <row r="303">
      <c r="A303" s="73"/>
      <c r="B303" s="73"/>
      <c r="C303" s="73"/>
      <c r="D303" s="73"/>
      <c r="E303" s="73"/>
      <c r="F303" s="73"/>
      <c r="G303" s="73"/>
      <c r="H303" s="73"/>
      <c r="I303" s="73"/>
      <c r="J303" s="73"/>
      <c r="K303" s="73"/>
      <c r="L303" s="73"/>
      <c r="M303" s="73"/>
      <c r="N303" s="73"/>
    </row>
    <row r="304">
      <c r="A304" s="73"/>
      <c r="B304" s="73"/>
      <c r="C304" s="73"/>
      <c r="D304" s="73"/>
      <c r="E304" s="73"/>
      <c r="F304" s="73"/>
      <c r="G304" s="73"/>
      <c r="H304" s="73"/>
      <c r="I304" s="73"/>
      <c r="J304" s="73"/>
      <c r="K304" s="73"/>
      <c r="L304" s="73"/>
      <c r="M304" s="73"/>
      <c r="N304" s="73"/>
    </row>
    <row r="305">
      <c r="A305" s="73"/>
      <c r="B305" s="73"/>
      <c r="C305" s="73"/>
      <c r="D305" s="73"/>
      <c r="E305" s="73"/>
      <c r="F305" s="73"/>
      <c r="G305" s="73"/>
      <c r="H305" s="73"/>
      <c r="I305" s="73"/>
      <c r="J305" s="73"/>
      <c r="K305" s="73"/>
      <c r="L305" s="73"/>
      <c r="M305" s="73"/>
      <c r="N305" s="73"/>
    </row>
    <row r="306">
      <c r="A306" s="73"/>
      <c r="B306" s="73"/>
      <c r="C306" s="73"/>
      <c r="D306" s="73"/>
      <c r="E306" s="73"/>
      <c r="F306" s="73"/>
      <c r="G306" s="73"/>
      <c r="H306" s="73"/>
      <c r="I306" s="73"/>
      <c r="J306" s="73"/>
      <c r="K306" s="73"/>
      <c r="L306" s="73"/>
      <c r="M306" s="73"/>
      <c r="N306" s="73"/>
    </row>
    <row r="307">
      <c r="A307" s="73"/>
      <c r="B307" s="73"/>
      <c r="C307" s="73"/>
      <c r="D307" s="73"/>
      <c r="E307" s="73"/>
      <c r="F307" s="73"/>
      <c r="G307" s="73"/>
      <c r="H307" s="73"/>
      <c r="I307" s="73"/>
      <c r="J307" s="73"/>
      <c r="K307" s="73"/>
      <c r="L307" s="73"/>
      <c r="M307" s="73"/>
      <c r="N307" s="73"/>
    </row>
    <row r="308">
      <c r="A308" s="73"/>
      <c r="B308" s="73"/>
      <c r="C308" s="73"/>
      <c r="D308" s="73"/>
      <c r="E308" s="73"/>
      <c r="F308" s="73"/>
      <c r="G308" s="73"/>
      <c r="H308" s="73"/>
      <c r="I308" s="73"/>
      <c r="J308" s="73"/>
      <c r="K308" s="73"/>
      <c r="L308" s="73"/>
      <c r="M308" s="73"/>
      <c r="N308" s="73"/>
    </row>
    <row r="309">
      <c r="A309" s="73"/>
      <c r="B309" s="73"/>
      <c r="C309" s="73"/>
      <c r="D309" s="73"/>
      <c r="E309" s="73"/>
      <c r="F309" s="73"/>
      <c r="G309" s="73"/>
      <c r="H309" s="73"/>
      <c r="I309" s="73"/>
      <c r="J309" s="73"/>
      <c r="K309" s="73"/>
      <c r="L309" s="73"/>
      <c r="M309" s="73"/>
      <c r="N309" s="73"/>
    </row>
    <row r="310">
      <c r="A310" s="73"/>
      <c r="B310" s="73"/>
      <c r="C310" s="73"/>
      <c r="D310" s="73"/>
      <c r="E310" s="73"/>
      <c r="F310" s="73"/>
      <c r="G310" s="73"/>
      <c r="H310" s="73"/>
      <c r="I310" s="73"/>
      <c r="J310" s="73"/>
      <c r="K310" s="73"/>
      <c r="L310" s="73"/>
      <c r="M310" s="73"/>
      <c r="N310" s="73"/>
    </row>
    <row r="311">
      <c r="A311" s="73"/>
      <c r="B311" s="73"/>
      <c r="C311" s="73"/>
      <c r="D311" s="73"/>
      <c r="E311" s="73"/>
      <c r="F311" s="73"/>
      <c r="G311" s="73"/>
      <c r="H311" s="73"/>
      <c r="I311" s="73"/>
      <c r="J311" s="73"/>
      <c r="K311" s="73"/>
      <c r="L311" s="73"/>
      <c r="M311" s="73"/>
      <c r="N311" s="73"/>
    </row>
    <row r="312">
      <c r="A312" s="73"/>
      <c r="B312" s="73"/>
      <c r="C312" s="73"/>
      <c r="D312" s="73"/>
      <c r="E312" s="73"/>
      <c r="F312" s="73"/>
      <c r="G312" s="73"/>
      <c r="H312" s="73"/>
      <c r="I312" s="73"/>
      <c r="J312" s="73"/>
      <c r="K312" s="73"/>
      <c r="L312" s="73"/>
      <c r="M312" s="73"/>
      <c r="N312" s="73"/>
    </row>
    <row r="313">
      <c r="A313" s="73"/>
      <c r="B313" s="73"/>
      <c r="C313" s="73"/>
      <c r="D313" s="73"/>
      <c r="E313" s="73"/>
      <c r="F313" s="73"/>
      <c r="G313" s="73"/>
      <c r="H313" s="73"/>
      <c r="I313" s="73"/>
      <c r="J313" s="73"/>
      <c r="K313" s="73"/>
      <c r="L313" s="73"/>
      <c r="M313" s="73"/>
      <c r="N313" s="73"/>
    </row>
    <row r="314">
      <c r="A314" s="73"/>
      <c r="B314" s="73"/>
      <c r="C314" s="73"/>
      <c r="D314" s="73"/>
      <c r="E314" s="73"/>
      <c r="F314" s="73"/>
      <c r="G314" s="73"/>
      <c r="H314" s="73"/>
      <c r="I314" s="73"/>
      <c r="J314" s="73"/>
      <c r="K314" s="73"/>
      <c r="L314" s="73"/>
      <c r="M314" s="73"/>
      <c r="N314" s="73"/>
    </row>
    <row r="315">
      <c r="A315" s="73"/>
      <c r="B315" s="73"/>
      <c r="C315" s="73"/>
      <c r="D315" s="73"/>
      <c r="E315" s="73"/>
      <c r="F315" s="73"/>
      <c r="G315" s="73"/>
      <c r="H315" s="73"/>
      <c r="I315" s="73"/>
      <c r="J315" s="73"/>
      <c r="K315" s="73"/>
      <c r="L315" s="73"/>
      <c r="M315" s="73"/>
      <c r="N315" s="73"/>
    </row>
    <row r="316">
      <c r="A316" s="73"/>
      <c r="B316" s="73"/>
      <c r="C316" s="73"/>
      <c r="D316" s="73"/>
      <c r="E316" s="73"/>
      <c r="F316" s="73"/>
      <c r="G316" s="73"/>
      <c r="H316" s="73"/>
      <c r="I316" s="73"/>
      <c r="J316" s="73"/>
      <c r="K316" s="73"/>
      <c r="L316" s="73"/>
      <c r="M316" s="73"/>
      <c r="N316" s="73"/>
    </row>
    <row r="317">
      <c r="A317" s="73"/>
      <c r="B317" s="73"/>
      <c r="C317" s="73"/>
      <c r="D317" s="73"/>
      <c r="E317" s="73"/>
      <c r="F317" s="73"/>
      <c r="G317" s="73"/>
      <c r="H317" s="73"/>
      <c r="I317" s="73"/>
      <c r="J317" s="73"/>
      <c r="K317" s="73"/>
      <c r="L317" s="73"/>
      <c r="M317" s="73"/>
      <c r="N317" s="73"/>
    </row>
    <row r="318">
      <c r="A318" s="73"/>
      <c r="B318" s="73"/>
      <c r="C318" s="73"/>
      <c r="D318" s="73"/>
      <c r="E318" s="73"/>
      <c r="F318" s="73"/>
      <c r="G318" s="73"/>
      <c r="H318" s="73"/>
      <c r="I318" s="73"/>
      <c r="J318" s="73"/>
      <c r="K318" s="73"/>
      <c r="L318" s="73"/>
      <c r="M318" s="73"/>
      <c r="N318" s="73"/>
    </row>
    <row r="319">
      <c r="A319" s="73"/>
      <c r="B319" s="73"/>
      <c r="C319" s="73"/>
      <c r="D319" s="73"/>
      <c r="E319" s="73"/>
      <c r="F319" s="73"/>
      <c r="G319" s="73"/>
      <c r="H319" s="73"/>
      <c r="I319" s="73"/>
      <c r="J319" s="73"/>
      <c r="K319" s="73"/>
      <c r="L319" s="73"/>
      <c r="M319" s="73"/>
      <c r="N319" s="73"/>
    </row>
    <row r="320">
      <c r="A320" s="73"/>
      <c r="B320" s="73"/>
      <c r="C320" s="73"/>
      <c r="D320" s="73"/>
      <c r="E320" s="73"/>
      <c r="F320" s="73"/>
      <c r="G320" s="73"/>
      <c r="H320" s="73"/>
      <c r="I320" s="73"/>
      <c r="J320" s="73"/>
      <c r="K320" s="73"/>
      <c r="L320" s="73"/>
      <c r="M320" s="73"/>
      <c r="N320" s="73"/>
    </row>
    <row r="321">
      <c r="A321" s="73"/>
      <c r="B321" s="73"/>
      <c r="C321" s="73"/>
      <c r="D321" s="73"/>
      <c r="E321" s="73"/>
      <c r="F321" s="73"/>
      <c r="G321" s="73"/>
      <c r="H321" s="73"/>
      <c r="I321" s="73"/>
      <c r="J321" s="73"/>
      <c r="K321" s="73"/>
      <c r="L321" s="73"/>
      <c r="M321" s="73"/>
      <c r="N321" s="73"/>
    </row>
    <row r="322">
      <c r="A322" s="73"/>
      <c r="B322" s="73"/>
      <c r="C322" s="73"/>
      <c r="D322" s="73"/>
      <c r="E322" s="73"/>
      <c r="F322" s="73"/>
      <c r="G322" s="73"/>
      <c r="H322" s="73"/>
      <c r="I322" s="73"/>
      <c r="J322" s="73"/>
      <c r="K322" s="73"/>
      <c r="L322" s="73"/>
      <c r="M322" s="73"/>
      <c r="N322" s="73"/>
    </row>
    <row r="323">
      <c r="A323" s="73"/>
      <c r="B323" s="73"/>
      <c r="C323" s="73"/>
      <c r="D323" s="73"/>
      <c r="E323" s="73"/>
      <c r="F323" s="73"/>
      <c r="G323" s="73"/>
      <c r="H323" s="73"/>
      <c r="I323" s="73"/>
      <c r="J323" s="73"/>
      <c r="K323" s="73"/>
      <c r="L323" s="73"/>
      <c r="M323" s="73"/>
      <c r="N323" s="73"/>
    </row>
    <row r="324">
      <c r="A324" s="73"/>
      <c r="B324" s="73"/>
      <c r="C324" s="73"/>
      <c r="D324" s="73"/>
      <c r="E324" s="73"/>
      <c r="F324" s="73"/>
      <c r="G324" s="73"/>
      <c r="H324" s="73"/>
      <c r="I324" s="73"/>
      <c r="J324" s="73"/>
      <c r="K324" s="73"/>
      <c r="L324" s="73"/>
      <c r="M324" s="73"/>
      <c r="N324" s="73"/>
    </row>
    <row r="325">
      <c r="A325" s="73"/>
      <c r="B325" s="73"/>
      <c r="C325" s="73"/>
      <c r="D325" s="73"/>
      <c r="E325" s="73"/>
      <c r="F325" s="73"/>
      <c r="G325" s="73"/>
      <c r="H325" s="73"/>
      <c r="I325" s="73"/>
      <c r="J325" s="73"/>
      <c r="K325" s="73"/>
      <c r="L325" s="73"/>
      <c r="M325" s="73"/>
      <c r="N325" s="73"/>
    </row>
    <row r="326">
      <c r="A326" s="73"/>
      <c r="B326" s="73"/>
      <c r="C326" s="73"/>
      <c r="D326" s="73"/>
      <c r="E326" s="73"/>
      <c r="F326" s="73"/>
      <c r="G326" s="73"/>
      <c r="H326" s="73"/>
      <c r="I326" s="73"/>
      <c r="J326" s="73"/>
      <c r="K326" s="73"/>
      <c r="L326" s="73"/>
      <c r="M326" s="73"/>
      <c r="N326" s="73"/>
    </row>
    <row r="327">
      <c r="A327" s="73"/>
      <c r="B327" s="73"/>
      <c r="C327" s="73"/>
      <c r="D327" s="73"/>
      <c r="E327" s="73"/>
      <c r="F327" s="73"/>
      <c r="G327" s="73"/>
      <c r="H327" s="73"/>
      <c r="I327" s="73"/>
      <c r="J327" s="73"/>
      <c r="K327" s="73"/>
      <c r="L327" s="73"/>
      <c r="M327" s="73"/>
      <c r="N327" s="73"/>
    </row>
    <row r="328">
      <c r="A328" s="73"/>
      <c r="B328" s="73"/>
      <c r="C328" s="73"/>
      <c r="D328" s="73"/>
      <c r="E328" s="73"/>
      <c r="F328" s="73"/>
      <c r="G328" s="73"/>
      <c r="H328" s="73"/>
      <c r="I328" s="73"/>
      <c r="J328" s="73"/>
      <c r="K328" s="73"/>
      <c r="L328" s="73"/>
      <c r="M328" s="73"/>
      <c r="N328" s="73"/>
    </row>
    <row r="329">
      <c r="A329" s="73"/>
      <c r="B329" s="73"/>
      <c r="C329" s="73"/>
      <c r="D329" s="73"/>
      <c r="E329" s="73"/>
      <c r="F329" s="73"/>
      <c r="G329" s="73"/>
      <c r="H329" s="73"/>
      <c r="I329" s="73"/>
      <c r="J329" s="73"/>
      <c r="K329" s="73"/>
      <c r="L329" s="73"/>
      <c r="M329" s="73"/>
      <c r="N329" s="73"/>
    </row>
    <row r="330">
      <c r="A330" s="73"/>
      <c r="B330" s="73"/>
      <c r="C330" s="73"/>
      <c r="D330" s="73"/>
      <c r="E330" s="73"/>
      <c r="F330" s="73"/>
      <c r="G330" s="73"/>
      <c r="H330" s="73"/>
      <c r="I330" s="73"/>
      <c r="J330" s="73"/>
      <c r="K330" s="73"/>
      <c r="L330" s="73"/>
      <c r="M330" s="73"/>
      <c r="N330" s="73"/>
    </row>
    <row r="331">
      <c r="A331" s="73"/>
      <c r="B331" s="73"/>
      <c r="C331" s="73"/>
      <c r="D331" s="73"/>
      <c r="E331" s="73"/>
      <c r="F331" s="73"/>
      <c r="G331" s="73"/>
      <c r="H331" s="73"/>
      <c r="I331" s="73"/>
      <c r="J331" s="73"/>
      <c r="K331" s="73"/>
      <c r="L331" s="73"/>
      <c r="M331" s="73"/>
      <c r="N331" s="73"/>
    </row>
    <row r="332">
      <c r="A332" s="73"/>
      <c r="B332" s="73"/>
      <c r="C332" s="73"/>
      <c r="D332" s="73"/>
      <c r="E332" s="73"/>
      <c r="F332" s="73"/>
      <c r="G332" s="73"/>
      <c r="H332" s="73"/>
      <c r="I332" s="73"/>
      <c r="J332" s="73"/>
      <c r="K332" s="73"/>
      <c r="L332" s="73"/>
      <c r="M332" s="73"/>
      <c r="N332" s="73"/>
    </row>
    <row r="333">
      <c r="A333" s="73"/>
      <c r="B333" s="73"/>
      <c r="C333" s="73"/>
      <c r="D333" s="73"/>
      <c r="E333" s="73"/>
      <c r="F333" s="73"/>
      <c r="G333" s="73"/>
      <c r="H333" s="73"/>
      <c r="I333" s="73"/>
      <c r="J333" s="73"/>
      <c r="K333" s="73"/>
      <c r="L333" s="73"/>
      <c r="M333" s="73"/>
      <c r="N333" s="73"/>
    </row>
    <row r="334">
      <c r="A334" s="73"/>
      <c r="B334" s="73"/>
      <c r="C334" s="73"/>
      <c r="D334" s="73"/>
      <c r="E334" s="73"/>
      <c r="F334" s="73"/>
      <c r="G334" s="73"/>
      <c r="H334" s="73"/>
      <c r="I334" s="73"/>
      <c r="J334" s="73"/>
      <c r="K334" s="73"/>
      <c r="L334" s="73"/>
      <c r="M334" s="73"/>
      <c r="N334" s="73"/>
    </row>
    <row r="335">
      <c r="A335" s="73"/>
      <c r="B335" s="73"/>
      <c r="C335" s="73"/>
      <c r="D335" s="73"/>
      <c r="E335" s="73"/>
      <c r="F335" s="73"/>
      <c r="G335" s="73"/>
      <c r="H335" s="73"/>
      <c r="I335" s="73"/>
      <c r="J335" s="73"/>
      <c r="K335" s="73"/>
      <c r="L335" s="73"/>
      <c r="M335" s="73"/>
      <c r="N335" s="73"/>
    </row>
    <row r="336">
      <c r="A336" s="73"/>
      <c r="B336" s="73"/>
      <c r="C336" s="73"/>
      <c r="D336" s="73"/>
      <c r="E336" s="73"/>
      <c r="F336" s="73"/>
      <c r="G336" s="73"/>
      <c r="H336" s="73"/>
      <c r="I336" s="73"/>
      <c r="J336" s="73"/>
      <c r="K336" s="73"/>
      <c r="L336" s="73"/>
      <c r="M336" s="73"/>
      <c r="N336" s="73"/>
    </row>
    <row r="337">
      <c r="A337" s="73"/>
      <c r="B337" s="73"/>
      <c r="C337" s="73"/>
      <c r="D337" s="73"/>
      <c r="E337" s="73"/>
      <c r="F337" s="73"/>
      <c r="G337" s="73"/>
      <c r="H337" s="73"/>
      <c r="I337" s="73"/>
      <c r="J337" s="73"/>
      <c r="K337" s="73"/>
      <c r="L337" s="73"/>
      <c r="M337" s="73"/>
      <c r="N337" s="73"/>
    </row>
    <row r="338">
      <c r="A338" s="73"/>
      <c r="B338" s="73"/>
      <c r="C338" s="73"/>
      <c r="D338" s="73"/>
      <c r="E338" s="73"/>
      <c r="F338" s="73"/>
      <c r="G338" s="73"/>
      <c r="H338" s="73"/>
      <c r="I338" s="73"/>
      <c r="J338" s="73"/>
      <c r="K338" s="73"/>
      <c r="L338" s="73"/>
      <c r="M338" s="73"/>
      <c r="N338" s="73"/>
    </row>
    <row r="339">
      <c r="A339" s="73"/>
      <c r="B339" s="73"/>
      <c r="C339" s="73"/>
      <c r="D339" s="73"/>
      <c r="E339" s="73"/>
      <c r="F339" s="73"/>
      <c r="G339" s="73"/>
      <c r="H339" s="73"/>
      <c r="I339" s="73"/>
      <c r="J339" s="73"/>
      <c r="K339" s="73"/>
      <c r="L339" s="73"/>
      <c r="M339" s="73"/>
      <c r="N339" s="73"/>
    </row>
    <row r="340">
      <c r="A340" s="73"/>
      <c r="B340" s="73"/>
      <c r="C340" s="73"/>
      <c r="D340" s="73"/>
      <c r="E340" s="73"/>
      <c r="F340" s="73"/>
      <c r="G340" s="73"/>
      <c r="H340" s="73"/>
      <c r="I340" s="73"/>
      <c r="J340" s="73"/>
      <c r="K340" s="73"/>
      <c r="L340" s="73"/>
      <c r="M340" s="73"/>
      <c r="N340" s="73"/>
    </row>
    <row r="341">
      <c r="A341" s="73"/>
      <c r="B341" s="73"/>
      <c r="C341" s="73"/>
      <c r="D341" s="73"/>
      <c r="E341" s="73"/>
      <c r="F341" s="73"/>
      <c r="G341" s="73"/>
      <c r="H341" s="73"/>
      <c r="I341" s="73"/>
      <c r="J341" s="73"/>
      <c r="K341" s="73"/>
      <c r="L341" s="73"/>
      <c r="M341" s="73"/>
      <c r="N341" s="73"/>
    </row>
    <row r="342">
      <c r="A342" s="73"/>
      <c r="B342" s="73"/>
      <c r="C342" s="73"/>
      <c r="D342" s="73"/>
      <c r="E342" s="73"/>
      <c r="F342" s="73"/>
      <c r="G342" s="73"/>
      <c r="H342" s="73"/>
      <c r="I342" s="73"/>
      <c r="J342" s="73"/>
      <c r="K342" s="73"/>
      <c r="L342" s="73"/>
      <c r="M342" s="73"/>
      <c r="N342" s="73"/>
    </row>
    <row r="343">
      <c r="A343" s="73"/>
      <c r="B343" s="73"/>
      <c r="C343" s="73"/>
      <c r="D343" s="73"/>
      <c r="E343" s="73"/>
      <c r="F343" s="73"/>
      <c r="G343" s="73"/>
      <c r="H343" s="73"/>
      <c r="I343" s="73"/>
      <c r="J343" s="73"/>
      <c r="K343" s="73"/>
      <c r="L343" s="73"/>
      <c r="M343" s="73"/>
      <c r="N343" s="73"/>
    </row>
    <row r="344">
      <c r="A344" s="73"/>
      <c r="B344" s="73"/>
      <c r="C344" s="73"/>
      <c r="D344" s="73"/>
      <c r="E344" s="73"/>
      <c r="F344" s="73"/>
      <c r="G344" s="73"/>
      <c r="H344" s="73"/>
      <c r="I344" s="73"/>
      <c r="J344" s="73"/>
      <c r="K344" s="73"/>
      <c r="L344" s="73"/>
      <c r="M344" s="73"/>
      <c r="N344" s="73"/>
    </row>
    <row r="345">
      <c r="A345" s="73"/>
      <c r="B345" s="73"/>
      <c r="C345" s="73"/>
      <c r="D345" s="73"/>
      <c r="E345" s="73"/>
      <c r="F345" s="73"/>
      <c r="G345" s="73"/>
      <c r="H345" s="73"/>
      <c r="I345" s="73"/>
      <c r="J345" s="73"/>
      <c r="K345" s="73"/>
      <c r="L345" s="73"/>
      <c r="M345" s="73"/>
      <c r="N345" s="73"/>
    </row>
    <row r="346">
      <c r="A346" s="73"/>
      <c r="B346" s="73"/>
      <c r="C346" s="73"/>
      <c r="D346" s="73"/>
      <c r="E346" s="73"/>
      <c r="F346" s="73"/>
      <c r="G346" s="73"/>
      <c r="H346" s="73"/>
      <c r="I346" s="73"/>
      <c r="J346" s="73"/>
      <c r="K346" s="73"/>
      <c r="L346" s="73"/>
      <c r="M346" s="73"/>
      <c r="N346" s="73"/>
    </row>
    <row r="347">
      <c r="A347" s="73"/>
      <c r="B347" s="73"/>
      <c r="C347" s="73"/>
      <c r="D347" s="73"/>
      <c r="E347" s="73"/>
      <c r="F347" s="73"/>
      <c r="G347" s="73"/>
      <c r="H347" s="73"/>
      <c r="I347" s="73"/>
      <c r="J347" s="73"/>
      <c r="K347" s="73"/>
      <c r="L347" s="73"/>
      <c r="M347" s="73"/>
      <c r="N347" s="73"/>
    </row>
    <row r="348">
      <c r="A348" s="73"/>
      <c r="B348" s="73"/>
      <c r="C348" s="73"/>
      <c r="D348" s="73"/>
      <c r="E348" s="73"/>
      <c r="F348" s="73"/>
      <c r="G348" s="73"/>
      <c r="H348" s="73"/>
      <c r="I348" s="73"/>
      <c r="J348" s="73"/>
      <c r="K348" s="73"/>
      <c r="L348" s="73"/>
      <c r="M348" s="73"/>
      <c r="N348" s="73"/>
    </row>
    <row r="349">
      <c r="A349" s="73"/>
      <c r="B349" s="73"/>
      <c r="C349" s="73"/>
      <c r="D349" s="73"/>
      <c r="E349" s="73"/>
      <c r="F349" s="73"/>
      <c r="G349" s="73"/>
      <c r="H349" s="73"/>
      <c r="I349" s="73"/>
      <c r="J349" s="73"/>
      <c r="K349" s="73"/>
      <c r="L349" s="73"/>
      <c r="M349" s="73"/>
      <c r="N349" s="73"/>
    </row>
    <row r="350">
      <c r="A350" s="73"/>
      <c r="B350" s="73"/>
      <c r="C350" s="73"/>
      <c r="D350" s="73"/>
      <c r="E350" s="73"/>
      <c r="F350" s="73"/>
      <c r="G350" s="73"/>
      <c r="H350" s="73"/>
      <c r="I350" s="73"/>
      <c r="J350" s="73"/>
      <c r="K350" s="73"/>
      <c r="L350" s="73"/>
      <c r="M350" s="73"/>
      <c r="N350" s="73"/>
    </row>
    <row r="351">
      <c r="A351" s="73"/>
      <c r="B351" s="73"/>
      <c r="C351" s="73"/>
      <c r="D351" s="73"/>
      <c r="E351" s="73"/>
      <c r="F351" s="73"/>
      <c r="G351" s="73"/>
      <c r="H351" s="73"/>
      <c r="I351" s="73"/>
      <c r="J351" s="73"/>
      <c r="K351" s="73"/>
      <c r="L351" s="73"/>
      <c r="M351" s="73"/>
      <c r="N351" s="73"/>
    </row>
    <row r="352">
      <c r="A352" s="73"/>
      <c r="B352" s="73"/>
      <c r="C352" s="73"/>
      <c r="D352" s="73"/>
      <c r="E352" s="73"/>
      <c r="F352" s="73"/>
      <c r="G352" s="73"/>
      <c r="H352" s="73"/>
      <c r="I352" s="73"/>
      <c r="J352" s="73"/>
      <c r="K352" s="73"/>
      <c r="L352" s="73"/>
      <c r="M352" s="73"/>
      <c r="N352" s="73"/>
    </row>
    <row r="353">
      <c r="A353" s="73"/>
      <c r="B353" s="73"/>
      <c r="C353" s="73"/>
      <c r="D353" s="73"/>
      <c r="E353" s="73"/>
      <c r="F353" s="73"/>
      <c r="G353" s="73"/>
      <c r="H353" s="73"/>
      <c r="I353" s="73"/>
      <c r="J353" s="73"/>
      <c r="K353" s="73"/>
      <c r="L353" s="73"/>
      <c r="M353" s="73"/>
      <c r="N353" s="73"/>
    </row>
    <row r="354">
      <c r="A354" s="73"/>
      <c r="B354" s="73"/>
      <c r="C354" s="73"/>
      <c r="D354" s="73"/>
      <c r="E354" s="73"/>
      <c r="F354" s="73"/>
      <c r="G354" s="73"/>
      <c r="H354" s="73"/>
      <c r="I354" s="73"/>
      <c r="J354" s="73"/>
      <c r="K354" s="73"/>
      <c r="L354" s="73"/>
      <c r="M354" s="73"/>
      <c r="N354" s="73"/>
    </row>
    <row r="355">
      <c r="A355" s="73"/>
      <c r="B355" s="73"/>
      <c r="C355" s="73"/>
      <c r="D355" s="73"/>
      <c r="E355" s="73"/>
      <c r="F355" s="73"/>
      <c r="G355" s="73"/>
      <c r="H355" s="73"/>
      <c r="I355" s="73"/>
      <c r="J355" s="73"/>
      <c r="K355" s="73"/>
      <c r="L355" s="73"/>
      <c r="M355" s="73"/>
      <c r="N355" s="73"/>
    </row>
    <row r="356">
      <c r="A356" s="73"/>
      <c r="B356" s="73"/>
      <c r="C356" s="73"/>
      <c r="D356" s="73"/>
      <c r="E356" s="73"/>
      <c r="F356" s="73"/>
      <c r="G356" s="73"/>
      <c r="H356" s="73"/>
      <c r="I356" s="73"/>
      <c r="J356" s="73"/>
      <c r="K356" s="73"/>
      <c r="L356" s="73"/>
      <c r="M356" s="73"/>
      <c r="N356" s="73"/>
    </row>
    <row r="357">
      <c r="A357" s="73"/>
      <c r="B357" s="73"/>
      <c r="C357" s="73"/>
      <c r="D357" s="73"/>
      <c r="E357" s="73"/>
      <c r="F357" s="73"/>
      <c r="G357" s="73"/>
      <c r="H357" s="73"/>
      <c r="I357" s="73"/>
      <c r="J357" s="73"/>
      <c r="K357" s="73"/>
      <c r="L357" s="73"/>
      <c r="M357" s="73"/>
      <c r="N357" s="73"/>
    </row>
    <row r="358">
      <c r="A358" s="73"/>
      <c r="B358" s="73"/>
      <c r="C358" s="73"/>
      <c r="D358" s="73"/>
      <c r="E358" s="73"/>
      <c r="F358" s="73"/>
      <c r="G358" s="73"/>
      <c r="H358" s="73"/>
      <c r="I358" s="73"/>
      <c r="J358" s="73"/>
      <c r="K358" s="73"/>
      <c r="L358" s="73"/>
      <c r="M358" s="73"/>
      <c r="N358" s="73"/>
    </row>
    <row r="359">
      <c r="A359" s="73"/>
      <c r="B359" s="73"/>
      <c r="C359" s="73"/>
      <c r="D359" s="73"/>
      <c r="E359" s="73"/>
      <c r="F359" s="73"/>
      <c r="G359" s="73"/>
      <c r="H359" s="73"/>
      <c r="I359" s="73"/>
      <c r="J359" s="73"/>
      <c r="K359" s="73"/>
      <c r="L359" s="73"/>
      <c r="M359" s="73"/>
      <c r="N359" s="73"/>
    </row>
    <row r="360">
      <c r="A360" s="73"/>
      <c r="B360" s="73"/>
      <c r="C360" s="73"/>
      <c r="D360" s="73"/>
      <c r="E360" s="73"/>
      <c r="F360" s="73"/>
      <c r="G360" s="73"/>
      <c r="H360" s="73"/>
      <c r="I360" s="73"/>
      <c r="J360" s="73"/>
      <c r="K360" s="73"/>
      <c r="L360" s="73"/>
      <c r="M360" s="73"/>
      <c r="N360" s="73"/>
    </row>
    <row r="361">
      <c r="A361" s="73"/>
      <c r="B361" s="73"/>
      <c r="C361" s="73"/>
      <c r="D361" s="73"/>
      <c r="E361" s="73"/>
      <c r="F361" s="73"/>
      <c r="G361" s="73"/>
      <c r="H361" s="73"/>
      <c r="I361" s="73"/>
      <c r="J361" s="73"/>
      <c r="K361" s="73"/>
      <c r="L361" s="73"/>
      <c r="M361" s="73"/>
      <c r="N361" s="73"/>
    </row>
    <row r="362">
      <c r="A362" s="73"/>
      <c r="B362" s="73"/>
      <c r="C362" s="73"/>
      <c r="D362" s="73"/>
      <c r="E362" s="73"/>
      <c r="F362" s="73"/>
      <c r="G362" s="73"/>
      <c r="H362" s="73"/>
      <c r="I362" s="73"/>
      <c r="J362" s="73"/>
      <c r="K362" s="73"/>
      <c r="L362" s="73"/>
      <c r="M362" s="73"/>
      <c r="N362" s="73"/>
    </row>
    <row r="363">
      <c r="A363" s="73"/>
      <c r="B363" s="73"/>
      <c r="C363" s="73"/>
      <c r="D363" s="73"/>
      <c r="E363" s="73"/>
      <c r="F363" s="73"/>
      <c r="G363" s="73"/>
      <c r="H363" s="73"/>
      <c r="I363" s="73"/>
      <c r="J363" s="73"/>
      <c r="K363" s="73"/>
      <c r="L363" s="73"/>
      <c r="M363" s="73"/>
      <c r="N363" s="73"/>
    </row>
    <row r="364">
      <c r="A364" s="73"/>
      <c r="B364" s="73"/>
      <c r="C364" s="73"/>
      <c r="D364" s="73"/>
      <c r="E364" s="73"/>
      <c r="F364" s="73"/>
      <c r="G364" s="73"/>
      <c r="H364" s="73"/>
      <c r="I364" s="73"/>
      <c r="J364" s="73"/>
      <c r="K364" s="73"/>
      <c r="L364" s="73"/>
      <c r="M364" s="73"/>
      <c r="N364" s="73"/>
    </row>
    <row r="365">
      <c r="A365" s="73"/>
      <c r="B365" s="73"/>
      <c r="C365" s="73"/>
      <c r="D365" s="73"/>
      <c r="E365" s="73"/>
      <c r="F365" s="73"/>
      <c r="G365" s="73"/>
      <c r="H365" s="73"/>
      <c r="I365" s="73"/>
      <c r="J365" s="73"/>
      <c r="K365" s="73"/>
      <c r="L365" s="73"/>
      <c r="M365" s="73"/>
      <c r="N365" s="73"/>
    </row>
    <row r="366">
      <c r="A366" s="73"/>
      <c r="B366" s="73"/>
      <c r="C366" s="73"/>
      <c r="D366" s="73"/>
      <c r="E366" s="73"/>
      <c r="F366" s="73"/>
      <c r="G366" s="73"/>
      <c r="H366" s="73"/>
      <c r="I366" s="73"/>
      <c r="J366" s="73"/>
      <c r="K366" s="73"/>
      <c r="L366" s="73"/>
      <c r="M366" s="73"/>
      <c r="N366" s="73"/>
    </row>
    <row r="367">
      <c r="A367" s="73"/>
      <c r="B367" s="73"/>
      <c r="C367" s="73"/>
      <c r="D367" s="73"/>
      <c r="E367" s="73"/>
      <c r="F367" s="73"/>
      <c r="G367" s="73"/>
      <c r="H367" s="73"/>
      <c r="I367" s="73"/>
      <c r="J367" s="73"/>
      <c r="K367" s="73"/>
      <c r="L367" s="73"/>
      <c r="M367" s="73"/>
      <c r="N367" s="73"/>
    </row>
    <row r="368">
      <c r="A368" s="73"/>
      <c r="B368" s="73"/>
      <c r="C368" s="73"/>
      <c r="D368" s="73"/>
      <c r="E368" s="73"/>
      <c r="F368" s="73"/>
      <c r="G368" s="73"/>
      <c r="H368" s="73"/>
      <c r="I368" s="73"/>
      <c r="J368" s="73"/>
      <c r="K368" s="73"/>
      <c r="L368" s="73"/>
      <c r="M368" s="73"/>
      <c r="N368" s="73"/>
    </row>
    <row r="369">
      <c r="A369" s="73"/>
      <c r="B369" s="73"/>
      <c r="C369" s="73"/>
      <c r="D369" s="73"/>
      <c r="E369" s="73"/>
      <c r="F369" s="73"/>
      <c r="G369" s="73"/>
      <c r="H369" s="73"/>
      <c r="I369" s="73"/>
      <c r="J369" s="73"/>
      <c r="K369" s="73"/>
      <c r="L369" s="73"/>
      <c r="M369" s="73"/>
      <c r="N369" s="73"/>
    </row>
    <row r="370">
      <c r="A370" s="73"/>
      <c r="B370" s="73"/>
      <c r="C370" s="73"/>
      <c r="D370" s="73"/>
      <c r="E370" s="73"/>
      <c r="F370" s="73"/>
      <c r="G370" s="73"/>
      <c r="H370" s="73"/>
      <c r="I370" s="73"/>
      <c r="J370" s="73"/>
      <c r="K370" s="73"/>
      <c r="L370" s="73"/>
      <c r="M370" s="73"/>
      <c r="N370" s="73"/>
    </row>
    <row r="371">
      <c r="A371" s="73"/>
      <c r="B371" s="73"/>
      <c r="C371" s="73"/>
      <c r="D371" s="73"/>
      <c r="E371" s="73"/>
      <c r="F371" s="73"/>
      <c r="G371" s="73"/>
      <c r="H371" s="73"/>
      <c r="I371" s="73"/>
      <c r="J371" s="73"/>
      <c r="K371" s="73"/>
      <c r="L371" s="73"/>
      <c r="M371" s="73"/>
      <c r="N371" s="73"/>
    </row>
    <row r="372">
      <c r="A372" s="73"/>
      <c r="B372" s="73"/>
      <c r="C372" s="73"/>
      <c r="D372" s="73"/>
      <c r="E372" s="73"/>
      <c r="F372" s="73"/>
      <c r="G372" s="73"/>
      <c r="H372" s="73"/>
      <c r="I372" s="73"/>
      <c r="J372" s="73"/>
      <c r="K372" s="73"/>
      <c r="L372" s="73"/>
      <c r="M372" s="73"/>
      <c r="N372" s="73"/>
    </row>
    <row r="373">
      <c r="A373" s="73"/>
      <c r="B373" s="73"/>
      <c r="C373" s="73"/>
      <c r="D373" s="73"/>
      <c r="E373" s="73"/>
      <c r="F373" s="73"/>
      <c r="G373" s="73"/>
      <c r="H373" s="73"/>
      <c r="I373" s="73"/>
      <c r="J373" s="73"/>
      <c r="K373" s="73"/>
      <c r="L373" s="73"/>
      <c r="M373" s="73"/>
      <c r="N373" s="73"/>
    </row>
    <row r="374">
      <c r="A374" s="73"/>
      <c r="B374" s="73"/>
      <c r="C374" s="73"/>
      <c r="D374" s="73"/>
      <c r="E374" s="73"/>
      <c r="F374" s="73"/>
      <c r="G374" s="73"/>
      <c r="H374" s="73"/>
      <c r="I374" s="73"/>
      <c r="J374" s="73"/>
      <c r="K374" s="73"/>
      <c r="L374" s="73"/>
      <c r="M374" s="73"/>
      <c r="N374" s="73"/>
    </row>
    <row r="375">
      <c r="A375" s="73"/>
      <c r="B375" s="73"/>
      <c r="C375" s="73"/>
      <c r="D375" s="73"/>
      <c r="E375" s="73"/>
      <c r="F375" s="73"/>
      <c r="G375" s="73"/>
      <c r="H375" s="73"/>
      <c r="I375" s="73"/>
      <c r="J375" s="73"/>
      <c r="K375" s="73"/>
      <c r="L375" s="73"/>
      <c r="M375" s="73"/>
      <c r="N375" s="73"/>
    </row>
    <row r="376">
      <c r="A376" s="73"/>
      <c r="B376" s="73"/>
      <c r="C376" s="73"/>
      <c r="D376" s="73"/>
      <c r="E376" s="73"/>
      <c r="F376" s="73"/>
      <c r="G376" s="73"/>
      <c r="H376" s="73"/>
      <c r="I376" s="73"/>
      <c r="J376" s="73"/>
      <c r="K376" s="73"/>
      <c r="L376" s="73"/>
      <c r="M376" s="73"/>
      <c r="N376" s="73"/>
    </row>
    <row r="377">
      <c r="A377" s="73"/>
      <c r="B377" s="73"/>
      <c r="C377" s="73"/>
      <c r="D377" s="73"/>
      <c r="E377" s="73"/>
      <c r="F377" s="73"/>
      <c r="G377" s="73"/>
      <c r="H377" s="73"/>
      <c r="I377" s="73"/>
      <c r="J377" s="73"/>
      <c r="K377" s="73"/>
      <c r="L377" s="73"/>
      <c r="M377" s="73"/>
      <c r="N377" s="73"/>
    </row>
    <row r="378">
      <c r="A378" s="73"/>
      <c r="B378" s="73"/>
      <c r="C378" s="73"/>
      <c r="D378" s="73"/>
      <c r="E378" s="73"/>
      <c r="F378" s="73"/>
      <c r="G378" s="73"/>
      <c r="H378" s="73"/>
      <c r="I378" s="73"/>
      <c r="J378" s="73"/>
      <c r="K378" s="73"/>
      <c r="L378" s="73"/>
      <c r="M378" s="73"/>
      <c r="N378" s="73"/>
    </row>
    <row r="379">
      <c r="A379" s="73"/>
      <c r="B379" s="73"/>
      <c r="C379" s="73"/>
      <c r="D379" s="73"/>
      <c r="E379" s="73"/>
      <c r="F379" s="73"/>
      <c r="G379" s="73"/>
      <c r="H379" s="73"/>
      <c r="I379" s="73"/>
      <c r="J379" s="73"/>
      <c r="K379" s="73"/>
      <c r="L379" s="73"/>
      <c r="M379" s="73"/>
      <c r="N379" s="73"/>
    </row>
    <row r="380">
      <c r="A380" s="73"/>
      <c r="B380" s="73"/>
      <c r="C380" s="73"/>
      <c r="D380" s="73"/>
      <c r="E380" s="73"/>
      <c r="F380" s="73"/>
      <c r="G380" s="73"/>
      <c r="H380" s="73"/>
      <c r="I380" s="73"/>
      <c r="J380" s="73"/>
      <c r="K380" s="73"/>
      <c r="L380" s="73"/>
      <c r="M380" s="73"/>
      <c r="N380" s="73"/>
    </row>
    <row r="381">
      <c r="A381" s="73"/>
      <c r="B381" s="73"/>
      <c r="C381" s="73"/>
      <c r="D381" s="73"/>
      <c r="E381" s="73"/>
      <c r="F381" s="73"/>
      <c r="G381" s="73"/>
      <c r="H381" s="73"/>
      <c r="I381" s="73"/>
      <c r="J381" s="73"/>
      <c r="K381" s="73"/>
      <c r="L381" s="73"/>
      <c r="M381" s="73"/>
      <c r="N381" s="73"/>
    </row>
    <row r="382">
      <c r="A382" s="73"/>
      <c r="B382" s="73"/>
      <c r="C382" s="73"/>
      <c r="D382" s="73"/>
      <c r="E382" s="73"/>
      <c r="F382" s="73"/>
      <c r="G382" s="73"/>
      <c r="H382" s="73"/>
      <c r="I382" s="73"/>
      <c r="J382" s="73"/>
      <c r="K382" s="73"/>
      <c r="L382" s="73"/>
      <c r="M382" s="73"/>
      <c r="N382" s="73"/>
    </row>
    <row r="383">
      <c r="A383" s="73"/>
      <c r="B383" s="73"/>
      <c r="C383" s="73"/>
      <c r="D383" s="73"/>
      <c r="E383" s="73"/>
      <c r="F383" s="73"/>
      <c r="G383" s="73"/>
      <c r="H383" s="73"/>
      <c r="I383" s="73"/>
      <c r="J383" s="73"/>
      <c r="K383" s="73"/>
      <c r="L383" s="73"/>
      <c r="M383" s="73"/>
      <c r="N383" s="73"/>
    </row>
    <row r="384">
      <c r="A384" s="73"/>
      <c r="B384" s="73"/>
      <c r="C384" s="73"/>
      <c r="D384" s="73"/>
      <c r="E384" s="73"/>
      <c r="F384" s="73"/>
      <c r="G384" s="73"/>
      <c r="H384" s="73"/>
      <c r="I384" s="73"/>
      <c r="J384" s="73"/>
      <c r="K384" s="73"/>
      <c r="L384" s="73"/>
      <c r="M384" s="73"/>
      <c r="N384" s="73"/>
    </row>
    <row r="385">
      <c r="A385" s="73"/>
      <c r="B385" s="73"/>
      <c r="C385" s="73"/>
      <c r="D385" s="73"/>
      <c r="E385" s="73"/>
      <c r="F385" s="73"/>
      <c r="G385" s="73"/>
      <c r="H385" s="73"/>
      <c r="I385" s="73"/>
      <c r="J385" s="73"/>
      <c r="K385" s="73"/>
      <c r="L385" s="73"/>
      <c r="M385" s="73"/>
      <c r="N385" s="73"/>
    </row>
    <row r="386">
      <c r="A386" s="73"/>
      <c r="B386" s="73"/>
      <c r="C386" s="73"/>
      <c r="D386" s="73"/>
      <c r="E386" s="73"/>
      <c r="F386" s="73"/>
      <c r="G386" s="73"/>
      <c r="H386" s="73"/>
      <c r="I386" s="73"/>
      <c r="J386" s="73"/>
      <c r="K386" s="73"/>
      <c r="L386" s="73"/>
      <c r="M386" s="73"/>
      <c r="N386" s="73"/>
    </row>
    <row r="387">
      <c r="A387" s="73"/>
      <c r="B387" s="73"/>
      <c r="C387" s="73"/>
      <c r="D387" s="73"/>
      <c r="E387" s="73"/>
      <c r="F387" s="73"/>
      <c r="G387" s="73"/>
      <c r="H387" s="73"/>
      <c r="I387" s="73"/>
      <c r="J387" s="73"/>
      <c r="K387" s="73"/>
      <c r="L387" s="73"/>
      <c r="M387" s="73"/>
      <c r="N387" s="73"/>
    </row>
    <row r="388">
      <c r="A388" s="73"/>
      <c r="B388" s="73"/>
      <c r="C388" s="73"/>
      <c r="D388" s="73"/>
      <c r="E388" s="73"/>
      <c r="F388" s="73"/>
      <c r="G388" s="73"/>
      <c r="H388" s="73"/>
      <c r="I388" s="73"/>
      <c r="J388" s="73"/>
      <c r="K388" s="73"/>
      <c r="L388" s="73"/>
      <c r="M388" s="73"/>
      <c r="N388" s="73"/>
    </row>
    <row r="389">
      <c r="A389" s="73"/>
      <c r="B389" s="73"/>
      <c r="C389" s="73"/>
      <c r="D389" s="73"/>
      <c r="E389" s="73"/>
      <c r="F389" s="73"/>
      <c r="G389" s="73"/>
      <c r="H389" s="73"/>
      <c r="I389" s="73"/>
      <c r="J389" s="73"/>
      <c r="K389" s="73"/>
      <c r="L389" s="73"/>
      <c r="M389" s="73"/>
      <c r="N389" s="73"/>
    </row>
    <row r="390">
      <c r="A390" s="73"/>
      <c r="B390" s="73"/>
      <c r="C390" s="73"/>
      <c r="D390" s="73"/>
      <c r="E390" s="73"/>
      <c r="F390" s="73"/>
      <c r="G390" s="73"/>
      <c r="H390" s="73"/>
      <c r="I390" s="73"/>
      <c r="J390" s="73"/>
      <c r="K390" s="73"/>
      <c r="L390" s="73"/>
      <c r="M390" s="73"/>
      <c r="N390" s="73"/>
    </row>
    <row r="391">
      <c r="A391" s="73"/>
      <c r="B391" s="73"/>
      <c r="C391" s="73"/>
      <c r="D391" s="73"/>
      <c r="E391" s="73"/>
      <c r="F391" s="73"/>
      <c r="G391" s="73"/>
      <c r="H391" s="73"/>
      <c r="I391" s="73"/>
      <c r="J391" s="73"/>
      <c r="K391" s="73"/>
      <c r="L391" s="73"/>
      <c r="M391" s="73"/>
      <c r="N391" s="73"/>
    </row>
    <row r="392">
      <c r="A392" s="73"/>
      <c r="B392" s="73"/>
      <c r="C392" s="73"/>
      <c r="D392" s="73"/>
      <c r="E392" s="73"/>
      <c r="F392" s="73"/>
      <c r="G392" s="73"/>
      <c r="H392" s="73"/>
      <c r="I392" s="73"/>
      <c r="J392" s="73"/>
      <c r="K392" s="73"/>
      <c r="L392" s="73"/>
      <c r="M392" s="73"/>
      <c r="N392" s="73"/>
    </row>
    <row r="393">
      <c r="A393" s="73"/>
      <c r="B393" s="73"/>
      <c r="C393" s="73"/>
      <c r="D393" s="73"/>
      <c r="E393" s="73"/>
      <c r="F393" s="73"/>
      <c r="G393" s="73"/>
      <c r="H393" s="73"/>
      <c r="I393" s="73"/>
      <c r="J393" s="73"/>
      <c r="K393" s="73"/>
      <c r="L393" s="73"/>
      <c r="M393" s="73"/>
      <c r="N393" s="73"/>
    </row>
    <row r="394">
      <c r="A394" s="73"/>
      <c r="B394" s="73"/>
      <c r="C394" s="73"/>
      <c r="D394" s="73"/>
      <c r="E394" s="73"/>
      <c r="F394" s="73"/>
      <c r="G394" s="73"/>
      <c r="H394" s="73"/>
      <c r="I394" s="73"/>
      <c r="J394" s="73"/>
      <c r="K394" s="73"/>
      <c r="L394" s="73"/>
      <c r="M394" s="73"/>
      <c r="N394" s="73"/>
    </row>
    <row r="395">
      <c r="A395" s="73"/>
      <c r="B395" s="73"/>
      <c r="C395" s="73"/>
      <c r="D395" s="73"/>
      <c r="E395" s="73"/>
      <c r="F395" s="73"/>
      <c r="G395" s="73"/>
      <c r="H395" s="73"/>
      <c r="I395" s="73"/>
      <c r="J395" s="73"/>
      <c r="K395" s="73"/>
      <c r="L395" s="73"/>
      <c r="M395" s="73"/>
      <c r="N395" s="73"/>
    </row>
    <row r="396">
      <c r="A396" s="73"/>
      <c r="B396" s="73"/>
      <c r="C396" s="73"/>
      <c r="D396" s="73"/>
      <c r="E396" s="73"/>
      <c r="F396" s="73"/>
      <c r="G396" s="73"/>
      <c r="H396" s="73"/>
      <c r="I396" s="73"/>
      <c r="J396" s="73"/>
      <c r="K396" s="73"/>
      <c r="L396" s="73"/>
      <c r="M396" s="73"/>
      <c r="N396" s="73"/>
    </row>
    <row r="397">
      <c r="A397" s="73"/>
      <c r="B397" s="73"/>
      <c r="C397" s="73"/>
      <c r="D397" s="73"/>
      <c r="E397" s="73"/>
      <c r="F397" s="73"/>
      <c r="G397" s="73"/>
      <c r="H397" s="73"/>
      <c r="I397" s="73"/>
      <c r="J397" s="73"/>
      <c r="K397" s="73"/>
      <c r="L397" s="73"/>
      <c r="M397" s="73"/>
      <c r="N397" s="73"/>
    </row>
    <row r="398">
      <c r="A398" s="73"/>
      <c r="B398" s="73"/>
      <c r="C398" s="73"/>
      <c r="D398" s="73"/>
      <c r="E398" s="73"/>
      <c r="F398" s="73"/>
      <c r="G398" s="73"/>
      <c r="H398" s="73"/>
      <c r="I398" s="73"/>
      <c r="J398" s="73"/>
      <c r="K398" s="73"/>
      <c r="L398" s="73"/>
      <c r="M398" s="73"/>
      <c r="N398" s="73"/>
    </row>
    <row r="399">
      <c r="A399" s="73"/>
      <c r="B399" s="73"/>
      <c r="C399" s="73"/>
      <c r="D399" s="73"/>
      <c r="E399" s="73"/>
      <c r="F399" s="73"/>
      <c r="G399" s="73"/>
      <c r="H399" s="73"/>
      <c r="I399" s="73"/>
      <c r="J399" s="73"/>
      <c r="K399" s="73"/>
      <c r="L399" s="73"/>
      <c r="M399" s="73"/>
      <c r="N399" s="73"/>
    </row>
    <row r="400">
      <c r="A400" s="73"/>
      <c r="B400" s="73"/>
      <c r="C400" s="73"/>
      <c r="D400" s="73"/>
      <c r="E400" s="73"/>
      <c r="F400" s="73"/>
      <c r="G400" s="73"/>
      <c r="H400" s="73"/>
      <c r="I400" s="73"/>
      <c r="J400" s="73"/>
      <c r="K400" s="73"/>
      <c r="L400" s="73"/>
      <c r="M400" s="73"/>
      <c r="N400" s="73"/>
    </row>
    <row r="401">
      <c r="A401" s="73"/>
      <c r="B401" s="73"/>
      <c r="C401" s="73"/>
      <c r="D401" s="73"/>
      <c r="E401" s="73"/>
      <c r="F401" s="73"/>
      <c r="G401" s="73"/>
      <c r="H401" s="73"/>
      <c r="I401" s="73"/>
      <c r="J401" s="73"/>
      <c r="K401" s="73"/>
      <c r="L401" s="73"/>
      <c r="M401" s="73"/>
      <c r="N401" s="73"/>
    </row>
    <row r="402">
      <c r="A402" s="73"/>
      <c r="B402" s="73"/>
      <c r="C402" s="73"/>
      <c r="D402" s="73"/>
      <c r="E402" s="73"/>
      <c r="F402" s="73"/>
      <c r="G402" s="73"/>
      <c r="H402" s="73"/>
      <c r="I402" s="73"/>
      <c r="J402" s="73"/>
      <c r="K402" s="73"/>
      <c r="L402" s="73"/>
      <c r="M402" s="73"/>
      <c r="N402" s="73"/>
    </row>
    <row r="403">
      <c r="A403" s="73"/>
      <c r="B403" s="73"/>
      <c r="C403" s="73"/>
      <c r="D403" s="73"/>
      <c r="E403" s="73"/>
      <c r="F403" s="73"/>
      <c r="G403" s="73"/>
      <c r="H403" s="73"/>
      <c r="I403" s="73"/>
      <c r="J403" s="73"/>
      <c r="K403" s="73"/>
      <c r="L403" s="73"/>
      <c r="M403" s="73"/>
      <c r="N403" s="73"/>
    </row>
    <row r="404">
      <c r="A404" s="73"/>
      <c r="B404" s="73"/>
      <c r="C404" s="73"/>
      <c r="D404" s="73"/>
      <c r="E404" s="73"/>
      <c r="F404" s="73"/>
      <c r="G404" s="73"/>
      <c r="H404" s="73"/>
      <c r="I404" s="73"/>
      <c r="J404" s="73"/>
      <c r="K404" s="73"/>
      <c r="L404" s="73"/>
      <c r="M404" s="73"/>
      <c r="N404" s="73"/>
    </row>
    <row r="405">
      <c r="A405" s="73"/>
      <c r="B405" s="73"/>
      <c r="C405" s="73"/>
      <c r="D405" s="73"/>
      <c r="E405" s="73"/>
      <c r="F405" s="73"/>
      <c r="G405" s="73"/>
      <c r="H405" s="73"/>
      <c r="I405" s="73"/>
      <c r="J405" s="73"/>
      <c r="K405" s="73"/>
      <c r="L405" s="73"/>
      <c r="M405" s="73"/>
      <c r="N405" s="73"/>
    </row>
    <row r="406">
      <c r="A406" s="73"/>
      <c r="B406" s="73"/>
      <c r="C406" s="73"/>
      <c r="D406" s="73"/>
      <c r="E406" s="73"/>
      <c r="F406" s="73"/>
      <c r="G406" s="73"/>
      <c r="H406" s="73"/>
      <c r="I406" s="73"/>
      <c r="J406" s="73"/>
      <c r="K406" s="73"/>
      <c r="L406" s="73"/>
      <c r="M406" s="73"/>
      <c r="N406" s="73"/>
    </row>
    <row r="407">
      <c r="A407" s="73"/>
      <c r="B407" s="73"/>
      <c r="C407" s="73"/>
      <c r="D407" s="73"/>
      <c r="E407" s="73"/>
      <c r="F407" s="73"/>
      <c r="G407" s="73"/>
      <c r="H407" s="73"/>
      <c r="I407" s="73"/>
      <c r="J407" s="73"/>
      <c r="K407" s="73"/>
      <c r="L407" s="73"/>
      <c r="M407" s="73"/>
      <c r="N407" s="73"/>
    </row>
    <row r="408">
      <c r="A408" s="73"/>
      <c r="B408" s="73"/>
      <c r="C408" s="73"/>
      <c r="D408" s="73"/>
      <c r="E408" s="73"/>
      <c r="F408" s="73"/>
      <c r="G408" s="73"/>
      <c r="H408" s="73"/>
      <c r="I408" s="73"/>
      <c r="J408" s="73"/>
      <c r="K408" s="73"/>
      <c r="L408" s="73"/>
      <c r="M408" s="73"/>
      <c r="N408" s="73"/>
    </row>
    <row r="409">
      <c r="A409" s="73"/>
      <c r="B409" s="73"/>
      <c r="C409" s="73"/>
      <c r="D409" s="73"/>
      <c r="E409" s="73"/>
      <c r="F409" s="73"/>
      <c r="G409" s="73"/>
      <c r="H409" s="73"/>
      <c r="I409" s="73"/>
      <c r="J409" s="73"/>
      <c r="K409" s="73"/>
      <c r="L409" s="73"/>
      <c r="M409" s="73"/>
      <c r="N409" s="73"/>
    </row>
    <row r="410">
      <c r="A410" s="73"/>
      <c r="B410" s="73"/>
      <c r="C410" s="73"/>
      <c r="D410" s="73"/>
      <c r="E410" s="73"/>
      <c r="F410" s="73"/>
      <c r="G410" s="73"/>
      <c r="H410" s="73"/>
      <c r="I410" s="73"/>
      <c r="J410" s="73"/>
      <c r="K410" s="73"/>
      <c r="L410" s="73"/>
      <c r="M410" s="73"/>
      <c r="N410" s="73"/>
    </row>
    <row r="411">
      <c r="A411" s="73"/>
      <c r="B411" s="73"/>
      <c r="C411" s="73"/>
      <c r="D411" s="73"/>
      <c r="E411" s="73"/>
      <c r="F411" s="73"/>
      <c r="G411" s="73"/>
      <c r="H411" s="73"/>
      <c r="I411" s="73"/>
      <c r="J411" s="73"/>
      <c r="K411" s="73"/>
      <c r="L411" s="73"/>
      <c r="M411" s="73"/>
      <c r="N411" s="73"/>
    </row>
    <row r="412">
      <c r="A412" s="73"/>
      <c r="B412" s="73"/>
      <c r="C412" s="73"/>
      <c r="D412" s="73"/>
      <c r="E412" s="73"/>
      <c r="F412" s="73"/>
      <c r="G412" s="73"/>
      <c r="H412" s="73"/>
      <c r="I412" s="73"/>
      <c r="J412" s="73"/>
      <c r="K412" s="73"/>
      <c r="L412" s="73"/>
      <c r="M412" s="73"/>
      <c r="N412" s="73"/>
    </row>
    <row r="413">
      <c r="A413" s="73"/>
      <c r="B413" s="73"/>
      <c r="C413" s="73"/>
      <c r="D413" s="73"/>
      <c r="E413" s="73"/>
      <c r="F413" s="73"/>
      <c r="G413" s="73"/>
      <c r="H413" s="73"/>
      <c r="I413" s="73"/>
      <c r="J413" s="73"/>
      <c r="K413" s="73"/>
      <c r="L413" s="73"/>
      <c r="M413" s="73"/>
      <c r="N413" s="73"/>
    </row>
    <row r="414">
      <c r="A414" s="73"/>
      <c r="B414" s="73"/>
      <c r="C414" s="73"/>
      <c r="D414" s="73"/>
      <c r="E414" s="73"/>
      <c r="F414" s="73"/>
      <c r="G414" s="73"/>
      <c r="H414" s="73"/>
      <c r="I414" s="73"/>
      <c r="J414" s="73"/>
      <c r="K414" s="73"/>
      <c r="L414" s="73"/>
      <c r="M414" s="73"/>
      <c r="N414" s="73"/>
    </row>
    <row r="415">
      <c r="A415" s="73"/>
      <c r="B415" s="73"/>
      <c r="C415" s="73"/>
      <c r="D415" s="73"/>
      <c r="E415" s="73"/>
      <c r="F415" s="73"/>
      <c r="G415" s="73"/>
      <c r="H415" s="73"/>
      <c r="I415" s="73"/>
      <c r="J415" s="73"/>
      <c r="K415" s="73"/>
      <c r="L415" s="73"/>
      <c r="M415" s="73"/>
      <c r="N415" s="73"/>
    </row>
    <row r="416">
      <c r="A416" s="73"/>
      <c r="B416" s="73"/>
      <c r="C416" s="73"/>
      <c r="D416" s="73"/>
      <c r="E416" s="73"/>
      <c r="F416" s="73"/>
      <c r="G416" s="73"/>
      <c r="H416" s="73"/>
      <c r="I416" s="73"/>
      <c r="J416" s="73"/>
      <c r="K416" s="73"/>
      <c r="L416" s="73"/>
      <c r="M416" s="73"/>
      <c r="N416" s="73"/>
    </row>
    <row r="417">
      <c r="A417" s="73"/>
      <c r="B417" s="73"/>
      <c r="C417" s="73"/>
      <c r="D417" s="73"/>
      <c r="E417" s="73"/>
      <c r="F417" s="73"/>
      <c r="G417" s="73"/>
      <c r="H417" s="73"/>
      <c r="I417" s="73"/>
      <c r="J417" s="73"/>
      <c r="K417" s="73"/>
      <c r="L417" s="73"/>
      <c r="M417" s="73"/>
      <c r="N417" s="73"/>
    </row>
    <row r="418">
      <c r="A418" s="73"/>
      <c r="B418" s="73"/>
      <c r="C418" s="73"/>
      <c r="D418" s="73"/>
      <c r="E418" s="73"/>
      <c r="F418" s="73"/>
      <c r="G418" s="73"/>
      <c r="H418" s="73"/>
      <c r="I418" s="73"/>
      <c r="J418" s="73"/>
      <c r="K418" s="73"/>
      <c r="L418" s="73"/>
      <c r="M418" s="73"/>
      <c r="N418" s="73"/>
    </row>
    <row r="419">
      <c r="A419" s="73"/>
      <c r="B419" s="73"/>
      <c r="C419" s="73"/>
      <c r="D419" s="73"/>
      <c r="E419" s="73"/>
      <c r="F419" s="73"/>
      <c r="G419" s="73"/>
      <c r="H419" s="73"/>
      <c r="I419" s="73"/>
      <c r="J419" s="73"/>
      <c r="K419" s="73"/>
      <c r="L419" s="73"/>
      <c r="M419" s="73"/>
      <c r="N419" s="73"/>
    </row>
    <row r="420">
      <c r="A420" s="73"/>
      <c r="B420" s="73"/>
      <c r="C420" s="73"/>
      <c r="D420" s="73"/>
      <c r="E420" s="73"/>
      <c r="F420" s="73"/>
      <c r="G420" s="73"/>
      <c r="H420" s="73"/>
      <c r="I420" s="73"/>
      <c r="J420" s="73"/>
      <c r="K420" s="73"/>
      <c r="L420" s="73"/>
      <c r="M420" s="73"/>
      <c r="N420" s="73"/>
    </row>
    <row r="421">
      <c r="A421" s="73"/>
      <c r="B421" s="73"/>
      <c r="C421" s="73"/>
      <c r="D421" s="73"/>
      <c r="E421" s="73"/>
      <c r="F421" s="73"/>
      <c r="G421" s="73"/>
      <c r="H421" s="73"/>
      <c r="I421" s="73"/>
      <c r="J421" s="73"/>
      <c r="K421" s="73"/>
      <c r="L421" s="73"/>
      <c r="M421" s="73"/>
      <c r="N421" s="73"/>
    </row>
    <row r="422">
      <c r="A422" s="73"/>
      <c r="B422" s="73"/>
      <c r="C422" s="73"/>
      <c r="D422" s="73"/>
      <c r="E422" s="73"/>
      <c r="F422" s="73"/>
      <c r="G422" s="73"/>
      <c r="H422" s="73"/>
      <c r="I422" s="73"/>
      <c r="J422" s="73"/>
      <c r="K422" s="73"/>
      <c r="L422" s="73"/>
      <c r="M422" s="73"/>
      <c r="N422" s="73"/>
    </row>
    <row r="423">
      <c r="A423" s="73"/>
      <c r="B423" s="73"/>
      <c r="C423" s="73"/>
      <c r="D423" s="73"/>
      <c r="E423" s="73"/>
      <c r="F423" s="73"/>
      <c r="G423" s="73"/>
      <c r="H423" s="73"/>
      <c r="I423" s="73"/>
      <c r="J423" s="73"/>
      <c r="K423" s="73"/>
      <c r="L423" s="73"/>
      <c r="M423" s="73"/>
      <c r="N423" s="73"/>
    </row>
    <row r="424">
      <c r="A424" s="73"/>
      <c r="B424" s="73"/>
      <c r="C424" s="73"/>
      <c r="D424" s="73"/>
      <c r="E424" s="73"/>
      <c r="F424" s="73"/>
      <c r="G424" s="73"/>
      <c r="H424" s="73"/>
      <c r="I424" s="73"/>
      <c r="J424" s="73"/>
      <c r="K424" s="73"/>
      <c r="L424" s="73"/>
      <c r="M424" s="73"/>
      <c r="N424" s="73"/>
    </row>
    <row r="425">
      <c r="A425" s="73"/>
      <c r="B425" s="73"/>
      <c r="C425" s="73"/>
      <c r="D425" s="73"/>
      <c r="E425" s="73"/>
      <c r="F425" s="73"/>
      <c r="G425" s="73"/>
      <c r="H425" s="73"/>
      <c r="I425" s="73"/>
      <c r="J425" s="73"/>
      <c r="K425" s="73"/>
      <c r="L425" s="73"/>
      <c r="M425" s="73"/>
      <c r="N425" s="73"/>
    </row>
    <row r="426">
      <c r="A426" s="73"/>
      <c r="B426" s="73"/>
      <c r="C426" s="73"/>
      <c r="D426" s="73"/>
      <c r="E426" s="73"/>
      <c r="F426" s="73"/>
      <c r="G426" s="73"/>
      <c r="H426" s="73"/>
      <c r="I426" s="73"/>
      <c r="J426" s="73"/>
      <c r="K426" s="73"/>
      <c r="L426" s="73"/>
      <c r="M426" s="73"/>
      <c r="N426" s="73"/>
    </row>
    <row r="427">
      <c r="A427" s="73"/>
      <c r="B427" s="73"/>
      <c r="C427" s="73"/>
      <c r="D427" s="73"/>
      <c r="E427" s="73"/>
      <c r="F427" s="73"/>
      <c r="G427" s="73"/>
      <c r="H427" s="73"/>
      <c r="I427" s="73"/>
      <c r="J427" s="73"/>
      <c r="K427" s="73"/>
      <c r="L427" s="73"/>
      <c r="M427" s="73"/>
      <c r="N427" s="73"/>
    </row>
    <row r="428">
      <c r="A428" s="73"/>
      <c r="B428" s="73"/>
      <c r="C428" s="73"/>
      <c r="D428" s="73"/>
      <c r="E428" s="73"/>
      <c r="F428" s="73"/>
      <c r="G428" s="73"/>
      <c r="H428" s="73"/>
      <c r="I428" s="73"/>
      <c r="J428" s="73"/>
      <c r="K428" s="73"/>
      <c r="L428" s="73"/>
      <c r="M428" s="73"/>
      <c r="N428" s="73"/>
    </row>
    <row r="429">
      <c r="A429" s="73"/>
      <c r="B429" s="73"/>
      <c r="C429" s="73"/>
      <c r="D429" s="73"/>
      <c r="E429" s="73"/>
      <c r="F429" s="73"/>
      <c r="G429" s="73"/>
      <c r="H429" s="73"/>
      <c r="I429" s="73"/>
      <c r="J429" s="73"/>
      <c r="K429" s="73"/>
      <c r="L429" s="73"/>
      <c r="M429" s="73"/>
      <c r="N429" s="73"/>
    </row>
    <row r="430">
      <c r="A430" s="73"/>
      <c r="B430" s="73"/>
      <c r="C430" s="73"/>
      <c r="D430" s="73"/>
      <c r="E430" s="73"/>
      <c r="F430" s="73"/>
      <c r="G430" s="73"/>
      <c r="H430" s="73"/>
      <c r="I430" s="73"/>
      <c r="J430" s="73"/>
      <c r="K430" s="73"/>
      <c r="L430" s="73"/>
      <c r="M430" s="73"/>
      <c r="N430" s="73"/>
    </row>
    <row r="431">
      <c r="A431" s="73"/>
      <c r="B431" s="73"/>
      <c r="C431" s="73"/>
      <c r="D431" s="73"/>
      <c r="E431" s="73"/>
      <c r="F431" s="73"/>
      <c r="G431" s="73"/>
      <c r="H431" s="73"/>
      <c r="I431" s="73"/>
      <c r="J431" s="73"/>
      <c r="K431" s="73"/>
      <c r="L431" s="73"/>
      <c r="M431" s="73"/>
      <c r="N431" s="73"/>
    </row>
    <row r="432">
      <c r="A432" s="73"/>
      <c r="B432" s="73"/>
      <c r="C432" s="73"/>
      <c r="D432" s="73"/>
      <c r="E432" s="73"/>
      <c r="F432" s="73"/>
      <c r="G432" s="73"/>
      <c r="H432" s="73"/>
      <c r="I432" s="73"/>
      <c r="J432" s="73"/>
      <c r="K432" s="73"/>
      <c r="L432" s="73"/>
      <c r="M432" s="73"/>
      <c r="N432" s="73"/>
    </row>
    <row r="433">
      <c r="A433" s="73"/>
      <c r="B433" s="73"/>
      <c r="C433" s="73"/>
      <c r="D433" s="73"/>
      <c r="E433" s="73"/>
      <c r="F433" s="73"/>
      <c r="G433" s="73"/>
      <c r="H433" s="73"/>
      <c r="I433" s="73"/>
      <c r="J433" s="73"/>
      <c r="K433" s="73"/>
      <c r="L433" s="73"/>
      <c r="M433" s="73"/>
      <c r="N433" s="73"/>
    </row>
    <row r="434">
      <c r="A434" s="73"/>
      <c r="B434" s="73"/>
      <c r="C434" s="73"/>
      <c r="D434" s="73"/>
      <c r="E434" s="73"/>
      <c r="F434" s="73"/>
      <c r="G434" s="73"/>
      <c r="H434" s="73"/>
      <c r="I434" s="73"/>
      <c r="J434" s="73"/>
      <c r="K434" s="73"/>
      <c r="L434" s="73"/>
      <c r="M434" s="73"/>
      <c r="N434" s="73"/>
    </row>
    <row r="435">
      <c r="A435" s="73"/>
      <c r="B435" s="73"/>
      <c r="C435" s="73"/>
      <c r="D435" s="73"/>
      <c r="E435" s="73"/>
      <c r="F435" s="73"/>
      <c r="G435" s="73"/>
      <c r="H435" s="73"/>
      <c r="I435" s="73"/>
      <c r="J435" s="73"/>
      <c r="K435" s="73"/>
      <c r="L435" s="73"/>
      <c r="M435" s="73"/>
      <c r="N435" s="73"/>
    </row>
    <row r="436">
      <c r="A436" s="73"/>
      <c r="B436" s="73"/>
      <c r="C436" s="73"/>
      <c r="D436" s="73"/>
      <c r="E436" s="73"/>
      <c r="F436" s="73"/>
      <c r="G436" s="73"/>
      <c r="H436" s="73"/>
      <c r="I436" s="73"/>
      <c r="J436" s="73"/>
      <c r="K436" s="73"/>
      <c r="L436" s="73"/>
      <c r="M436" s="73"/>
      <c r="N436" s="73"/>
    </row>
    <row r="437">
      <c r="A437" s="73"/>
      <c r="B437" s="73"/>
      <c r="C437" s="73"/>
      <c r="D437" s="73"/>
      <c r="E437" s="73"/>
      <c r="F437" s="73"/>
      <c r="G437" s="73"/>
      <c r="H437" s="73"/>
      <c r="I437" s="73"/>
      <c r="J437" s="73"/>
      <c r="K437" s="73"/>
      <c r="L437" s="73"/>
      <c r="M437" s="73"/>
      <c r="N437" s="73"/>
    </row>
    <row r="438">
      <c r="A438" s="73"/>
      <c r="B438" s="73"/>
      <c r="C438" s="73"/>
      <c r="D438" s="73"/>
      <c r="E438" s="73"/>
      <c r="F438" s="73"/>
      <c r="G438" s="73"/>
      <c r="H438" s="73"/>
      <c r="I438" s="73"/>
      <c r="J438" s="73"/>
      <c r="K438" s="73"/>
      <c r="L438" s="73"/>
      <c r="M438" s="73"/>
      <c r="N438" s="73"/>
    </row>
    <row r="439">
      <c r="A439" s="73"/>
      <c r="B439" s="73"/>
      <c r="C439" s="73"/>
      <c r="D439" s="73"/>
      <c r="E439" s="73"/>
      <c r="F439" s="73"/>
      <c r="G439" s="73"/>
      <c r="H439" s="73"/>
      <c r="I439" s="73"/>
      <c r="J439" s="73"/>
      <c r="K439" s="73"/>
      <c r="L439" s="73"/>
      <c r="M439" s="73"/>
      <c r="N439" s="73"/>
    </row>
    <row r="440">
      <c r="A440" s="73"/>
      <c r="B440" s="73"/>
      <c r="C440" s="73"/>
      <c r="D440" s="73"/>
      <c r="E440" s="73"/>
      <c r="F440" s="73"/>
      <c r="G440" s="73"/>
      <c r="H440" s="73"/>
      <c r="I440" s="73"/>
      <c r="J440" s="73"/>
      <c r="K440" s="73"/>
      <c r="L440" s="73"/>
      <c r="M440" s="73"/>
      <c r="N440" s="73"/>
    </row>
    <row r="441">
      <c r="A441" s="73"/>
      <c r="B441" s="73"/>
      <c r="C441" s="73"/>
      <c r="D441" s="73"/>
      <c r="E441" s="73"/>
      <c r="F441" s="73"/>
      <c r="G441" s="73"/>
      <c r="H441" s="73"/>
      <c r="I441" s="73"/>
      <c r="J441" s="73"/>
      <c r="K441" s="73"/>
      <c r="L441" s="73"/>
      <c r="M441" s="73"/>
      <c r="N441" s="73"/>
    </row>
    <row r="442">
      <c r="A442" s="73"/>
      <c r="B442" s="73"/>
      <c r="C442" s="73"/>
      <c r="D442" s="73"/>
      <c r="E442" s="73"/>
      <c r="F442" s="73"/>
      <c r="G442" s="73"/>
      <c r="H442" s="73"/>
      <c r="I442" s="73"/>
      <c r="J442" s="73"/>
      <c r="K442" s="73"/>
      <c r="L442" s="73"/>
      <c r="M442" s="73"/>
      <c r="N442" s="73"/>
    </row>
    <row r="443">
      <c r="A443" s="73"/>
      <c r="B443" s="73"/>
      <c r="C443" s="73"/>
      <c r="D443" s="73"/>
      <c r="E443" s="73"/>
      <c r="F443" s="73"/>
      <c r="G443" s="73"/>
      <c r="H443" s="73"/>
      <c r="I443" s="73"/>
      <c r="J443" s="73"/>
      <c r="K443" s="73"/>
      <c r="L443" s="73"/>
      <c r="M443" s="73"/>
      <c r="N443" s="73"/>
    </row>
    <row r="444">
      <c r="A444" s="73"/>
      <c r="B444" s="73"/>
      <c r="C444" s="73"/>
      <c r="D444" s="73"/>
      <c r="E444" s="73"/>
      <c r="F444" s="73"/>
      <c r="G444" s="73"/>
      <c r="H444" s="73"/>
      <c r="I444" s="73"/>
      <c r="J444" s="73"/>
      <c r="K444" s="73"/>
      <c r="L444" s="73"/>
      <c r="M444" s="73"/>
      <c r="N444" s="73"/>
    </row>
    <row r="445">
      <c r="A445" s="73"/>
      <c r="B445" s="73"/>
      <c r="C445" s="73"/>
      <c r="D445" s="73"/>
      <c r="E445" s="73"/>
      <c r="F445" s="73"/>
      <c r="G445" s="73"/>
      <c r="H445" s="73"/>
      <c r="I445" s="73"/>
      <c r="J445" s="73"/>
      <c r="K445" s="73"/>
      <c r="L445" s="73"/>
      <c r="M445" s="73"/>
      <c r="N445" s="73"/>
    </row>
    <row r="446">
      <c r="A446" s="73"/>
      <c r="B446" s="73"/>
      <c r="C446" s="73"/>
      <c r="D446" s="73"/>
      <c r="E446" s="73"/>
      <c r="F446" s="73"/>
      <c r="G446" s="73"/>
      <c r="H446" s="73"/>
      <c r="I446" s="73"/>
      <c r="J446" s="73"/>
      <c r="K446" s="73"/>
      <c r="L446" s="73"/>
      <c r="M446" s="73"/>
      <c r="N446" s="73"/>
    </row>
    <row r="447">
      <c r="A447" s="73"/>
      <c r="B447" s="73"/>
      <c r="C447" s="73"/>
      <c r="D447" s="73"/>
      <c r="E447" s="73"/>
      <c r="F447" s="73"/>
      <c r="G447" s="73"/>
      <c r="H447" s="73"/>
      <c r="I447" s="73"/>
      <c r="J447" s="73"/>
      <c r="K447" s="73"/>
      <c r="L447" s="73"/>
      <c r="M447" s="73"/>
      <c r="N447" s="73"/>
    </row>
    <row r="448">
      <c r="A448" s="73"/>
      <c r="B448" s="73"/>
      <c r="C448" s="73"/>
      <c r="D448" s="73"/>
      <c r="E448" s="73"/>
      <c r="F448" s="73"/>
      <c r="G448" s="73"/>
      <c r="H448" s="73"/>
      <c r="I448" s="73"/>
      <c r="J448" s="73"/>
      <c r="K448" s="73"/>
      <c r="L448" s="73"/>
      <c r="M448" s="73"/>
      <c r="N448" s="73"/>
    </row>
    <row r="449">
      <c r="A449" s="73"/>
      <c r="B449" s="73"/>
      <c r="C449" s="73"/>
      <c r="D449" s="73"/>
      <c r="E449" s="73"/>
      <c r="F449" s="73"/>
      <c r="G449" s="73"/>
      <c r="H449" s="73"/>
      <c r="I449" s="73"/>
      <c r="J449" s="73"/>
      <c r="K449" s="73"/>
      <c r="L449" s="73"/>
      <c r="M449" s="73"/>
      <c r="N449" s="73"/>
    </row>
    <row r="450">
      <c r="A450" s="73"/>
      <c r="B450" s="73"/>
      <c r="C450" s="73"/>
      <c r="D450" s="73"/>
      <c r="E450" s="73"/>
      <c r="F450" s="73"/>
      <c r="G450" s="73"/>
      <c r="H450" s="73"/>
      <c r="I450" s="73"/>
      <c r="J450" s="73"/>
      <c r="K450" s="73"/>
      <c r="L450" s="73"/>
      <c r="M450" s="73"/>
      <c r="N450" s="73"/>
    </row>
    <row r="451">
      <c r="A451" s="73"/>
      <c r="B451" s="73"/>
      <c r="C451" s="73"/>
      <c r="D451" s="73"/>
      <c r="E451" s="73"/>
      <c r="F451" s="73"/>
      <c r="G451" s="73"/>
      <c r="H451" s="73"/>
      <c r="I451" s="73"/>
      <c r="J451" s="73"/>
      <c r="K451" s="73"/>
      <c r="L451" s="73"/>
      <c r="M451" s="73"/>
      <c r="N451" s="73"/>
    </row>
    <row r="452">
      <c r="A452" s="73"/>
      <c r="B452" s="73"/>
      <c r="C452" s="73"/>
      <c r="D452" s="73"/>
      <c r="E452" s="73"/>
      <c r="F452" s="73"/>
      <c r="G452" s="73"/>
      <c r="H452" s="73"/>
      <c r="I452" s="73"/>
      <c r="J452" s="73"/>
      <c r="K452" s="73"/>
      <c r="L452" s="73"/>
      <c r="M452" s="73"/>
      <c r="N452" s="73"/>
    </row>
    <row r="453">
      <c r="A453" s="73"/>
      <c r="B453" s="73"/>
      <c r="C453" s="73"/>
      <c r="D453" s="73"/>
      <c r="E453" s="73"/>
      <c r="F453" s="73"/>
      <c r="G453" s="73"/>
      <c r="H453" s="73"/>
      <c r="I453" s="73"/>
      <c r="J453" s="73"/>
      <c r="K453" s="73"/>
      <c r="L453" s="73"/>
      <c r="M453" s="73"/>
      <c r="N453" s="73"/>
    </row>
    <row r="454">
      <c r="A454" s="73"/>
      <c r="B454" s="73"/>
      <c r="C454" s="73"/>
      <c r="D454" s="73"/>
      <c r="E454" s="73"/>
      <c r="F454" s="73"/>
      <c r="G454" s="73"/>
      <c r="H454" s="73"/>
      <c r="I454" s="73"/>
      <c r="J454" s="73"/>
      <c r="K454" s="73"/>
      <c r="L454" s="73"/>
      <c r="M454" s="73"/>
      <c r="N454" s="73"/>
    </row>
    <row r="455">
      <c r="A455" s="73"/>
      <c r="B455" s="73"/>
      <c r="C455" s="73"/>
      <c r="D455" s="73"/>
      <c r="E455" s="73"/>
      <c r="F455" s="73"/>
      <c r="G455" s="73"/>
      <c r="H455" s="73"/>
      <c r="I455" s="73"/>
      <c r="J455" s="73"/>
      <c r="K455" s="73"/>
      <c r="L455" s="73"/>
      <c r="M455" s="73"/>
      <c r="N455" s="73"/>
    </row>
    <row r="456">
      <c r="A456" s="73"/>
      <c r="B456" s="73"/>
      <c r="C456" s="73"/>
      <c r="D456" s="73"/>
      <c r="E456" s="73"/>
      <c r="F456" s="73"/>
      <c r="G456" s="73"/>
      <c r="H456" s="73"/>
      <c r="I456" s="73"/>
      <c r="J456" s="73"/>
      <c r="K456" s="73"/>
      <c r="L456" s="73"/>
      <c r="M456" s="73"/>
      <c r="N456" s="73"/>
    </row>
    <row r="457">
      <c r="A457" s="73"/>
      <c r="B457" s="73"/>
      <c r="C457" s="73"/>
      <c r="D457" s="73"/>
      <c r="E457" s="73"/>
      <c r="F457" s="73"/>
      <c r="G457" s="73"/>
      <c r="H457" s="73"/>
      <c r="I457" s="73"/>
      <c r="J457" s="73"/>
      <c r="K457" s="73"/>
      <c r="L457" s="73"/>
      <c r="M457" s="73"/>
      <c r="N457" s="73"/>
    </row>
    <row r="458">
      <c r="A458" s="73"/>
      <c r="B458" s="73"/>
      <c r="C458" s="73"/>
      <c r="D458" s="73"/>
      <c r="E458" s="73"/>
      <c r="F458" s="73"/>
      <c r="G458" s="73"/>
      <c r="H458" s="73"/>
      <c r="I458" s="73"/>
      <c r="J458" s="73"/>
      <c r="K458" s="73"/>
      <c r="L458" s="73"/>
      <c r="M458" s="73"/>
      <c r="N458" s="73"/>
    </row>
    <row r="459">
      <c r="A459" s="73"/>
      <c r="B459" s="73"/>
      <c r="C459" s="73"/>
      <c r="D459" s="73"/>
      <c r="E459" s="73"/>
      <c r="F459" s="73"/>
      <c r="G459" s="73"/>
      <c r="H459" s="73"/>
      <c r="I459" s="73"/>
      <c r="J459" s="73"/>
      <c r="K459" s="73"/>
      <c r="L459" s="73"/>
      <c r="M459" s="73"/>
      <c r="N459" s="73"/>
    </row>
    <row r="460">
      <c r="A460" s="73"/>
      <c r="B460" s="73"/>
      <c r="C460" s="73"/>
      <c r="D460" s="73"/>
      <c r="E460" s="73"/>
      <c r="F460" s="73"/>
      <c r="G460" s="73"/>
      <c r="H460" s="73"/>
      <c r="I460" s="73"/>
      <c r="J460" s="73"/>
      <c r="K460" s="73"/>
      <c r="L460" s="73"/>
      <c r="M460" s="73"/>
      <c r="N460" s="73"/>
    </row>
    <row r="461">
      <c r="A461" s="73"/>
      <c r="B461" s="73"/>
      <c r="C461" s="73"/>
      <c r="D461" s="73"/>
      <c r="E461" s="73"/>
      <c r="F461" s="73"/>
      <c r="G461" s="73"/>
      <c r="H461" s="73"/>
      <c r="I461" s="73"/>
      <c r="J461" s="73"/>
      <c r="K461" s="73"/>
      <c r="L461" s="73"/>
      <c r="M461" s="73"/>
      <c r="N461" s="73"/>
    </row>
    <row r="462">
      <c r="A462" s="73"/>
      <c r="B462" s="73"/>
      <c r="C462" s="73"/>
      <c r="D462" s="73"/>
      <c r="E462" s="73"/>
      <c r="F462" s="73"/>
      <c r="G462" s="73"/>
      <c r="H462" s="73"/>
      <c r="I462" s="73"/>
      <c r="J462" s="73"/>
      <c r="K462" s="73"/>
      <c r="L462" s="73"/>
      <c r="M462" s="73"/>
      <c r="N462" s="73"/>
    </row>
    <row r="463">
      <c r="A463" s="73"/>
      <c r="B463" s="73"/>
      <c r="C463" s="73"/>
      <c r="D463" s="73"/>
      <c r="E463" s="73"/>
      <c r="F463" s="73"/>
      <c r="G463" s="73"/>
      <c r="H463" s="73"/>
      <c r="I463" s="73"/>
      <c r="J463" s="73"/>
      <c r="K463" s="73"/>
      <c r="L463" s="73"/>
      <c r="M463" s="73"/>
      <c r="N463" s="73"/>
    </row>
    <row r="464">
      <c r="A464" s="73"/>
      <c r="B464" s="73"/>
      <c r="C464" s="73"/>
      <c r="D464" s="73"/>
      <c r="E464" s="73"/>
      <c r="F464" s="73"/>
      <c r="G464" s="73"/>
      <c r="H464" s="73"/>
      <c r="I464" s="73"/>
      <c r="J464" s="73"/>
      <c r="K464" s="73"/>
      <c r="L464" s="73"/>
      <c r="M464" s="73"/>
      <c r="N464" s="73"/>
    </row>
    <row r="465">
      <c r="A465" s="73"/>
      <c r="B465" s="73"/>
      <c r="C465" s="73"/>
      <c r="D465" s="73"/>
      <c r="E465" s="73"/>
      <c r="F465" s="73"/>
      <c r="G465" s="73"/>
      <c r="H465" s="73"/>
      <c r="I465" s="73"/>
      <c r="J465" s="73"/>
      <c r="K465" s="73"/>
      <c r="L465" s="73"/>
      <c r="M465" s="73"/>
      <c r="N465" s="73"/>
    </row>
    <row r="466">
      <c r="A466" s="73"/>
      <c r="B466" s="73"/>
      <c r="C466" s="73"/>
      <c r="D466" s="73"/>
      <c r="E466" s="73"/>
      <c r="F466" s="73"/>
      <c r="G466" s="73"/>
      <c r="H466" s="73"/>
      <c r="I466" s="73"/>
      <c r="J466" s="73"/>
      <c r="K466" s="73"/>
      <c r="L466" s="73"/>
      <c r="M466" s="73"/>
      <c r="N466" s="73"/>
    </row>
    <row r="467">
      <c r="A467" s="73"/>
      <c r="B467" s="73"/>
      <c r="C467" s="73"/>
      <c r="D467" s="73"/>
      <c r="E467" s="73"/>
      <c r="F467" s="73"/>
      <c r="G467" s="73"/>
      <c r="H467" s="73"/>
      <c r="I467" s="73"/>
      <c r="J467" s="73"/>
      <c r="K467" s="73"/>
      <c r="L467" s="73"/>
      <c r="M467" s="73"/>
      <c r="N467" s="73"/>
    </row>
    <row r="468">
      <c r="A468" s="73"/>
      <c r="B468" s="73"/>
      <c r="C468" s="73"/>
      <c r="D468" s="73"/>
      <c r="E468" s="73"/>
      <c r="F468" s="73"/>
      <c r="G468" s="73"/>
      <c r="H468" s="73"/>
      <c r="I468" s="73"/>
      <c r="J468" s="73"/>
      <c r="K468" s="73"/>
      <c r="L468" s="73"/>
      <c r="M468" s="73"/>
      <c r="N468" s="73"/>
    </row>
    <row r="469">
      <c r="A469" s="73"/>
      <c r="B469" s="73"/>
      <c r="C469" s="73"/>
      <c r="D469" s="73"/>
      <c r="E469" s="73"/>
      <c r="F469" s="73"/>
      <c r="G469" s="73"/>
      <c r="H469" s="73"/>
      <c r="I469" s="73"/>
      <c r="J469" s="73"/>
      <c r="K469" s="73"/>
      <c r="L469" s="73"/>
      <c r="M469" s="73"/>
      <c r="N469" s="73"/>
    </row>
    <row r="470">
      <c r="A470" s="73"/>
      <c r="B470" s="73"/>
      <c r="C470" s="73"/>
      <c r="D470" s="73"/>
      <c r="E470" s="73"/>
      <c r="F470" s="73"/>
      <c r="G470" s="73"/>
      <c r="H470" s="73"/>
      <c r="I470" s="73"/>
      <c r="J470" s="73"/>
      <c r="K470" s="73"/>
      <c r="L470" s="73"/>
      <c r="M470" s="73"/>
      <c r="N470" s="73"/>
    </row>
    <row r="471">
      <c r="A471" s="73"/>
      <c r="B471" s="73"/>
      <c r="C471" s="73"/>
      <c r="D471" s="73"/>
      <c r="E471" s="73"/>
      <c r="F471" s="73"/>
      <c r="G471" s="73"/>
      <c r="H471" s="73"/>
      <c r="I471" s="73"/>
      <c r="J471" s="73"/>
      <c r="K471" s="73"/>
      <c r="L471" s="73"/>
      <c r="M471" s="73"/>
      <c r="N471" s="73"/>
    </row>
    <row r="472">
      <c r="A472" s="73"/>
      <c r="B472" s="73"/>
      <c r="C472" s="73"/>
      <c r="D472" s="73"/>
      <c r="E472" s="73"/>
      <c r="F472" s="73"/>
      <c r="G472" s="73"/>
      <c r="H472" s="73"/>
      <c r="I472" s="73"/>
      <c r="J472" s="73"/>
      <c r="K472" s="73"/>
      <c r="L472" s="73"/>
      <c r="M472" s="73"/>
      <c r="N472" s="73"/>
    </row>
    <row r="473">
      <c r="A473" s="73"/>
      <c r="B473" s="73"/>
      <c r="C473" s="73"/>
      <c r="D473" s="73"/>
      <c r="E473" s="73"/>
      <c r="F473" s="73"/>
      <c r="G473" s="73"/>
      <c r="H473" s="73"/>
      <c r="I473" s="73"/>
      <c r="J473" s="73"/>
      <c r="K473" s="73"/>
      <c r="L473" s="73"/>
      <c r="M473" s="73"/>
      <c r="N473" s="73"/>
    </row>
    <row r="474">
      <c r="A474" s="73"/>
      <c r="B474" s="73"/>
      <c r="C474" s="73"/>
      <c r="D474" s="73"/>
      <c r="E474" s="73"/>
      <c r="F474" s="73"/>
      <c r="G474" s="73"/>
      <c r="H474" s="73"/>
      <c r="I474" s="73"/>
      <c r="J474" s="73"/>
      <c r="K474" s="73"/>
      <c r="L474" s="73"/>
      <c r="M474" s="73"/>
      <c r="N474" s="73"/>
    </row>
    <row r="475">
      <c r="A475" s="73"/>
      <c r="B475" s="73"/>
      <c r="C475" s="73"/>
      <c r="D475" s="73"/>
      <c r="E475" s="73"/>
      <c r="F475" s="73"/>
      <c r="G475" s="73"/>
      <c r="H475" s="73"/>
      <c r="I475" s="73"/>
      <c r="J475" s="73"/>
      <c r="K475" s="73"/>
      <c r="L475" s="73"/>
      <c r="M475" s="73"/>
      <c r="N475" s="73"/>
    </row>
    <row r="476">
      <c r="A476" s="73"/>
      <c r="B476" s="73"/>
      <c r="C476" s="73"/>
      <c r="D476" s="73"/>
      <c r="E476" s="73"/>
      <c r="F476" s="73"/>
      <c r="G476" s="73"/>
      <c r="H476" s="73"/>
      <c r="I476" s="73"/>
      <c r="J476" s="73"/>
      <c r="K476" s="73"/>
      <c r="L476" s="73"/>
      <c r="M476" s="73"/>
      <c r="N476" s="73"/>
    </row>
    <row r="477">
      <c r="A477" s="73"/>
      <c r="B477" s="73"/>
      <c r="C477" s="73"/>
      <c r="D477" s="73"/>
      <c r="E477" s="73"/>
      <c r="F477" s="73"/>
      <c r="G477" s="73"/>
      <c r="H477" s="73"/>
      <c r="I477" s="73"/>
      <c r="J477" s="73"/>
      <c r="K477" s="73"/>
      <c r="L477" s="73"/>
      <c r="M477" s="73"/>
      <c r="N477" s="73"/>
    </row>
    <row r="478">
      <c r="A478" s="73"/>
      <c r="B478" s="73"/>
      <c r="C478" s="73"/>
      <c r="D478" s="73"/>
      <c r="E478" s="73"/>
      <c r="F478" s="73"/>
      <c r="G478" s="73"/>
      <c r="H478" s="73"/>
      <c r="I478" s="73"/>
      <c r="J478" s="73"/>
      <c r="K478" s="73"/>
      <c r="L478" s="73"/>
      <c r="M478" s="73"/>
      <c r="N478" s="73"/>
    </row>
    <row r="479">
      <c r="A479" s="73"/>
      <c r="B479" s="73"/>
      <c r="C479" s="73"/>
      <c r="D479" s="73"/>
      <c r="E479" s="73"/>
      <c r="F479" s="73"/>
      <c r="G479" s="73"/>
      <c r="H479" s="73"/>
      <c r="I479" s="73"/>
      <c r="J479" s="73"/>
      <c r="K479" s="73"/>
      <c r="L479" s="73"/>
      <c r="M479" s="73"/>
      <c r="N479" s="73"/>
    </row>
    <row r="480">
      <c r="A480" s="73"/>
      <c r="B480" s="73"/>
      <c r="C480" s="73"/>
      <c r="D480" s="73"/>
      <c r="E480" s="73"/>
      <c r="F480" s="73"/>
      <c r="G480" s="73"/>
      <c r="H480" s="73"/>
      <c r="I480" s="73"/>
      <c r="J480" s="73"/>
      <c r="K480" s="73"/>
      <c r="L480" s="73"/>
      <c r="M480" s="73"/>
      <c r="N480" s="73"/>
    </row>
    <row r="481">
      <c r="A481" s="73"/>
      <c r="B481" s="73"/>
      <c r="C481" s="73"/>
      <c r="D481" s="73"/>
      <c r="E481" s="73"/>
      <c r="F481" s="73"/>
      <c r="G481" s="73"/>
      <c r="H481" s="73"/>
      <c r="I481" s="73"/>
      <c r="J481" s="73"/>
      <c r="K481" s="73"/>
      <c r="L481" s="73"/>
      <c r="M481" s="73"/>
      <c r="N481" s="73"/>
    </row>
    <row r="482">
      <c r="A482" s="73"/>
      <c r="B482" s="73"/>
      <c r="C482" s="73"/>
      <c r="D482" s="73"/>
      <c r="E482" s="73"/>
      <c r="F482" s="73"/>
      <c r="G482" s="73"/>
      <c r="H482" s="73"/>
      <c r="I482" s="73"/>
      <c r="J482" s="73"/>
      <c r="K482" s="73"/>
      <c r="L482" s="73"/>
      <c r="M482" s="73"/>
      <c r="N482" s="73"/>
    </row>
    <row r="483">
      <c r="A483" s="73"/>
      <c r="B483" s="73"/>
      <c r="C483" s="73"/>
      <c r="D483" s="73"/>
      <c r="E483" s="73"/>
      <c r="F483" s="73"/>
      <c r="G483" s="73"/>
      <c r="H483" s="73"/>
      <c r="I483" s="73"/>
      <c r="J483" s="73"/>
      <c r="K483" s="73"/>
      <c r="L483" s="73"/>
      <c r="M483" s="73"/>
      <c r="N483" s="73"/>
    </row>
    <row r="484">
      <c r="A484" s="73"/>
      <c r="B484" s="73"/>
      <c r="C484" s="73"/>
      <c r="D484" s="73"/>
      <c r="E484" s="73"/>
      <c r="F484" s="73"/>
      <c r="G484" s="73"/>
      <c r="H484" s="73"/>
      <c r="I484" s="73"/>
      <c r="J484" s="73"/>
      <c r="K484" s="73"/>
      <c r="L484" s="73"/>
      <c r="M484" s="73"/>
      <c r="N484" s="73"/>
    </row>
    <row r="485">
      <c r="A485" s="73"/>
      <c r="B485" s="73"/>
      <c r="C485" s="73"/>
      <c r="D485" s="73"/>
      <c r="E485" s="73"/>
      <c r="F485" s="73"/>
      <c r="G485" s="73"/>
      <c r="H485" s="73"/>
      <c r="I485" s="73"/>
      <c r="J485" s="73"/>
      <c r="K485" s="73"/>
      <c r="L485" s="73"/>
      <c r="M485" s="73"/>
      <c r="N485" s="73"/>
    </row>
    <row r="486">
      <c r="A486" s="73"/>
      <c r="B486" s="73"/>
      <c r="C486" s="73"/>
      <c r="D486" s="73"/>
      <c r="E486" s="73"/>
      <c r="F486" s="73"/>
      <c r="G486" s="73"/>
      <c r="H486" s="73"/>
      <c r="I486" s="73"/>
      <c r="J486" s="73"/>
      <c r="K486" s="73"/>
      <c r="L486" s="73"/>
      <c r="M486" s="73"/>
      <c r="N486" s="73"/>
    </row>
    <row r="487">
      <c r="A487" s="73"/>
      <c r="B487" s="73"/>
      <c r="C487" s="73"/>
      <c r="D487" s="73"/>
      <c r="E487" s="73"/>
      <c r="F487" s="73"/>
      <c r="G487" s="73"/>
      <c r="H487" s="73"/>
      <c r="I487" s="73"/>
      <c r="J487" s="73"/>
      <c r="K487" s="73"/>
      <c r="L487" s="73"/>
      <c r="M487" s="73"/>
      <c r="N487" s="73"/>
    </row>
    <row r="488">
      <c r="A488" s="73"/>
      <c r="B488" s="73"/>
      <c r="C488" s="73"/>
      <c r="D488" s="73"/>
      <c r="E488" s="73"/>
      <c r="F488" s="73"/>
      <c r="G488" s="73"/>
      <c r="H488" s="73"/>
      <c r="I488" s="73"/>
      <c r="J488" s="73"/>
      <c r="K488" s="73"/>
      <c r="L488" s="73"/>
      <c r="M488" s="73"/>
      <c r="N488" s="73"/>
    </row>
    <row r="489">
      <c r="A489" s="73"/>
      <c r="B489" s="73"/>
      <c r="C489" s="73"/>
      <c r="D489" s="73"/>
      <c r="E489" s="73"/>
      <c r="F489" s="73"/>
      <c r="G489" s="73"/>
      <c r="H489" s="73"/>
      <c r="I489" s="73"/>
      <c r="J489" s="73"/>
      <c r="K489" s="73"/>
      <c r="L489" s="73"/>
      <c r="M489" s="73"/>
      <c r="N489" s="73"/>
    </row>
    <row r="490">
      <c r="A490" s="73"/>
      <c r="B490" s="73"/>
      <c r="C490" s="73"/>
      <c r="D490" s="73"/>
      <c r="E490" s="73"/>
      <c r="F490" s="73"/>
      <c r="G490" s="73"/>
      <c r="H490" s="73"/>
      <c r="I490" s="73"/>
      <c r="J490" s="73"/>
      <c r="K490" s="73"/>
      <c r="L490" s="73"/>
      <c r="M490" s="73"/>
      <c r="N490" s="73"/>
    </row>
    <row r="491">
      <c r="A491" s="73"/>
      <c r="B491" s="73"/>
      <c r="C491" s="73"/>
      <c r="D491" s="73"/>
      <c r="E491" s="73"/>
      <c r="F491" s="73"/>
      <c r="G491" s="73"/>
      <c r="H491" s="73"/>
      <c r="I491" s="73"/>
      <c r="J491" s="73"/>
      <c r="K491" s="73"/>
      <c r="L491" s="73"/>
      <c r="M491" s="73"/>
      <c r="N491" s="73"/>
    </row>
    <row r="492">
      <c r="A492" s="73"/>
      <c r="B492" s="73"/>
      <c r="C492" s="73"/>
      <c r="D492" s="73"/>
      <c r="E492" s="73"/>
      <c r="F492" s="73"/>
      <c r="G492" s="73"/>
      <c r="H492" s="73"/>
      <c r="I492" s="73"/>
      <c r="J492" s="73"/>
      <c r="K492" s="73"/>
      <c r="L492" s="73"/>
      <c r="M492" s="73"/>
      <c r="N492" s="73"/>
    </row>
    <row r="493">
      <c r="A493" s="73"/>
      <c r="B493" s="73"/>
      <c r="C493" s="73"/>
      <c r="D493" s="73"/>
      <c r="E493" s="73"/>
      <c r="F493" s="73"/>
      <c r="G493" s="73"/>
      <c r="H493" s="73"/>
      <c r="I493" s="73"/>
      <c r="J493" s="73"/>
      <c r="K493" s="73"/>
      <c r="L493" s="73"/>
      <c r="M493" s="73"/>
      <c r="N493" s="73"/>
    </row>
    <row r="494">
      <c r="A494" s="73"/>
      <c r="B494" s="73"/>
      <c r="C494" s="73"/>
      <c r="D494" s="73"/>
      <c r="E494" s="73"/>
      <c r="F494" s="73"/>
      <c r="G494" s="73"/>
      <c r="H494" s="73"/>
      <c r="I494" s="73"/>
      <c r="J494" s="73"/>
      <c r="K494" s="73"/>
      <c r="L494" s="73"/>
      <c r="M494" s="73"/>
      <c r="N494" s="73"/>
    </row>
    <row r="495">
      <c r="A495" s="73"/>
      <c r="B495" s="73"/>
      <c r="C495" s="73"/>
      <c r="D495" s="73"/>
      <c r="E495" s="73"/>
      <c r="F495" s="73"/>
      <c r="G495" s="73"/>
      <c r="H495" s="73"/>
      <c r="I495" s="73"/>
      <c r="J495" s="73"/>
      <c r="K495" s="73"/>
      <c r="L495" s="73"/>
      <c r="M495" s="73"/>
      <c r="N495" s="73"/>
    </row>
    <row r="496">
      <c r="A496" s="73"/>
      <c r="B496" s="73"/>
      <c r="C496" s="73"/>
      <c r="D496" s="73"/>
      <c r="E496" s="73"/>
      <c r="F496" s="73"/>
      <c r="G496" s="73"/>
      <c r="H496" s="73"/>
      <c r="I496" s="73"/>
      <c r="J496" s="73"/>
      <c r="K496" s="73"/>
      <c r="L496" s="73"/>
      <c r="M496" s="73"/>
      <c r="N496" s="73"/>
    </row>
    <row r="497">
      <c r="A497" s="73"/>
      <c r="B497" s="73"/>
      <c r="C497" s="73"/>
      <c r="D497" s="73"/>
      <c r="E497" s="73"/>
      <c r="F497" s="73"/>
      <c r="G497" s="73"/>
      <c r="H497" s="73"/>
      <c r="I497" s="73"/>
      <c r="J497" s="73"/>
      <c r="K497" s="73"/>
      <c r="L497" s="73"/>
      <c r="M497" s="73"/>
      <c r="N497" s="73"/>
    </row>
    <row r="498">
      <c r="A498" s="73"/>
      <c r="B498" s="73"/>
      <c r="C498" s="73"/>
      <c r="D498" s="73"/>
      <c r="E498" s="73"/>
      <c r="F498" s="73"/>
      <c r="G498" s="73"/>
      <c r="H498" s="73"/>
      <c r="I498" s="73"/>
      <c r="J498" s="73"/>
      <c r="K498" s="73"/>
      <c r="L498" s="73"/>
      <c r="M498" s="73"/>
      <c r="N498" s="73"/>
    </row>
    <row r="499">
      <c r="A499" s="73"/>
      <c r="B499" s="73"/>
      <c r="C499" s="73"/>
      <c r="D499" s="73"/>
      <c r="E499" s="73"/>
      <c r="F499" s="73"/>
      <c r="G499" s="73"/>
      <c r="H499" s="73"/>
      <c r="I499" s="73"/>
      <c r="J499" s="73"/>
      <c r="K499" s="73"/>
      <c r="L499" s="73"/>
      <c r="M499" s="73"/>
      <c r="N499" s="73"/>
    </row>
    <row r="500">
      <c r="A500" s="73"/>
      <c r="B500" s="73"/>
      <c r="C500" s="73"/>
      <c r="D500" s="73"/>
      <c r="E500" s="73"/>
      <c r="F500" s="73"/>
      <c r="G500" s="73"/>
      <c r="H500" s="73"/>
      <c r="I500" s="73"/>
      <c r="J500" s="73"/>
      <c r="K500" s="73"/>
      <c r="L500" s="73"/>
      <c r="M500" s="73"/>
      <c r="N500" s="73"/>
    </row>
    <row r="501">
      <c r="A501" s="73"/>
      <c r="B501" s="73"/>
      <c r="C501" s="73"/>
      <c r="D501" s="73"/>
      <c r="E501" s="73"/>
      <c r="F501" s="73"/>
      <c r="G501" s="73"/>
      <c r="H501" s="73"/>
      <c r="I501" s="73"/>
      <c r="J501" s="73"/>
      <c r="K501" s="73"/>
      <c r="L501" s="73"/>
      <c r="M501" s="73"/>
      <c r="N501" s="73"/>
    </row>
    <row r="502">
      <c r="A502" s="73"/>
      <c r="B502" s="73"/>
      <c r="C502" s="73"/>
      <c r="D502" s="73"/>
      <c r="E502" s="73"/>
      <c r="F502" s="73"/>
      <c r="G502" s="73"/>
      <c r="H502" s="73"/>
      <c r="I502" s="73"/>
      <c r="J502" s="73"/>
      <c r="K502" s="73"/>
      <c r="L502" s="73"/>
      <c r="M502" s="73"/>
      <c r="N502" s="73"/>
    </row>
    <row r="503">
      <c r="A503" s="73"/>
      <c r="B503" s="73"/>
      <c r="C503" s="73"/>
      <c r="D503" s="73"/>
      <c r="E503" s="73"/>
      <c r="F503" s="73"/>
      <c r="G503" s="73"/>
      <c r="H503" s="73"/>
      <c r="I503" s="73"/>
      <c r="J503" s="73"/>
      <c r="K503" s="73"/>
      <c r="L503" s="73"/>
      <c r="M503" s="73"/>
      <c r="N503" s="73"/>
    </row>
    <row r="504">
      <c r="A504" s="73"/>
      <c r="B504" s="73"/>
      <c r="C504" s="73"/>
      <c r="D504" s="73"/>
      <c r="E504" s="73"/>
      <c r="F504" s="73"/>
      <c r="G504" s="73"/>
      <c r="H504" s="73"/>
      <c r="I504" s="73"/>
      <c r="J504" s="73"/>
      <c r="K504" s="73"/>
      <c r="L504" s="73"/>
      <c r="M504" s="73"/>
      <c r="N504" s="73"/>
    </row>
    <row r="505">
      <c r="A505" s="73"/>
      <c r="B505" s="73"/>
      <c r="C505" s="73"/>
      <c r="D505" s="73"/>
      <c r="E505" s="73"/>
      <c r="F505" s="73"/>
      <c r="G505" s="73"/>
      <c r="H505" s="73"/>
      <c r="I505" s="73"/>
      <c r="J505" s="73"/>
      <c r="K505" s="73"/>
      <c r="L505" s="73"/>
      <c r="M505" s="73"/>
      <c r="N505" s="73"/>
    </row>
    <row r="506">
      <c r="A506" s="73"/>
      <c r="B506" s="73"/>
      <c r="C506" s="73"/>
      <c r="D506" s="73"/>
      <c r="E506" s="73"/>
      <c r="F506" s="73"/>
      <c r="G506" s="73"/>
      <c r="H506" s="73"/>
      <c r="I506" s="73"/>
      <c r="J506" s="73"/>
      <c r="K506" s="73"/>
      <c r="L506" s="73"/>
      <c r="M506" s="73"/>
      <c r="N506" s="73"/>
    </row>
    <row r="507">
      <c r="A507" s="73"/>
      <c r="B507" s="73"/>
      <c r="C507" s="73"/>
      <c r="D507" s="73"/>
      <c r="E507" s="73"/>
      <c r="F507" s="73"/>
      <c r="G507" s="73"/>
      <c r="H507" s="73"/>
      <c r="I507" s="73"/>
      <c r="J507" s="73"/>
      <c r="K507" s="73"/>
      <c r="L507" s="73"/>
      <c r="M507" s="73"/>
      <c r="N507" s="73"/>
    </row>
    <row r="508">
      <c r="A508" s="73"/>
      <c r="B508" s="73"/>
      <c r="C508" s="73"/>
      <c r="D508" s="73"/>
      <c r="E508" s="73"/>
      <c r="F508" s="73"/>
      <c r="G508" s="73"/>
      <c r="H508" s="73"/>
      <c r="I508" s="73"/>
      <c r="J508" s="73"/>
      <c r="K508" s="73"/>
      <c r="L508" s="73"/>
      <c r="M508" s="73"/>
      <c r="N508" s="73"/>
    </row>
    <row r="509">
      <c r="A509" s="73"/>
      <c r="B509" s="73"/>
      <c r="C509" s="73"/>
      <c r="D509" s="73"/>
      <c r="E509" s="73"/>
      <c r="F509" s="73"/>
      <c r="G509" s="73"/>
      <c r="H509" s="73"/>
      <c r="I509" s="73"/>
      <c r="J509" s="73"/>
      <c r="K509" s="73"/>
      <c r="L509" s="73"/>
      <c r="M509" s="73"/>
      <c r="N509" s="73"/>
    </row>
    <row r="510">
      <c r="A510" s="73"/>
      <c r="B510" s="73"/>
      <c r="C510" s="73"/>
      <c r="D510" s="73"/>
      <c r="E510" s="73"/>
      <c r="F510" s="73"/>
      <c r="G510" s="73"/>
      <c r="H510" s="73"/>
      <c r="I510" s="73"/>
      <c r="J510" s="73"/>
      <c r="K510" s="73"/>
      <c r="L510" s="73"/>
      <c r="M510" s="73"/>
      <c r="N510" s="73"/>
    </row>
    <row r="511">
      <c r="A511" s="73"/>
      <c r="B511" s="73"/>
      <c r="C511" s="73"/>
      <c r="D511" s="73"/>
      <c r="E511" s="73"/>
      <c r="F511" s="73"/>
      <c r="G511" s="73"/>
      <c r="H511" s="73"/>
      <c r="I511" s="73"/>
      <c r="J511" s="73"/>
      <c r="K511" s="73"/>
      <c r="L511" s="73"/>
      <c r="M511" s="73"/>
      <c r="N511" s="73"/>
    </row>
    <row r="512">
      <c r="A512" s="73"/>
      <c r="B512" s="73"/>
      <c r="C512" s="73"/>
      <c r="D512" s="73"/>
      <c r="E512" s="73"/>
      <c r="F512" s="73"/>
      <c r="G512" s="73"/>
      <c r="H512" s="73"/>
      <c r="I512" s="73"/>
      <c r="J512" s="73"/>
      <c r="K512" s="73"/>
      <c r="L512" s="73"/>
      <c r="M512" s="73"/>
      <c r="N512" s="73"/>
    </row>
    <row r="513">
      <c r="A513" s="73"/>
      <c r="B513" s="73"/>
      <c r="C513" s="73"/>
      <c r="D513" s="73"/>
      <c r="E513" s="73"/>
      <c r="F513" s="73"/>
      <c r="G513" s="73"/>
      <c r="H513" s="73"/>
      <c r="I513" s="73"/>
      <c r="J513" s="73"/>
      <c r="K513" s="73"/>
      <c r="L513" s="73"/>
      <c r="M513" s="73"/>
      <c r="N513" s="73"/>
    </row>
    <row r="514">
      <c r="A514" s="73"/>
      <c r="B514" s="73"/>
      <c r="C514" s="73"/>
      <c r="D514" s="73"/>
      <c r="E514" s="73"/>
      <c r="F514" s="73"/>
      <c r="G514" s="73"/>
      <c r="H514" s="73"/>
      <c r="I514" s="73"/>
      <c r="J514" s="73"/>
      <c r="K514" s="73"/>
      <c r="L514" s="73"/>
      <c r="M514" s="73"/>
      <c r="N514" s="73"/>
    </row>
    <row r="515">
      <c r="A515" s="73"/>
      <c r="B515" s="73"/>
      <c r="C515" s="73"/>
      <c r="D515" s="73"/>
      <c r="E515" s="73"/>
      <c r="F515" s="73"/>
      <c r="G515" s="73"/>
      <c r="H515" s="73"/>
      <c r="I515" s="73"/>
      <c r="J515" s="73"/>
      <c r="K515" s="73"/>
      <c r="L515" s="73"/>
      <c r="M515" s="73"/>
      <c r="N515" s="73"/>
    </row>
    <row r="516">
      <c r="A516" s="73"/>
      <c r="B516" s="73"/>
      <c r="C516" s="73"/>
      <c r="D516" s="73"/>
      <c r="E516" s="73"/>
      <c r="F516" s="73"/>
      <c r="G516" s="73"/>
      <c r="H516" s="73"/>
      <c r="I516" s="73"/>
      <c r="J516" s="73"/>
      <c r="K516" s="73"/>
      <c r="L516" s="73"/>
      <c r="M516" s="73"/>
      <c r="N516" s="73"/>
    </row>
    <row r="517">
      <c r="A517" s="73"/>
      <c r="B517" s="73"/>
      <c r="C517" s="73"/>
      <c r="D517" s="73"/>
      <c r="E517" s="73"/>
      <c r="F517" s="73"/>
      <c r="G517" s="73"/>
      <c r="H517" s="73"/>
      <c r="I517" s="73"/>
      <c r="J517" s="73"/>
      <c r="K517" s="73"/>
      <c r="L517" s="73"/>
      <c r="M517" s="73"/>
      <c r="N517" s="73"/>
    </row>
    <row r="518">
      <c r="A518" s="73"/>
      <c r="B518" s="73"/>
      <c r="C518" s="73"/>
      <c r="D518" s="73"/>
      <c r="E518" s="73"/>
      <c r="F518" s="73"/>
      <c r="G518" s="73"/>
      <c r="H518" s="73"/>
      <c r="I518" s="73"/>
      <c r="J518" s="73"/>
      <c r="K518" s="73"/>
      <c r="L518" s="73"/>
      <c r="M518" s="73"/>
      <c r="N518" s="73"/>
    </row>
    <row r="519">
      <c r="A519" s="73"/>
      <c r="B519" s="73"/>
      <c r="C519" s="73"/>
      <c r="D519" s="73"/>
      <c r="E519" s="73"/>
      <c r="F519" s="73"/>
      <c r="G519" s="73"/>
      <c r="H519" s="73"/>
      <c r="I519" s="73"/>
      <c r="J519" s="73"/>
      <c r="K519" s="73"/>
      <c r="L519" s="73"/>
      <c r="M519" s="73"/>
      <c r="N519" s="73"/>
    </row>
    <row r="520">
      <c r="A520" s="73"/>
      <c r="B520" s="73"/>
      <c r="C520" s="73"/>
      <c r="D520" s="73"/>
      <c r="E520" s="73"/>
      <c r="F520" s="73"/>
      <c r="G520" s="73"/>
      <c r="H520" s="73"/>
      <c r="I520" s="73"/>
      <c r="J520" s="73"/>
      <c r="K520" s="73"/>
      <c r="L520" s="73"/>
      <c r="M520" s="73"/>
      <c r="N520" s="73"/>
    </row>
    <row r="521">
      <c r="A521" s="73"/>
      <c r="B521" s="73"/>
      <c r="C521" s="73"/>
      <c r="D521" s="73"/>
      <c r="E521" s="73"/>
      <c r="F521" s="73"/>
      <c r="G521" s="73"/>
      <c r="H521" s="73"/>
      <c r="I521" s="73"/>
      <c r="J521" s="73"/>
      <c r="K521" s="73"/>
      <c r="L521" s="73"/>
      <c r="M521" s="73"/>
      <c r="N521" s="73"/>
    </row>
    <row r="522">
      <c r="A522" s="73"/>
      <c r="B522" s="73"/>
      <c r="C522" s="73"/>
      <c r="D522" s="73"/>
      <c r="E522" s="73"/>
      <c r="F522" s="73"/>
      <c r="G522" s="73"/>
      <c r="H522" s="73"/>
      <c r="I522" s="73"/>
      <c r="J522" s="73"/>
      <c r="K522" s="73"/>
      <c r="L522" s="73"/>
      <c r="M522" s="73"/>
      <c r="N522" s="73"/>
    </row>
    <row r="523">
      <c r="A523" s="73"/>
      <c r="B523" s="73"/>
      <c r="C523" s="73"/>
      <c r="D523" s="73"/>
      <c r="E523" s="73"/>
      <c r="F523" s="73"/>
      <c r="G523" s="73"/>
      <c r="H523" s="73"/>
      <c r="I523" s="73"/>
      <c r="J523" s="73"/>
      <c r="K523" s="73"/>
      <c r="L523" s="73"/>
      <c r="M523" s="73"/>
      <c r="N523" s="73"/>
    </row>
    <row r="524">
      <c r="A524" s="73"/>
      <c r="B524" s="73"/>
      <c r="C524" s="73"/>
      <c r="D524" s="73"/>
      <c r="E524" s="73"/>
      <c r="F524" s="73"/>
      <c r="G524" s="73"/>
      <c r="H524" s="73"/>
      <c r="I524" s="73"/>
      <c r="J524" s="73"/>
      <c r="K524" s="73"/>
      <c r="L524" s="73"/>
      <c r="M524" s="73"/>
      <c r="N524" s="73"/>
    </row>
    <row r="525">
      <c r="A525" s="73"/>
      <c r="B525" s="73"/>
      <c r="C525" s="73"/>
      <c r="D525" s="73"/>
      <c r="E525" s="73"/>
      <c r="F525" s="73"/>
      <c r="G525" s="73"/>
      <c r="H525" s="73"/>
      <c r="I525" s="73"/>
      <c r="J525" s="73"/>
      <c r="K525" s="73"/>
      <c r="L525" s="73"/>
      <c r="M525" s="73"/>
      <c r="N525" s="73"/>
    </row>
    <row r="526">
      <c r="A526" s="73"/>
      <c r="B526" s="73"/>
      <c r="C526" s="73"/>
      <c r="D526" s="73"/>
      <c r="E526" s="73"/>
      <c r="F526" s="73"/>
      <c r="G526" s="73"/>
      <c r="H526" s="73"/>
      <c r="I526" s="73"/>
      <c r="J526" s="73"/>
      <c r="K526" s="73"/>
      <c r="L526" s="73"/>
      <c r="M526" s="73"/>
      <c r="N526" s="73"/>
    </row>
    <row r="527">
      <c r="A527" s="73"/>
      <c r="B527" s="73"/>
      <c r="C527" s="73"/>
      <c r="D527" s="73"/>
      <c r="E527" s="73"/>
      <c r="F527" s="73"/>
      <c r="G527" s="73"/>
      <c r="H527" s="73"/>
      <c r="I527" s="73"/>
      <c r="J527" s="73"/>
      <c r="K527" s="73"/>
      <c r="L527" s="73"/>
      <c r="M527" s="73"/>
      <c r="N527" s="73"/>
    </row>
    <row r="528">
      <c r="A528" s="73"/>
      <c r="B528" s="73"/>
      <c r="C528" s="73"/>
      <c r="D528" s="73"/>
      <c r="E528" s="73"/>
      <c r="F528" s="73"/>
      <c r="G528" s="73"/>
      <c r="H528" s="73"/>
      <c r="I528" s="73"/>
      <c r="J528" s="73"/>
      <c r="K528" s="73"/>
      <c r="L528" s="73"/>
      <c r="M528" s="73"/>
      <c r="N528" s="73"/>
    </row>
    <row r="529">
      <c r="A529" s="73"/>
      <c r="B529" s="73"/>
      <c r="C529" s="73"/>
      <c r="D529" s="73"/>
      <c r="E529" s="73"/>
      <c r="F529" s="73"/>
      <c r="G529" s="73"/>
      <c r="H529" s="73"/>
      <c r="I529" s="73"/>
      <c r="J529" s="73"/>
      <c r="K529" s="73"/>
      <c r="L529" s="73"/>
      <c r="M529" s="73"/>
      <c r="N529" s="73"/>
    </row>
    <row r="530">
      <c r="A530" s="73"/>
      <c r="B530" s="73"/>
      <c r="C530" s="73"/>
      <c r="D530" s="73"/>
      <c r="E530" s="73"/>
      <c r="F530" s="73"/>
      <c r="G530" s="73"/>
      <c r="H530" s="73"/>
      <c r="I530" s="73"/>
      <c r="J530" s="73"/>
      <c r="K530" s="73"/>
      <c r="L530" s="73"/>
      <c r="M530" s="73"/>
      <c r="N530" s="73"/>
    </row>
    <row r="531">
      <c r="A531" s="73"/>
      <c r="B531" s="73"/>
      <c r="C531" s="73"/>
      <c r="D531" s="73"/>
      <c r="E531" s="73"/>
      <c r="F531" s="73"/>
      <c r="G531" s="73"/>
      <c r="H531" s="73"/>
      <c r="I531" s="73"/>
      <c r="J531" s="73"/>
      <c r="K531" s="73"/>
      <c r="L531" s="73"/>
      <c r="M531" s="73"/>
      <c r="N531" s="73"/>
    </row>
    <row r="532">
      <c r="A532" s="73"/>
      <c r="B532" s="73"/>
      <c r="C532" s="73"/>
      <c r="D532" s="73"/>
      <c r="E532" s="73"/>
      <c r="F532" s="73"/>
      <c r="G532" s="73"/>
      <c r="H532" s="73"/>
      <c r="I532" s="73"/>
      <c r="J532" s="73"/>
      <c r="K532" s="73"/>
      <c r="L532" s="73"/>
      <c r="M532" s="73"/>
      <c r="N532" s="73"/>
    </row>
    <row r="533">
      <c r="A533" s="73"/>
      <c r="B533" s="73"/>
      <c r="C533" s="73"/>
      <c r="D533" s="73"/>
      <c r="E533" s="73"/>
      <c r="F533" s="73"/>
      <c r="G533" s="73"/>
      <c r="H533" s="73"/>
      <c r="I533" s="73"/>
      <c r="J533" s="73"/>
      <c r="K533" s="73"/>
      <c r="L533" s="73"/>
      <c r="M533" s="73"/>
      <c r="N533" s="73"/>
    </row>
    <row r="534">
      <c r="A534" s="73"/>
      <c r="B534" s="73"/>
      <c r="C534" s="73"/>
      <c r="D534" s="73"/>
      <c r="E534" s="73"/>
      <c r="F534" s="73"/>
      <c r="G534" s="73"/>
      <c r="H534" s="73"/>
      <c r="I534" s="73"/>
      <c r="J534" s="73"/>
      <c r="K534" s="73"/>
      <c r="L534" s="73"/>
      <c r="M534" s="73"/>
      <c r="N534" s="73"/>
    </row>
    <row r="535">
      <c r="A535" s="73"/>
      <c r="B535" s="73"/>
      <c r="C535" s="73"/>
      <c r="D535" s="73"/>
      <c r="E535" s="73"/>
      <c r="F535" s="73"/>
      <c r="G535" s="73"/>
      <c r="H535" s="73"/>
      <c r="I535" s="73"/>
      <c r="J535" s="73"/>
      <c r="K535" s="73"/>
      <c r="L535" s="73"/>
      <c r="M535" s="73"/>
      <c r="N535" s="73"/>
    </row>
    <row r="536">
      <c r="A536" s="73"/>
      <c r="B536" s="73"/>
      <c r="C536" s="73"/>
      <c r="D536" s="73"/>
      <c r="E536" s="73"/>
      <c r="F536" s="73"/>
      <c r="G536" s="73"/>
      <c r="H536" s="73"/>
      <c r="I536" s="73"/>
      <c r="J536" s="73"/>
      <c r="K536" s="73"/>
      <c r="L536" s="73"/>
      <c r="M536" s="73"/>
      <c r="N536" s="73"/>
    </row>
    <row r="537">
      <c r="A537" s="73"/>
      <c r="B537" s="73"/>
      <c r="C537" s="73"/>
      <c r="D537" s="73"/>
      <c r="E537" s="73"/>
      <c r="F537" s="73"/>
      <c r="G537" s="73"/>
      <c r="H537" s="73"/>
      <c r="I537" s="73"/>
      <c r="J537" s="73"/>
      <c r="K537" s="73"/>
      <c r="L537" s="73"/>
      <c r="M537" s="73"/>
      <c r="N537" s="73"/>
    </row>
    <row r="538">
      <c r="A538" s="73"/>
      <c r="B538" s="73"/>
      <c r="C538" s="73"/>
      <c r="D538" s="73"/>
      <c r="E538" s="73"/>
      <c r="F538" s="73"/>
      <c r="G538" s="73"/>
      <c r="H538" s="73"/>
      <c r="I538" s="73"/>
      <c r="J538" s="73"/>
      <c r="K538" s="73"/>
      <c r="L538" s="73"/>
      <c r="M538" s="73"/>
      <c r="N538" s="73"/>
    </row>
    <row r="539">
      <c r="A539" s="73"/>
      <c r="B539" s="73"/>
      <c r="C539" s="73"/>
      <c r="D539" s="73"/>
      <c r="E539" s="73"/>
      <c r="F539" s="73"/>
      <c r="G539" s="73"/>
      <c r="H539" s="73"/>
      <c r="I539" s="73"/>
      <c r="J539" s="73"/>
      <c r="K539" s="73"/>
      <c r="L539" s="73"/>
      <c r="M539" s="73"/>
      <c r="N539" s="73"/>
    </row>
    <row r="540">
      <c r="A540" s="73"/>
      <c r="B540" s="73"/>
      <c r="C540" s="73"/>
      <c r="D540" s="73"/>
      <c r="E540" s="73"/>
      <c r="F540" s="73"/>
      <c r="G540" s="73"/>
      <c r="H540" s="73"/>
      <c r="I540" s="73"/>
      <c r="J540" s="73"/>
      <c r="K540" s="73"/>
      <c r="L540" s="73"/>
      <c r="M540" s="73"/>
      <c r="N540" s="73"/>
    </row>
    <row r="541">
      <c r="A541" s="73"/>
      <c r="B541" s="73"/>
      <c r="C541" s="73"/>
      <c r="D541" s="73"/>
      <c r="E541" s="73"/>
      <c r="F541" s="73"/>
      <c r="G541" s="73"/>
      <c r="H541" s="73"/>
      <c r="I541" s="73"/>
      <c r="J541" s="73"/>
      <c r="K541" s="73"/>
      <c r="L541" s="73"/>
      <c r="M541" s="73"/>
      <c r="N541" s="73"/>
    </row>
    <row r="542">
      <c r="A542" s="73"/>
      <c r="B542" s="73"/>
      <c r="C542" s="73"/>
      <c r="D542" s="73"/>
      <c r="E542" s="73"/>
      <c r="F542" s="73"/>
      <c r="G542" s="73"/>
      <c r="H542" s="73"/>
      <c r="I542" s="73"/>
      <c r="J542" s="73"/>
      <c r="K542" s="73"/>
      <c r="L542" s="73"/>
      <c r="M542" s="73"/>
      <c r="N542" s="73"/>
    </row>
    <row r="543">
      <c r="A543" s="73"/>
      <c r="B543" s="73"/>
      <c r="C543" s="73"/>
      <c r="D543" s="73"/>
      <c r="E543" s="73"/>
      <c r="F543" s="73"/>
      <c r="G543" s="73"/>
      <c r="H543" s="73"/>
      <c r="I543" s="73"/>
      <c r="J543" s="73"/>
      <c r="K543" s="73"/>
      <c r="L543" s="73"/>
      <c r="M543" s="73"/>
      <c r="N543" s="73"/>
    </row>
    <row r="544">
      <c r="A544" s="73"/>
      <c r="B544" s="73"/>
      <c r="C544" s="73"/>
      <c r="D544" s="73"/>
      <c r="E544" s="73"/>
      <c r="F544" s="73"/>
      <c r="G544" s="73"/>
      <c r="H544" s="73"/>
      <c r="I544" s="73"/>
      <c r="J544" s="73"/>
      <c r="K544" s="73"/>
      <c r="L544" s="73"/>
      <c r="M544" s="73"/>
      <c r="N544" s="73"/>
    </row>
    <row r="545">
      <c r="A545" s="73"/>
      <c r="B545" s="73"/>
      <c r="C545" s="73"/>
      <c r="D545" s="73"/>
      <c r="E545" s="73"/>
      <c r="F545" s="73"/>
      <c r="G545" s="73"/>
      <c r="H545" s="73"/>
      <c r="I545" s="73"/>
      <c r="J545" s="73"/>
      <c r="K545" s="73"/>
      <c r="L545" s="73"/>
      <c r="M545" s="73"/>
      <c r="N545" s="73"/>
    </row>
    <row r="546">
      <c r="A546" s="73"/>
      <c r="B546" s="73"/>
      <c r="C546" s="73"/>
      <c r="D546" s="73"/>
      <c r="E546" s="73"/>
      <c r="F546" s="73"/>
      <c r="G546" s="73"/>
      <c r="H546" s="73"/>
      <c r="I546" s="73"/>
      <c r="J546" s="73"/>
      <c r="K546" s="73"/>
      <c r="L546" s="73"/>
      <c r="M546" s="73"/>
      <c r="N546" s="73"/>
    </row>
    <row r="547">
      <c r="A547" s="73"/>
      <c r="B547" s="73"/>
      <c r="C547" s="73"/>
      <c r="D547" s="73"/>
      <c r="E547" s="73"/>
      <c r="F547" s="73"/>
      <c r="G547" s="73"/>
      <c r="H547" s="73"/>
      <c r="I547" s="73"/>
      <c r="J547" s="73"/>
      <c r="K547" s="73"/>
      <c r="L547" s="73"/>
      <c r="M547" s="73"/>
      <c r="N547" s="73"/>
    </row>
    <row r="548">
      <c r="A548" s="73"/>
      <c r="B548" s="73"/>
      <c r="C548" s="73"/>
      <c r="D548" s="73"/>
      <c r="E548" s="73"/>
      <c r="F548" s="73"/>
      <c r="G548" s="73"/>
      <c r="H548" s="73"/>
      <c r="I548" s="73"/>
      <c r="J548" s="73"/>
      <c r="K548" s="73"/>
      <c r="L548" s="73"/>
      <c r="M548" s="73"/>
      <c r="N548" s="73"/>
    </row>
    <row r="549">
      <c r="A549" s="73"/>
      <c r="B549" s="73"/>
      <c r="C549" s="73"/>
      <c r="D549" s="73"/>
      <c r="E549" s="73"/>
      <c r="F549" s="73"/>
      <c r="G549" s="73"/>
      <c r="H549" s="73"/>
      <c r="I549" s="73"/>
      <c r="J549" s="73"/>
      <c r="K549" s="73"/>
      <c r="L549" s="73"/>
      <c r="M549" s="73"/>
      <c r="N549" s="73"/>
    </row>
    <row r="550">
      <c r="A550" s="73"/>
      <c r="B550" s="73"/>
      <c r="C550" s="73"/>
      <c r="D550" s="73"/>
      <c r="E550" s="73"/>
      <c r="F550" s="73"/>
      <c r="G550" s="73"/>
      <c r="H550" s="73"/>
      <c r="I550" s="73"/>
      <c r="J550" s="73"/>
      <c r="K550" s="73"/>
      <c r="L550" s="73"/>
      <c r="M550" s="73"/>
      <c r="N550" s="73"/>
    </row>
    <row r="551">
      <c r="A551" s="73"/>
      <c r="B551" s="73"/>
      <c r="C551" s="73"/>
      <c r="D551" s="73"/>
      <c r="E551" s="73"/>
      <c r="F551" s="73"/>
      <c r="G551" s="73"/>
      <c r="H551" s="73"/>
      <c r="I551" s="73"/>
      <c r="J551" s="73"/>
      <c r="K551" s="73"/>
      <c r="L551" s="73"/>
      <c r="M551" s="73"/>
      <c r="N551" s="73"/>
    </row>
    <row r="552">
      <c r="A552" s="73"/>
      <c r="B552" s="73"/>
      <c r="C552" s="73"/>
      <c r="D552" s="73"/>
      <c r="E552" s="73"/>
      <c r="F552" s="73"/>
      <c r="G552" s="73"/>
      <c r="H552" s="73"/>
      <c r="I552" s="73"/>
      <c r="J552" s="73"/>
      <c r="K552" s="73"/>
      <c r="L552" s="73"/>
      <c r="M552" s="73"/>
      <c r="N552" s="73"/>
    </row>
    <row r="553">
      <c r="A553" s="73"/>
      <c r="B553" s="73"/>
      <c r="C553" s="73"/>
      <c r="D553" s="73"/>
      <c r="E553" s="73"/>
      <c r="F553" s="73"/>
      <c r="G553" s="73"/>
      <c r="H553" s="73"/>
      <c r="I553" s="73"/>
      <c r="J553" s="73"/>
      <c r="K553" s="73"/>
      <c r="L553" s="73"/>
      <c r="M553" s="73"/>
      <c r="N553" s="73"/>
    </row>
    <row r="554">
      <c r="A554" s="73"/>
      <c r="B554" s="73"/>
      <c r="C554" s="73"/>
      <c r="D554" s="73"/>
      <c r="E554" s="73"/>
      <c r="F554" s="73"/>
      <c r="G554" s="73"/>
      <c r="H554" s="73"/>
      <c r="I554" s="73"/>
      <c r="J554" s="73"/>
      <c r="K554" s="73"/>
      <c r="L554" s="73"/>
      <c r="M554" s="73"/>
      <c r="N554" s="73"/>
    </row>
    <row r="555">
      <c r="A555" s="73"/>
      <c r="B555" s="73"/>
      <c r="C555" s="73"/>
      <c r="D555" s="73"/>
      <c r="E555" s="73"/>
      <c r="F555" s="73"/>
      <c r="G555" s="73"/>
      <c r="H555" s="73"/>
      <c r="I555" s="73"/>
      <c r="J555" s="73"/>
      <c r="K555" s="73"/>
      <c r="L555" s="73"/>
      <c r="M555" s="73"/>
      <c r="N555" s="73"/>
    </row>
    <row r="556">
      <c r="A556" s="73"/>
      <c r="B556" s="73"/>
      <c r="C556" s="73"/>
      <c r="D556" s="73"/>
      <c r="E556" s="73"/>
      <c r="F556" s="73"/>
      <c r="G556" s="73"/>
      <c r="H556" s="73"/>
      <c r="I556" s="73"/>
      <c r="J556" s="73"/>
      <c r="K556" s="73"/>
      <c r="L556" s="73"/>
      <c r="M556" s="73"/>
      <c r="N556" s="73"/>
    </row>
    <row r="557">
      <c r="A557" s="73"/>
      <c r="B557" s="73"/>
      <c r="C557" s="73"/>
      <c r="D557" s="73"/>
      <c r="E557" s="73"/>
      <c r="F557" s="73"/>
      <c r="G557" s="73"/>
      <c r="H557" s="73"/>
      <c r="I557" s="73"/>
      <c r="J557" s="73"/>
      <c r="K557" s="73"/>
      <c r="L557" s="73"/>
      <c r="M557" s="73"/>
      <c r="N557" s="73"/>
    </row>
    <row r="558">
      <c r="A558" s="73"/>
      <c r="B558" s="73"/>
      <c r="C558" s="73"/>
      <c r="D558" s="73"/>
      <c r="E558" s="73"/>
      <c r="F558" s="73"/>
      <c r="G558" s="73"/>
      <c r="H558" s="73"/>
      <c r="I558" s="73"/>
      <c r="J558" s="73"/>
      <c r="K558" s="73"/>
      <c r="L558" s="73"/>
      <c r="M558" s="73"/>
      <c r="N558" s="73"/>
    </row>
    <row r="559">
      <c r="A559" s="73"/>
      <c r="B559" s="73"/>
      <c r="C559" s="73"/>
      <c r="D559" s="73"/>
      <c r="E559" s="73"/>
      <c r="F559" s="73"/>
      <c r="G559" s="73"/>
      <c r="H559" s="73"/>
      <c r="I559" s="73"/>
      <c r="J559" s="73"/>
      <c r="K559" s="73"/>
      <c r="L559" s="73"/>
      <c r="M559" s="73"/>
      <c r="N559" s="73"/>
    </row>
    <row r="560">
      <c r="A560" s="73"/>
      <c r="B560" s="73"/>
      <c r="C560" s="73"/>
      <c r="D560" s="73"/>
      <c r="E560" s="73"/>
      <c r="F560" s="73"/>
      <c r="G560" s="73"/>
      <c r="H560" s="73"/>
      <c r="I560" s="73"/>
      <c r="J560" s="73"/>
      <c r="K560" s="73"/>
      <c r="L560" s="73"/>
      <c r="M560" s="73"/>
      <c r="N560" s="73"/>
    </row>
    <row r="561">
      <c r="A561" s="73"/>
      <c r="B561" s="73"/>
      <c r="C561" s="73"/>
      <c r="D561" s="73"/>
      <c r="E561" s="73"/>
      <c r="F561" s="73"/>
      <c r="G561" s="73"/>
      <c r="H561" s="73"/>
      <c r="I561" s="73"/>
      <c r="J561" s="73"/>
      <c r="K561" s="73"/>
      <c r="L561" s="73"/>
      <c r="M561" s="73"/>
      <c r="N561" s="73"/>
    </row>
    <row r="562">
      <c r="A562" s="73"/>
      <c r="B562" s="73"/>
      <c r="C562" s="73"/>
      <c r="D562" s="73"/>
      <c r="E562" s="73"/>
      <c r="F562" s="73"/>
      <c r="G562" s="73"/>
      <c r="H562" s="73"/>
      <c r="I562" s="73"/>
      <c r="J562" s="73"/>
      <c r="K562" s="73"/>
      <c r="L562" s="73"/>
      <c r="M562" s="73"/>
      <c r="N562" s="73"/>
    </row>
    <row r="563">
      <c r="A563" s="73"/>
      <c r="B563" s="73"/>
      <c r="C563" s="73"/>
      <c r="D563" s="73"/>
      <c r="E563" s="73"/>
      <c r="F563" s="73"/>
      <c r="G563" s="73"/>
      <c r="H563" s="73"/>
      <c r="I563" s="73"/>
      <c r="J563" s="73"/>
      <c r="K563" s="73"/>
      <c r="L563" s="73"/>
      <c r="M563" s="73"/>
      <c r="N563" s="73"/>
    </row>
    <row r="564">
      <c r="A564" s="73"/>
      <c r="B564" s="73"/>
      <c r="C564" s="73"/>
      <c r="D564" s="73"/>
      <c r="E564" s="73"/>
      <c r="F564" s="73"/>
      <c r="G564" s="73"/>
      <c r="H564" s="73"/>
      <c r="I564" s="73"/>
      <c r="J564" s="73"/>
      <c r="K564" s="73"/>
      <c r="L564" s="73"/>
      <c r="M564" s="73"/>
      <c r="N564" s="73"/>
    </row>
    <row r="565">
      <c r="A565" s="73"/>
      <c r="B565" s="73"/>
      <c r="C565" s="73"/>
      <c r="D565" s="73"/>
      <c r="E565" s="73"/>
      <c r="F565" s="73"/>
      <c r="G565" s="73"/>
      <c r="H565" s="73"/>
      <c r="I565" s="73"/>
      <c r="J565" s="73"/>
      <c r="K565" s="73"/>
      <c r="L565" s="73"/>
      <c r="M565" s="73"/>
      <c r="N565" s="73"/>
    </row>
    <row r="566">
      <c r="A566" s="73"/>
      <c r="B566" s="73"/>
      <c r="C566" s="73"/>
      <c r="D566" s="73"/>
      <c r="E566" s="73"/>
      <c r="F566" s="73"/>
      <c r="G566" s="73"/>
      <c r="H566" s="73"/>
      <c r="I566" s="73"/>
      <c r="J566" s="73"/>
      <c r="K566" s="73"/>
      <c r="L566" s="73"/>
      <c r="M566" s="73"/>
      <c r="N566" s="73"/>
    </row>
    <row r="567">
      <c r="A567" s="73"/>
      <c r="B567" s="73"/>
      <c r="C567" s="73"/>
      <c r="D567" s="73"/>
      <c r="E567" s="73"/>
      <c r="F567" s="73"/>
      <c r="G567" s="73"/>
      <c r="H567" s="73"/>
      <c r="I567" s="73"/>
      <c r="J567" s="73"/>
      <c r="K567" s="73"/>
      <c r="L567" s="73"/>
      <c r="M567" s="73"/>
      <c r="N567" s="73"/>
    </row>
    <row r="568">
      <c r="A568" s="73"/>
      <c r="B568" s="73"/>
      <c r="C568" s="73"/>
      <c r="D568" s="73"/>
      <c r="E568" s="73"/>
      <c r="F568" s="73"/>
      <c r="G568" s="73"/>
      <c r="H568" s="73"/>
      <c r="I568" s="73"/>
      <c r="J568" s="73"/>
      <c r="K568" s="73"/>
      <c r="L568" s="73"/>
      <c r="M568" s="73"/>
      <c r="N568" s="73"/>
    </row>
    <row r="569">
      <c r="A569" s="73"/>
      <c r="B569" s="73"/>
      <c r="C569" s="73"/>
      <c r="D569" s="73"/>
      <c r="E569" s="73"/>
      <c r="F569" s="73"/>
      <c r="G569" s="73"/>
      <c r="H569" s="73"/>
      <c r="I569" s="73"/>
      <c r="J569" s="73"/>
      <c r="K569" s="73"/>
      <c r="L569" s="73"/>
      <c r="M569" s="73"/>
      <c r="N569" s="73"/>
    </row>
    <row r="570">
      <c r="A570" s="73"/>
      <c r="B570" s="73"/>
      <c r="C570" s="73"/>
      <c r="D570" s="73"/>
      <c r="E570" s="73"/>
      <c r="F570" s="73"/>
      <c r="G570" s="73"/>
      <c r="H570" s="73"/>
      <c r="I570" s="73"/>
      <c r="J570" s="73"/>
      <c r="K570" s="73"/>
      <c r="L570" s="73"/>
      <c r="M570" s="73"/>
      <c r="N570" s="73"/>
    </row>
    <row r="571">
      <c r="A571" s="73"/>
      <c r="B571" s="73"/>
      <c r="C571" s="73"/>
      <c r="D571" s="73"/>
      <c r="E571" s="73"/>
      <c r="F571" s="73"/>
      <c r="G571" s="73"/>
      <c r="H571" s="73"/>
      <c r="I571" s="73"/>
      <c r="J571" s="73"/>
      <c r="K571" s="73"/>
      <c r="L571" s="73"/>
      <c r="M571" s="73"/>
      <c r="N571" s="73"/>
    </row>
    <row r="572">
      <c r="A572" s="73"/>
      <c r="B572" s="73"/>
      <c r="C572" s="73"/>
      <c r="D572" s="73"/>
      <c r="E572" s="73"/>
      <c r="F572" s="73"/>
      <c r="G572" s="73"/>
      <c r="H572" s="73"/>
      <c r="I572" s="73"/>
      <c r="J572" s="73"/>
      <c r="K572" s="73"/>
      <c r="L572" s="73"/>
      <c r="M572" s="73"/>
      <c r="N572" s="73"/>
    </row>
    <row r="573">
      <c r="A573" s="73"/>
      <c r="B573" s="73"/>
      <c r="C573" s="73"/>
      <c r="D573" s="73"/>
      <c r="E573" s="73"/>
      <c r="F573" s="73"/>
      <c r="G573" s="73"/>
      <c r="H573" s="73"/>
      <c r="I573" s="73"/>
      <c r="J573" s="73"/>
      <c r="K573" s="73"/>
      <c r="L573" s="73"/>
      <c r="M573" s="73"/>
      <c r="N573" s="73"/>
    </row>
    <row r="574">
      <c r="A574" s="73"/>
      <c r="B574" s="73"/>
      <c r="C574" s="73"/>
      <c r="D574" s="73"/>
      <c r="E574" s="73"/>
      <c r="F574" s="73"/>
      <c r="G574" s="73"/>
      <c r="H574" s="73"/>
      <c r="I574" s="73"/>
      <c r="J574" s="73"/>
      <c r="K574" s="73"/>
      <c r="L574" s="73"/>
      <c r="M574" s="73"/>
      <c r="N574" s="73"/>
    </row>
    <row r="575">
      <c r="A575" s="73"/>
      <c r="B575" s="73"/>
      <c r="C575" s="73"/>
      <c r="D575" s="73"/>
      <c r="E575" s="73"/>
      <c r="F575" s="73"/>
      <c r="G575" s="73"/>
      <c r="H575" s="73"/>
      <c r="I575" s="73"/>
      <c r="J575" s="73"/>
      <c r="K575" s="73"/>
      <c r="L575" s="73"/>
      <c r="M575" s="73"/>
      <c r="N575" s="73"/>
    </row>
    <row r="576">
      <c r="A576" s="73"/>
      <c r="B576" s="73"/>
      <c r="C576" s="73"/>
      <c r="D576" s="73"/>
      <c r="E576" s="73"/>
      <c r="F576" s="73"/>
      <c r="G576" s="73"/>
      <c r="H576" s="73"/>
      <c r="I576" s="73"/>
      <c r="J576" s="73"/>
      <c r="K576" s="73"/>
      <c r="L576" s="73"/>
      <c r="M576" s="73"/>
      <c r="N576" s="73"/>
    </row>
    <row r="577">
      <c r="A577" s="73"/>
      <c r="B577" s="73"/>
      <c r="C577" s="73"/>
      <c r="D577" s="73"/>
      <c r="E577" s="73"/>
      <c r="F577" s="73"/>
      <c r="G577" s="73"/>
      <c r="H577" s="73"/>
      <c r="I577" s="73"/>
      <c r="J577" s="73"/>
      <c r="K577" s="73"/>
      <c r="L577" s="73"/>
      <c r="M577" s="73"/>
      <c r="N577" s="73"/>
    </row>
    <row r="578">
      <c r="A578" s="73"/>
      <c r="B578" s="73"/>
      <c r="C578" s="73"/>
      <c r="D578" s="73"/>
      <c r="E578" s="73"/>
      <c r="F578" s="73"/>
      <c r="G578" s="73"/>
      <c r="H578" s="73"/>
      <c r="I578" s="73"/>
      <c r="J578" s="73"/>
      <c r="K578" s="73"/>
      <c r="L578" s="73"/>
      <c r="M578" s="73"/>
      <c r="N578" s="73"/>
    </row>
    <row r="579">
      <c r="A579" s="73"/>
      <c r="B579" s="73"/>
      <c r="C579" s="73"/>
      <c r="D579" s="73"/>
      <c r="E579" s="73"/>
      <c r="F579" s="73"/>
      <c r="G579" s="73"/>
      <c r="H579" s="73"/>
      <c r="I579" s="73"/>
      <c r="J579" s="73"/>
      <c r="K579" s="73"/>
      <c r="L579" s="73"/>
      <c r="M579" s="73"/>
      <c r="N579" s="73"/>
    </row>
    <row r="580">
      <c r="A580" s="73"/>
      <c r="B580" s="73"/>
      <c r="C580" s="73"/>
      <c r="D580" s="73"/>
      <c r="E580" s="73"/>
      <c r="F580" s="73"/>
      <c r="G580" s="73"/>
      <c r="H580" s="73"/>
      <c r="I580" s="73"/>
      <c r="J580" s="73"/>
      <c r="K580" s="73"/>
      <c r="L580" s="73"/>
      <c r="M580" s="73"/>
      <c r="N580" s="73"/>
    </row>
    <row r="581">
      <c r="A581" s="73"/>
      <c r="B581" s="73"/>
      <c r="C581" s="73"/>
      <c r="D581" s="73"/>
      <c r="E581" s="73"/>
      <c r="F581" s="73"/>
      <c r="G581" s="73"/>
      <c r="H581" s="73"/>
      <c r="I581" s="73"/>
      <c r="J581" s="73"/>
      <c r="K581" s="73"/>
      <c r="L581" s="73"/>
      <c r="M581" s="73"/>
      <c r="N581" s="73"/>
    </row>
    <row r="582">
      <c r="A582" s="73"/>
      <c r="B582" s="73"/>
      <c r="C582" s="73"/>
      <c r="D582" s="73"/>
      <c r="E582" s="73"/>
      <c r="F582" s="73"/>
      <c r="G582" s="73"/>
      <c r="H582" s="73"/>
      <c r="I582" s="73"/>
      <c r="J582" s="73"/>
      <c r="K582" s="73"/>
      <c r="L582" s="73"/>
      <c r="M582" s="73"/>
      <c r="N582" s="73"/>
    </row>
    <row r="583">
      <c r="A583" s="73"/>
      <c r="B583" s="73"/>
      <c r="C583" s="73"/>
      <c r="D583" s="73"/>
      <c r="E583" s="73"/>
      <c r="F583" s="73"/>
      <c r="G583" s="73"/>
      <c r="H583" s="73"/>
      <c r="I583" s="73"/>
      <c r="J583" s="73"/>
      <c r="K583" s="73"/>
      <c r="L583" s="73"/>
      <c r="M583" s="73"/>
      <c r="N583" s="73"/>
    </row>
    <row r="584">
      <c r="A584" s="73"/>
      <c r="B584" s="73"/>
      <c r="C584" s="73"/>
      <c r="D584" s="73"/>
      <c r="E584" s="73"/>
      <c r="F584" s="73"/>
      <c r="G584" s="73"/>
      <c r="H584" s="73"/>
      <c r="I584" s="73"/>
      <c r="J584" s="73"/>
      <c r="K584" s="73"/>
      <c r="L584" s="73"/>
      <c r="M584" s="73"/>
      <c r="N584" s="73"/>
    </row>
    <row r="585">
      <c r="A585" s="73"/>
      <c r="B585" s="73"/>
      <c r="C585" s="73"/>
      <c r="D585" s="73"/>
      <c r="E585" s="73"/>
      <c r="F585" s="73"/>
      <c r="G585" s="73"/>
      <c r="H585" s="73"/>
      <c r="I585" s="73"/>
      <c r="J585" s="73"/>
      <c r="K585" s="73"/>
      <c r="L585" s="73"/>
      <c r="M585" s="73"/>
      <c r="N585" s="73"/>
    </row>
    <row r="586">
      <c r="A586" s="73"/>
      <c r="B586" s="73"/>
      <c r="C586" s="73"/>
      <c r="D586" s="73"/>
      <c r="E586" s="73"/>
      <c r="F586" s="73"/>
      <c r="G586" s="73"/>
      <c r="H586" s="73"/>
      <c r="I586" s="73"/>
      <c r="J586" s="73"/>
      <c r="K586" s="73"/>
      <c r="L586" s="73"/>
      <c r="M586" s="73"/>
      <c r="N586" s="73"/>
    </row>
    <row r="587">
      <c r="A587" s="73"/>
      <c r="B587" s="73"/>
      <c r="C587" s="73"/>
      <c r="D587" s="73"/>
      <c r="E587" s="73"/>
      <c r="F587" s="73"/>
      <c r="G587" s="73"/>
      <c r="H587" s="73"/>
      <c r="I587" s="73"/>
      <c r="J587" s="73"/>
      <c r="K587" s="73"/>
      <c r="L587" s="73"/>
      <c r="M587" s="73"/>
      <c r="N587" s="73"/>
    </row>
    <row r="588">
      <c r="A588" s="73"/>
      <c r="B588" s="73"/>
      <c r="C588" s="73"/>
      <c r="D588" s="73"/>
      <c r="E588" s="73"/>
      <c r="F588" s="73"/>
      <c r="G588" s="73"/>
      <c r="H588" s="73"/>
      <c r="I588" s="73"/>
      <c r="J588" s="73"/>
      <c r="K588" s="73"/>
      <c r="L588" s="73"/>
      <c r="M588" s="73"/>
      <c r="N588" s="73"/>
    </row>
    <row r="589">
      <c r="A589" s="73"/>
      <c r="B589" s="73"/>
      <c r="C589" s="73"/>
      <c r="D589" s="73"/>
      <c r="E589" s="73"/>
      <c r="F589" s="73"/>
      <c r="G589" s="73"/>
      <c r="H589" s="73"/>
      <c r="I589" s="73"/>
      <c r="J589" s="73"/>
      <c r="K589" s="73"/>
      <c r="L589" s="73"/>
      <c r="M589" s="73"/>
      <c r="N589" s="73"/>
    </row>
    <row r="590">
      <c r="A590" s="73"/>
      <c r="B590" s="73"/>
      <c r="C590" s="73"/>
      <c r="D590" s="73"/>
      <c r="E590" s="73"/>
      <c r="F590" s="73"/>
      <c r="G590" s="73"/>
      <c r="H590" s="73"/>
      <c r="I590" s="73"/>
      <c r="J590" s="73"/>
      <c r="K590" s="73"/>
      <c r="L590" s="73"/>
      <c r="M590" s="73"/>
      <c r="N590" s="73"/>
    </row>
    <row r="591">
      <c r="A591" s="73"/>
      <c r="B591" s="73"/>
      <c r="C591" s="73"/>
      <c r="D591" s="73"/>
      <c r="E591" s="73"/>
      <c r="F591" s="73"/>
      <c r="G591" s="73"/>
      <c r="H591" s="73"/>
      <c r="I591" s="73"/>
      <c r="J591" s="73"/>
      <c r="K591" s="73"/>
      <c r="L591" s="73"/>
      <c r="M591" s="73"/>
      <c r="N591" s="73"/>
    </row>
    <row r="592">
      <c r="A592" s="73"/>
      <c r="B592" s="73"/>
      <c r="C592" s="73"/>
      <c r="D592" s="73"/>
      <c r="E592" s="73"/>
      <c r="F592" s="73"/>
      <c r="G592" s="73"/>
      <c r="H592" s="73"/>
      <c r="I592" s="73"/>
      <c r="J592" s="73"/>
      <c r="K592" s="73"/>
      <c r="L592" s="73"/>
      <c r="M592" s="73"/>
      <c r="N592" s="73"/>
    </row>
    <row r="593">
      <c r="A593" s="73"/>
      <c r="B593" s="73"/>
      <c r="C593" s="73"/>
      <c r="D593" s="73"/>
      <c r="E593" s="73"/>
      <c r="F593" s="73"/>
      <c r="G593" s="73"/>
      <c r="H593" s="73"/>
      <c r="I593" s="73"/>
      <c r="J593" s="73"/>
      <c r="K593" s="73"/>
      <c r="L593" s="73"/>
      <c r="M593" s="73"/>
      <c r="N593" s="73"/>
    </row>
    <row r="594">
      <c r="A594" s="73"/>
      <c r="B594" s="73"/>
      <c r="C594" s="73"/>
      <c r="D594" s="73"/>
      <c r="E594" s="73"/>
      <c r="F594" s="73"/>
      <c r="G594" s="73"/>
      <c r="H594" s="73"/>
      <c r="I594" s="73"/>
      <c r="J594" s="73"/>
      <c r="K594" s="73"/>
      <c r="L594" s="73"/>
      <c r="M594" s="73"/>
      <c r="N594" s="73"/>
    </row>
    <row r="595">
      <c r="A595" s="73"/>
      <c r="B595" s="73"/>
      <c r="C595" s="73"/>
      <c r="D595" s="73"/>
      <c r="E595" s="73"/>
      <c r="F595" s="73"/>
      <c r="G595" s="73"/>
      <c r="H595" s="73"/>
      <c r="I595" s="73"/>
      <c r="J595" s="73"/>
      <c r="K595" s="73"/>
      <c r="L595" s="73"/>
      <c r="M595" s="73"/>
      <c r="N595" s="73"/>
    </row>
    <row r="596">
      <c r="A596" s="73"/>
      <c r="B596" s="73"/>
      <c r="C596" s="73"/>
      <c r="D596" s="73"/>
      <c r="E596" s="73"/>
      <c r="F596" s="73"/>
      <c r="G596" s="73"/>
      <c r="H596" s="73"/>
      <c r="I596" s="73"/>
      <c r="J596" s="73"/>
      <c r="K596" s="73"/>
      <c r="L596" s="73"/>
      <c r="M596" s="73"/>
      <c r="N596" s="73"/>
    </row>
    <row r="597">
      <c r="A597" s="73"/>
      <c r="B597" s="73"/>
      <c r="C597" s="73"/>
      <c r="D597" s="73"/>
      <c r="E597" s="73"/>
      <c r="F597" s="73"/>
      <c r="G597" s="73"/>
      <c r="H597" s="73"/>
      <c r="I597" s="73"/>
      <c r="J597" s="73"/>
      <c r="K597" s="73"/>
      <c r="L597" s="73"/>
      <c r="M597" s="73"/>
      <c r="N597" s="73"/>
    </row>
    <row r="598">
      <c r="A598" s="73"/>
      <c r="B598" s="73"/>
      <c r="C598" s="73"/>
      <c r="D598" s="73"/>
      <c r="E598" s="73"/>
      <c r="F598" s="73"/>
      <c r="G598" s="73"/>
      <c r="H598" s="73"/>
      <c r="I598" s="73"/>
      <c r="J598" s="73"/>
      <c r="K598" s="73"/>
      <c r="L598" s="73"/>
      <c r="M598" s="73"/>
      <c r="N598" s="73"/>
    </row>
    <row r="599">
      <c r="A599" s="73"/>
      <c r="B599" s="73"/>
      <c r="C599" s="73"/>
      <c r="D599" s="73"/>
      <c r="E599" s="73"/>
      <c r="F599" s="73"/>
      <c r="G599" s="73"/>
      <c r="H599" s="73"/>
      <c r="I599" s="73"/>
      <c r="J599" s="73"/>
      <c r="K599" s="73"/>
      <c r="L599" s="73"/>
      <c r="M599" s="73"/>
      <c r="N599" s="73"/>
    </row>
    <row r="600">
      <c r="A600" s="73"/>
      <c r="B600" s="73"/>
      <c r="C600" s="73"/>
      <c r="D600" s="73"/>
      <c r="E600" s="73"/>
      <c r="F600" s="73"/>
      <c r="G600" s="73"/>
      <c r="H600" s="73"/>
      <c r="I600" s="73"/>
      <c r="J600" s="73"/>
      <c r="K600" s="73"/>
      <c r="L600" s="73"/>
      <c r="M600" s="73"/>
      <c r="N600" s="73"/>
    </row>
    <row r="601">
      <c r="A601" s="73"/>
      <c r="B601" s="73"/>
      <c r="C601" s="73"/>
      <c r="D601" s="73"/>
      <c r="E601" s="73"/>
      <c r="F601" s="73"/>
      <c r="G601" s="73"/>
      <c r="H601" s="73"/>
      <c r="I601" s="73"/>
      <c r="J601" s="73"/>
      <c r="K601" s="73"/>
      <c r="L601" s="73"/>
      <c r="M601" s="73"/>
      <c r="N601" s="73"/>
    </row>
    <row r="602">
      <c r="A602" s="73"/>
      <c r="B602" s="73"/>
      <c r="C602" s="73"/>
      <c r="D602" s="73"/>
      <c r="E602" s="73"/>
      <c r="F602" s="73"/>
      <c r="G602" s="73"/>
      <c r="H602" s="73"/>
      <c r="I602" s="73"/>
      <c r="J602" s="73"/>
      <c r="K602" s="73"/>
      <c r="L602" s="73"/>
      <c r="M602" s="73"/>
      <c r="N602" s="73"/>
    </row>
    <row r="603">
      <c r="A603" s="73"/>
      <c r="B603" s="73"/>
      <c r="C603" s="73"/>
      <c r="D603" s="73"/>
      <c r="E603" s="73"/>
      <c r="F603" s="73"/>
      <c r="G603" s="73"/>
      <c r="H603" s="73"/>
      <c r="I603" s="73"/>
      <c r="J603" s="73"/>
      <c r="K603" s="73"/>
      <c r="L603" s="73"/>
      <c r="M603" s="73"/>
      <c r="N603" s="73"/>
    </row>
    <row r="604">
      <c r="A604" s="73"/>
      <c r="B604" s="73"/>
      <c r="C604" s="73"/>
      <c r="D604" s="73"/>
      <c r="E604" s="73"/>
      <c r="F604" s="73"/>
      <c r="G604" s="73"/>
      <c r="H604" s="73"/>
      <c r="I604" s="73"/>
      <c r="J604" s="73"/>
      <c r="K604" s="73"/>
      <c r="L604" s="73"/>
      <c r="M604" s="73"/>
      <c r="N604" s="73"/>
    </row>
    <row r="605">
      <c r="A605" s="73"/>
      <c r="B605" s="73"/>
      <c r="C605" s="73"/>
      <c r="D605" s="73"/>
      <c r="E605" s="73"/>
      <c r="F605" s="73"/>
      <c r="G605" s="73"/>
      <c r="H605" s="73"/>
      <c r="I605" s="73"/>
      <c r="J605" s="73"/>
      <c r="K605" s="73"/>
      <c r="L605" s="73"/>
      <c r="M605" s="73"/>
      <c r="N605" s="73"/>
    </row>
    <row r="606">
      <c r="A606" s="73"/>
      <c r="B606" s="73"/>
      <c r="C606" s="73"/>
      <c r="D606" s="73"/>
      <c r="E606" s="73"/>
      <c r="F606" s="73"/>
      <c r="G606" s="73"/>
      <c r="H606" s="73"/>
      <c r="I606" s="73"/>
      <c r="J606" s="73"/>
      <c r="K606" s="73"/>
      <c r="L606" s="73"/>
      <c r="M606" s="73"/>
      <c r="N606" s="73"/>
    </row>
    <row r="607">
      <c r="A607" s="73"/>
      <c r="B607" s="73"/>
      <c r="C607" s="73"/>
      <c r="D607" s="73"/>
      <c r="E607" s="73"/>
      <c r="F607" s="73"/>
      <c r="G607" s="73"/>
      <c r="H607" s="73"/>
      <c r="I607" s="73"/>
      <c r="J607" s="73"/>
      <c r="K607" s="73"/>
      <c r="L607" s="73"/>
      <c r="M607" s="73"/>
      <c r="N607" s="73"/>
    </row>
    <row r="608">
      <c r="A608" s="73"/>
      <c r="B608" s="73"/>
      <c r="C608" s="73"/>
      <c r="D608" s="73"/>
      <c r="E608" s="73"/>
      <c r="F608" s="73"/>
      <c r="G608" s="73"/>
      <c r="H608" s="73"/>
      <c r="I608" s="73"/>
      <c r="J608" s="73"/>
      <c r="K608" s="73"/>
      <c r="L608" s="73"/>
      <c r="M608" s="73"/>
      <c r="N608" s="73"/>
    </row>
    <row r="609">
      <c r="A609" s="73"/>
      <c r="B609" s="73"/>
      <c r="C609" s="73"/>
      <c r="D609" s="73"/>
      <c r="E609" s="73"/>
      <c r="F609" s="73"/>
      <c r="G609" s="73"/>
      <c r="H609" s="73"/>
      <c r="I609" s="73"/>
      <c r="J609" s="73"/>
      <c r="K609" s="73"/>
      <c r="L609" s="73"/>
      <c r="M609" s="73"/>
      <c r="N609" s="73"/>
    </row>
    <row r="610">
      <c r="A610" s="73"/>
      <c r="B610" s="73"/>
      <c r="C610" s="73"/>
      <c r="D610" s="73"/>
      <c r="E610" s="73"/>
      <c r="F610" s="73"/>
      <c r="G610" s="73"/>
      <c r="H610" s="73"/>
      <c r="I610" s="73"/>
      <c r="J610" s="73"/>
      <c r="K610" s="73"/>
      <c r="L610" s="73"/>
      <c r="M610" s="73"/>
      <c r="N610" s="73"/>
    </row>
    <row r="611">
      <c r="A611" s="73"/>
      <c r="B611" s="73"/>
      <c r="C611" s="73"/>
      <c r="D611" s="73"/>
      <c r="E611" s="73"/>
      <c r="F611" s="73"/>
      <c r="G611" s="73"/>
      <c r="H611" s="73"/>
      <c r="I611" s="73"/>
      <c r="J611" s="73"/>
      <c r="K611" s="73"/>
      <c r="L611" s="73"/>
      <c r="M611" s="73"/>
      <c r="N611" s="73"/>
    </row>
    <row r="612">
      <c r="A612" s="73"/>
      <c r="B612" s="73"/>
      <c r="C612" s="73"/>
      <c r="D612" s="73"/>
      <c r="E612" s="73"/>
      <c r="F612" s="73"/>
      <c r="G612" s="73"/>
      <c r="H612" s="73"/>
      <c r="I612" s="73"/>
      <c r="J612" s="73"/>
      <c r="K612" s="73"/>
      <c r="L612" s="73"/>
      <c r="M612" s="73"/>
      <c r="N612" s="73"/>
    </row>
    <row r="613">
      <c r="A613" s="73"/>
      <c r="B613" s="73"/>
      <c r="C613" s="73"/>
      <c r="D613" s="73"/>
      <c r="E613" s="73"/>
      <c r="F613" s="73"/>
      <c r="G613" s="73"/>
      <c r="H613" s="73"/>
      <c r="I613" s="73"/>
      <c r="J613" s="73"/>
      <c r="K613" s="73"/>
      <c r="L613" s="73"/>
      <c r="M613" s="73"/>
      <c r="N613" s="73"/>
    </row>
    <row r="614">
      <c r="A614" s="73"/>
      <c r="B614" s="73"/>
      <c r="C614" s="73"/>
      <c r="D614" s="73"/>
      <c r="E614" s="73"/>
      <c r="F614" s="73"/>
      <c r="G614" s="73"/>
      <c r="H614" s="73"/>
      <c r="I614" s="73"/>
      <c r="J614" s="73"/>
      <c r="K614" s="73"/>
      <c r="L614" s="73"/>
      <c r="M614" s="73"/>
      <c r="N614" s="73"/>
    </row>
    <row r="615">
      <c r="A615" s="73"/>
      <c r="B615" s="73"/>
      <c r="C615" s="73"/>
      <c r="D615" s="73"/>
      <c r="E615" s="73"/>
      <c r="F615" s="73"/>
      <c r="G615" s="73"/>
      <c r="H615" s="73"/>
      <c r="I615" s="73"/>
      <c r="J615" s="73"/>
      <c r="K615" s="73"/>
      <c r="L615" s="73"/>
      <c r="M615" s="73"/>
      <c r="N615" s="73"/>
    </row>
    <row r="616">
      <c r="A616" s="73"/>
      <c r="B616" s="73"/>
      <c r="C616" s="73"/>
      <c r="D616" s="73"/>
      <c r="E616" s="73"/>
      <c r="F616" s="73"/>
      <c r="G616" s="73"/>
      <c r="H616" s="73"/>
      <c r="I616" s="73"/>
      <c r="J616" s="73"/>
      <c r="K616" s="73"/>
      <c r="L616" s="73"/>
      <c r="M616" s="73"/>
      <c r="N616" s="73"/>
    </row>
    <row r="617">
      <c r="A617" s="73"/>
      <c r="B617" s="73"/>
      <c r="C617" s="73"/>
      <c r="D617" s="73"/>
      <c r="E617" s="73"/>
      <c r="F617" s="73"/>
      <c r="G617" s="73"/>
      <c r="H617" s="73"/>
      <c r="I617" s="73"/>
      <c r="J617" s="73"/>
      <c r="K617" s="73"/>
      <c r="L617" s="73"/>
      <c r="M617" s="73"/>
      <c r="N617" s="73"/>
    </row>
    <row r="618">
      <c r="A618" s="73"/>
      <c r="B618" s="73"/>
      <c r="C618" s="73"/>
      <c r="D618" s="73"/>
      <c r="E618" s="73"/>
      <c r="F618" s="73"/>
      <c r="G618" s="73"/>
      <c r="H618" s="73"/>
      <c r="I618" s="73"/>
      <c r="J618" s="73"/>
      <c r="K618" s="73"/>
      <c r="L618" s="73"/>
      <c r="M618" s="73"/>
      <c r="N618" s="73"/>
    </row>
    <row r="619">
      <c r="A619" s="73"/>
      <c r="B619" s="73"/>
      <c r="C619" s="73"/>
      <c r="D619" s="73"/>
      <c r="E619" s="73"/>
      <c r="F619" s="73"/>
      <c r="G619" s="73"/>
      <c r="H619" s="73"/>
      <c r="I619" s="73"/>
      <c r="J619" s="73"/>
      <c r="K619" s="73"/>
      <c r="L619" s="73"/>
      <c r="M619" s="73"/>
      <c r="N619" s="73"/>
    </row>
    <row r="620">
      <c r="A620" s="73"/>
      <c r="B620" s="73"/>
      <c r="C620" s="73"/>
      <c r="D620" s="73"/>
      <c r="E620" s="73"/>
      <c r="F620" s="73"/>
      <c r="G620" s="73"/>
      <c r="H620" s="73"/>
      <c r="I620" s="73"/>
      <c r="J620" s="73"/>
      <c r="K620" s="73"/>
      <c r="L620" s="73"/>
      <c r="M620" s="73"/>
      <c r="N620" s="73"/>
    </row>
    <row r="621">
      <c r="A621" s="73"/>
      <c r="B621" s="73"/>
      <c r="C621" s="73"/>
      <c r="D621" s="73"/>
      <c r="E621" s="73"/>
      <c r="F621" s="73"/>
      <c r="G621" s="73"/>
      <c r="H621" s="73"/>
      <c r="I621" s="73"/>
      <c r="J621" s="73"/>
      <c r="K621" s="73"/>
      <c r="L621" s="73"/>
      <c r="M621" s="73"/>
      <c r="N621" s="73"/>
    </row>
    <row r="622">
      <c r="A622" s="73"/>
      <c r="B622" s="73"/>
      <c r="C622" s="73"/>
      <c r="D622" s="73"/>
      <c r="E622" s="73"/>
      <c r="F622" s="73"/>
      <c r="G622" s="73"/>
      <c r="H622" s="73"/>
      <c r="I622" s="73"/>
      <c r="J622" s="73"/>
      <c r="K622" s="73"/>
      <c r="L622" s="73"/>
      <c r="M622" s="73"/>
      <c r="N622" s="73"/>
    </row>
    <row r="623">
      <c r="A623" s="73"/>
      <c r="B623" s="73"/>
      <c r="C623" s="73"/>
      <c r="D623" s="73"/>
      <c r="E623" s="73"/>
      <c r="F623" s="73"/>
      <c r="G623" s="73"/>
      <c r="H623" s="73"/>
      <c r="I623" s="73"/>
      <c r="J623" s="73"/>
      <c r="K623" s="73"/>
      <c r="L623" s="73"/>
      <c r="M623" s="73"/>
      <c r="N623" s="73"/>
    </row>
    <row r="624">
      <c r="A624" s="73"/>
      <c r="B624" s="73"/>
      <c r="C624" s="73"/>
      <c r="D624" s="73"/>
      <c r="E624" s="73"/>
      <c r="F624" s="73"/>
      <c r="G624" s="73"/>
      <c r="H624" s="73"/>
      <c r="I624" s="73"/>
      <c r="J624" s="73"/>
      <c r="K624" s="73"/>
      <c r="L624" s="73"/>
      <c r="M624" s="73"/>
      <c r="N624" s="73"/>
    </row>
    <row r="625">
      <c r="A625" s="73"/>
      <c r="B625" s="73"/>
      <c r="C625" s="73"/>
      <c r="D625" s="73"/>
      <c r="E625" s="73"/>
      <c r="F625" s="73"/>
      <c r="G625" s="73"/>
      <c r="H625" s="73"/>
      <c r="I625" s="73"/>
      <c r="J625" s="73"/>
      <c r="K625" s="73"/>
      <c r="L625" s="73"/>
      <c r="M625" s="73"/>
      <c r="N625" s="73"/>
    </row>
    <row r="626">
      <c r="A626" s="73"/>
      <c r="B626" s="73"/>
      <c r="C626" s="73"/>
      <c r="D626" s="73"/>
      <c r="E626" s="73"/>
      <c r="F626" s="73"/>
      <c r="G626" s="73"/>
      <c r="H626" s="73"/>
      <c r="I626" s="73"/>
      <c r="J626" s="73"/>
      <c r="K626" s="73"/>
      <c r="L626" s="73"/>
      <c r="M626" s="73"/>
      <c r="N626" s="73"/>
    </row>
    <row r="627">
      <c r="A627" s="73"/>
      <c r="B627" s="73"/>
      <c r="C627" s="73"/>
      <c r="D627" s="73"/>
      <c r="E627" s="73"/>
      <c r="F627" s="73"/>
      <c r="G627" s="73"/>
      <c r="H627" s="73"/>
      <c r="I627" s="73"/>
      <c r="J627" s="73"/>
      <c r="K627" s="73"/>
      <c r="L627" s="73"/>
      <c r="M627" s="73"/>
      <c r="N627" s="73"/>
    </row>
    <row r="628">
      <c r="A628" s="73"/>
      <c r="B628" s="73"/>
      <c r="C628" s="73"/>
      <c r="D628" s="73"/>
      <c r="E628" s="73"/>
      <c r="F628" s="73"/>
      <c r="G628" s="73"/>
      <c r="H628" s="73"/>
      <c r="I628" s="73"/>
      <c r="J628" s="73"/>
      <c r="K628" s="73"/>
      <c r="L628" s="73"/>
      <c r="M628" s="73"/>
      <c r="N628" s="73"/>
    </row>
    <row r="629">
      <c r="A629" s="73"/>
      <c r="B629" s="73"/>
      <c r="C629" s="73"/>
      <c r="D629" s="73"/>
      <c r="E629" s="73"/>
      <c r="F629" s="73"/>
      <c r="G629" s="73"/>
      <c r="H629" s="73"/>
      <c r="I629" s="73"/>
      <c r="J629" s="73"/>
      <c r="K629" s="73"/>
      <c r="L629" s="73"/>
      <c r="M629" s="73"/>
      <c r="N629" s="73"/>
    </row>
    <row r="630">
      <c r="A630" s="73"/>
      <c r="B630" s="73"/>
      <c r="C630" s="73"/>
      <c r="D630" s="73"/>
      <c r="E630" s="73"/>
      <c r="F630" s="73"/>
      <c r="G630" s="73"/>
      <c r="H630" s="73"/>
      <c r="I630" s="73"/>
      <c r="J630" s="73"/>
      <c r="K630" s="73"/>
      <c r="L630" s="73"/>
      <c r="M630" s="73"/>
      <c r="N630" s="73"/>
    </row>
    <row r="631">
      <c r="A631" s="73"/>
      <c r="B631" s="73"/>
      <c r="C631" s="73"/>
      <c r="D631" s="73"/>
      <c r="E631" s="73"/>
      <c r="F631" s="73"/>
      <c r="G631" s="73"/>
      <c r="H631" s="73"/>
      <c r="I631" s="73"/>
      <c r="J631" s="73"/>
      <c r="K631" s="73"/>
      <c r="L631" s="73"/>
      <c r="M631" s="73"/>
      <c r="N631" s="73"/>
    </row>
    <row r="632">
      <c r="A632" s="73"/>
      <c r="B632" s="73"/>
      <c r="C632" s="73"/>
      <c r="D632" s="73"/>
      <c r="E632" s="73"/>
      <c r="F632" s="73"/>
      <c r="G632" s="73"/>
      <c r="H632" s="73"/>
      <c r="I632" s="73"/>
      <c r="J632" s="73"/>
      <c r="K632" s="73"/>
      <c r="L632" s="73"/>
      <c r="M632" s="73"/>
      <c r="N632" s="73"/>
    </row>
    <row r="633">
      <c r="A633" s="73"/>
      <c r="B633" s="73"/>
      <c r="C633" s="73"/>
      <c r="D633" s="73"/>
      <c r="E633" s="73"/>
      <c r="F633" s="73"/>
      <c r="G633" s="73"/>
      <c r="H633" s="73"/>
      <c r="I633" s="73"/>
      <c r="J633" s="73"/>
      <c r="K633" s="73"/>
      <c r="L633" s="73"/>
      <c r="M633" s="73"/>
      <c r="N633" s="73"/>
    </row>
    <row r="634">
      <c r="A634" s="73"/>
      <c r="B634" s="73"/>
      <c r="C634" s="73"/>
      <c r="D634" s="73"/>
      <c r="E634" s="73"/>
      <c r="F634" s="73"/>
      <c r="G634" s="73"/>
      <c r="H634" s="73"/>
      <c r="I634" s="73"/>
      <c r="J634" s="73"/>
      <c r="K634" s="73"/>
      <c r="L634" s="73"/>
      <c r="M634" s="73"/>
      <c r="N634" s="73"/>
    </row>
    <row r="635">
      <c r="A635" s="73"/>
      <c r="B635" s="73"/>
      <c r="C635" s="73"/>
      <c r="D635" s="73"/>
      <c r="E635" s="73"/>
      <c r="F635" s="73"/>
      <c r="G635" s="73"/>
      <c r="H635" s="73"/>
      <c r="I635" s="73"/>
      <c r="J635" s="73"/>
      <c r="K635" s="73"/>
      <c r="L635" s="73"/>
      <c r="M635" s="73"/>
      <c r="N635" s="73"/>
    </row>
    <row r="636">
      <c r="A636" s="73"/>
      <c r="B636" s="73"/>
      <c r="C636" s="73"/>
      <c r="D636" s="73"/>
      <c r="E636" s="73"/>
      <c r="F636" s="73"/>
      <c r="G636" s="73"/>
      <c r="H636" s="73"/>
      <c r="I636" s="73"/>
      <c r="J636" s="73"/>
      <c r="K636" s="73"/>
      <c r="L636" s="73"/>
      <c r="M636" s="73"/>
      <c r="N636" s="73"/>
    </row>
    <row r="637">
      <c r="A637" s="73"/>
      <c r="B637" s="73"/>
      <c r="C637" s="73"/>
      <c r="D637" s="73"/>
      <c r="E637" s="73"/>
      <c r="F637" s="73"/>
      <c r="G637" s="73"/>
      <c r="H637" s="73"/>
      <c r="I637" s="73"/>
      <c r="J637" s="73"/>
      <c r="K637" s="73"/>
      <c r="L637" s="73"/>
      <c r="M637" s="73"/>
      <c r="N637" s="73"/>
    </row>
    <row r="638">
      <c r="A638" s="73"/>
      <c r="B638" s="73"/>
      <c r="C638" s="73"/>
      <c r="D638" s="73"/>
      <c r="E638" s="73"/>
      <c r="F638" s="73"/>
      <c r="G638" s="73"/>
      <c r="H638" s="73"/>
      <c r="I638" s="73"/>
      <c r="J638" s="73"/>
      <c r="K638" s="73"/>
      <c r="L638" s="73"/>
      <c r="M638" s="73"/>
      <c r="N638" s="73"/>
    </row>
    <row r="639">
      <c r="A639" s="73"/>
      <c r="B639" s="73"/>
      <c r="C639" s="73"/>
      <c r="D639" s="73"/>
      <c r="E639" s="73"/>
      <c r="F639" s="73"/>
      <c r="G639" s="73"/>
      <c r="H639" s="73"/>
      <c r="I639" s="73"/>
      <c r="J639" s="73"/>
      <c r="K639" s="73"/>
      <c r="L639" s="73"/>
      <c r="M639" s="73"/>
      <c r="N639" s="73"/>
    </row>
    <row r="640">
      <c r="A640" s="73"/>
      <c r="B640" s="73"/>
      <c r="C640" s="73"/>
      <c r="D640" s="73"/>
      <c r="E640" s="73"/>
      <c r="F640" s="73"/>
      <c r="G640" s="73"/>
      <c r="H640" s="73"/>
      <c r="I640" s="73"/>
      <c r="J640" s="73"/>
      <c r="K640" s="73"/>
      <c r="L640" s="73"/>
      <c r="M640" s="73"/>
      <c r="N640" s="73"/>
    </row>
    <row r="641">
      <c r="A641" s="73"/>
      <c r="B641" s="73"/>
      <c r="C641" s="73"/>
      <c r="D641" s="73"/>
      <c r="E641" s="73"/>
      <c r="F641" s="73"/>
      <c r="G641" s="73"/>
      <c r="H641" s="73"/>
      <c r="I641" s="73"/>
      <c r="J641" s="73"/>
      <c r="K641" s="73"/>
      <c r="L641" s="73"/>
      <c r="M641" s="73"/>
      <c r="N641" s="73"/>
    </row>
    <row r="642">
      <c r="A642" s="73"/>
      <c r="B642" s="73"/>
      <c r="C642" s="73"/>
      <c r="D642" s="73"/>
      <c r="E642" s="73"/>
      <c r="F642" s="73"/>
      <c r="G642" s="73"/>
      <c r="H642" s="73"/>
      <c r="I642" s="73"/>
      <c r="J642" s="73"/>
      <c r="K642" s="73"/>
      <c r="L642" s="73"/>
      <c r="M642" s="73"/>
      <c r="N642" s="73"/>
    </row>
    <row r="643">
      <c r="A643" s="73"/>
      <c r="B643" s="73"/>
      <c r="C643" s="73"/>
      <c r="D643" s="73"/>
      <c r="E643" s="73"/>
      <c r="F643" s="73"/>
      <c r="G643" s="73"/>
      <c r="H643" s="73"/>
      <c r="I643" s="73"/>
      <c r="J643" s="73"/>
      <c r="K643" s="73"/>
      <c r="L643" s="73"/>
      <c r="M643" s="73"/>
      <c r="N643" s="73"/>
    </row>
    <row r="644">
      <c r="A644" s="73"/>
      <c r="B644" s="73"/>
      <c r="C644" s="73"/>
      <c r="D644" s="73"/>
      <c r="E644" s="73"/>
      <c r="F644" s="73"/>
      <c r="G644" s="73"/>
      <c r="H644" s="73"/>
      <c r="I644" s="73"/>
      <c r="J644" s="73"/>
      <c r="K644" s="73"/>
      <c r="L644" s="73"/>
      <c r="M644" s="73"/>
      <c r="N644" s="73"/>
    </row>
    <row r="645">
      <c r="A645" s="73"/>
      <c r="B645" s="73"/>
      <c r="C645" s="73"/>
      <c r="D645" s="73"/>
      <c r="E645" s="73"/>
      <c r="F645" s="73"/>
      <c r="G645" s="73"/>
      <c r="H645" s="73"/>
      <c r="I645" s="73"/>
      <c r="J645" s="73"/>
      <c r="K645" s="73"/>
      <c r="L645" s="73"/>
      <c r="M645" s="73"/>
      <c r="N645" s="73"/>
    </row>
    <row r="646">
      <c r="A646" s="73"/>
      <c r="B646" s="73"/>
      <c r="C646" s="73"/>
      <c r="D646" s="73"/>
      <c r="E646" s="73"/>
      <c r="F646" s="73"/>
      <c r="G646" s="73"/>
      <c r="H646" s="73"/>
      <c r="I646" s="73"/>
      <c r="J646" s="73"/>
      <c r="K646" s="73"/>
      <c r="L646" s="73"/>
      <c r="M646" s="73"/>
      <c r="N646" s="73"/>
    </row>
    <row r="647">
      <c r="A647" s="73"/>
      <c r="B647" s="73"/>
      <c r="C647" s="73"/>
      <c r="D647" s="73"/>
      <c r="E647" s="73"/>
      <c r="F647" s="73"/>
      <c r="G647" s="73"/>
      <c r="H647" s="73"/>
      <c r="I647" s="73"/>
      <c r="J647" s="73"/>
      <c r="K647" s="73"/>
      <c r="L647" s="73"/>
      <c r="M647" s="73"/>
      <c r="N647" s="73"/>
    </row>
    <row r="648">
      <c r="A648" s="73"/>
      <c r="B648" s="73"/>
      <c r="C648" s="73"/>
      <c r="D648" s="73"/>
      <c r="E648" s="73"/>
      <c r="F648" s="73"/>
      <c r="G648" s="73"/>
      <c r="H648" s="73"/>
      <c r="I648" s="73"/>
      <c r="J648" s="73"/>
      <c r="K648" s="73"/>
      <c r="L648" s="73"/>
      <c r="M648" s="73"/>
      <c r="N648" s="73"/>
    </row>
    <row r="649">
      <c r="A649" s="73"/>
      <c r="B649" s="73"/>
      <c r="C649" s="73"/>
      <c r="D649" s="73"/>
      <c r="E649" s="73"/>
      <c r="F649" s="73"/>
      <c r="G649" s="73"/>
      <c r="H649" s="73"/>
      <c r="I649" s="73"/>
      <c r="J649" s="73"/>
      <c r="K649" s="73"/>
      <c r="L649" s="73"/>
      <c r="M649" s="73"/>
      <c r="N649" s="73"/>
    </row>
    <row r="650">
      <c r="A650" s="73"/>
      <c r="B650" s="73"/>
      <c r="C650" s="73"/>
      <c r="D650" s="73"/>
      <c r="E650" s="73"/>
      <c r="F650" s="73"/>
      <c r="G650" s="73"/>
      <c r="H650" s="73"/>
      <c r="I650" s="73"/>
      <c r="J650" s="73"/>
      <c r="K650" s="73"/>
      <c r="L650" s="73"/>
      <c r="M650" s="73"/>
      <c r="N650" s="73"/>
    </row>
    <row r="651">
      <c r="A651" s="73"/>
      <c r="B651" s="73"/>
      <c r="C651" s="73"/>
      <c r="D651" s="73"/>
      <c r="E651" s="73"/>
      <c r="F651" s="73"/>
      <c r="G651" s="73"/>
      <c r="H651" s="73"/>
      <c r="I651" s="73"/>
      <c r="J651" s="73"/>
      <c r="K651" s="73"/>
      <c r="L651" s="73"/>
      <c r="M651" s="73"/>
      <c r="N651" s="73"/>
    </row>
    <row r="652">
      <c r="A652" s="73"/>
      <c r="B652" s="73"/>
      <c r="C652" s="73"/>
      <c r="D652" s="73"/>
      <c r="E652" s="73"/>
      <c r="F652" s="73"/>
      <c r="G652" s="73"/>
      <c r="H652" s="73"/>
      <c r="I652" s="73"/>
      <c r="J652" s="73"/>
      <c r="K652" s="73"/>
      <c r="L652" s="73"/>
      <c r="M652" s="73"/>
      <c r="N652" s="73"/>
    </row>
    <row r="653">
      <c r="A653" s="73"/>
      <c r="B653" s="73"/>
      <c r="C653" s="73"/>
      <c r="D653" s="73"/>
      <c r="E653" s="73"/>
      <c r="F653" s="73"/>
      <c r="G653" s="73"/>
      <c r="H653" s="73"/>
      <c r="I653" s="73"/>
      <c r="J653" s="73"/>
      <c r="K653" s="73"/>
      <c r="L653" s="73"/>
      <c r="M653" s="73"/>
      <c r="N653" s="73"/>
    </row>
    <row r="654">
      <c r="A654" s="73"/>
      <c r="B654" s="73"/>
      <c r="C654" s="73"/>
      <c r="D654" s="73"/>
      <c r="E654" s="73"/>
      <c r="F654" s="73"/>
      <c r="G654" s="73"/>
      <c r="H654" s="73"/>
      <c r="I654" s="73"/>
      <c r="J654" s="73"/>
      <c r="K654" s="73"/>
      <c r="L654" s="73"/>
      <c r="M654" s="73"/>
      <c r="N654" s="73"/>
    </row>
    <row r="655">
      <c r="A655" s="73"/>
      <c r="B655" s="73"/>
      <c r="C655" s="73"/>
      <c r="D655" s="73"/>
      <c r="E655" s="73"/>
      <c r="F655" s="73"/>
      <c r="G655" s="73"/>
      <c r="H655" s="73"/>
      <c r="I655" s="73"/>
      <c r="J655" s="73"/>
      <c r="K655" s="73"/>
      <c r="L655" s="73"/>
      <c r="M655" s="73"/>
      <c r="N655" s="73"/>
    </row>
    <row r="656">
      <c r="A656" s="73"/>
      <c r="B656" s="73"/>
      <c r="C656" s="73"/>
      <c r="D656" s="73"/>
      <c r="E656" s="73"/>
      <c r="F656" s="73"/>
      <c r="G656" s="73"/>
      <c r="H656" s="73"/>
      <c r="I656" s="73"/>
      <c r="J656" s="73"/>
      <c r="K656" s="73"/>
      <c r="L656" s="73"/>
      <c r="M656" s="73"/>
      <c r="N656" s="73"/>
    </row>
    <row r="657">
      <c r="A657" s="73"/>
      <c r="B657" s="73"/>
      <c r="C657" s="73"/>
      <c r="D657" s="73"/>
      <c r="E657" s="73"/>
      <c r="F657" s="73"/>
      <c r="G657" s="73"/>
      <c r="H657" s="73"/>
      <c r="I657" s="73"/>
      <c r="J657" s="73"/>
      <c r="K657" s="73"/>
      <c r="L657" s="73"/>
      <c r="M657" s="73"/>
      <c r="N657" s="73"/>
    </row>
    <row r="658">
      <c r="A658" s="73"/>
      <c r="B658" s="73"/>
      <c r="C658" s="73"/>
      <c r="D658" s="73"/>
      <c r="E658" s="73"/>
      <c r="F658" s="73"/>
      <c r="G658" s="73"/>
      <c r="H658" s="73"/>
      <c r="I658" s="73"/>
      <c r="J658" s="73"/>
      <c r="K658" s="73"/>
      <c r="L658" s="73"/>
      <c r="M658" s="73"/>
      <c r="N658" s="73"/>
    </row>
    <row r="659">
      <c r="A659" s="73"/>
      <c r="B659" s="73"/>
      <c r="C659" s="73"/>
      <c r="D659" s="73"/>
      <c r="E659" s="73"/>
      <c r="F659" s="73"/>
      <c r="G659" s="73"/>
      <c r="H659" s="73"/>
      <c r="I659" s="73"/>
      <c r="J659" s="73"/>
      <c r="K659" s="73"/>
      <c r="L659" s="73"/>
      <c r="M659" s="73"/>
      <c r="N659" s="73"/>
    </row>
    <row r="660">
      <c r="A660" s="73"/>
      <c r="B660" s="73"/>
      <c r="C660" s="73"/>
      <c r="D660" s="73"/>
      <c r="E660" s="73"/>
      <c r="F660" s="73"/>
      <c r="G660" s="73"/>
      <c r="H660" s="73"/>
      <c r="I660" s="73"/>
      <c r="J660" s="73"/>
      <c r="K660" s="73"/>
      <c r="L660" s="73"/>
      <c r="M660" s="73"/>
      <c r="N660" s="73"/>
    </row>
    <row r="661">
      <c r="A661" s="73"/>
      <c r="B661" s="73"/>
      <c r="C661" s="73"/>
      <c r="D661" s="73"/>
      <c r="E661" s="73"/>
      <c r="F661" s="73"/>
      <c r="G661" s="73"/>
      <c r="H661" s="73"/>
      <c r="I661" s="73"/>
      <c r="J661" s="73"/>
      <c r="K661" s="73"/>
      <c r="L661" s="73"/>
      <c r="M661" s="73"/>
      <c r="N661" s="73"/>
    </row>
    <row r="662">
      <c r="A662" s="73"/>
      <c r="B662" s="73"/>
      <c r="C662" s="73"/>
      <c r="D662" s="73"/>
      <c r="E662" s="73"/>
      <c r="F662" s="73"/>
      <c r="G662" s="73"/>
      <c r="H662" s="73"/>
      <c r="I662" s="73"/>
      <c r="J662" s="73"/>
      <c r="K662" s="73"/>
      <c r="L662" s="73"/>
      <c r="M662" s="73"/>
      <c r="N662" s="73"/>
    </row>
    <row r="663">
      <c r="A663" s="73"/>
      <c r="B663" s="73"/>
      <c r="C663" s="73"/>
      <c r="D663" s="73"/>
      <c r="E663" s="73"/>
      <c r="F663" s="73"/>
      <c r="G663" s="73"/>
      <c r="H663" s="73"/>
      <c r="I663" s="73"/>
      <c r="J663" s="73"/>
      <c r="K663" s="73"/>
      <c r="L663" s="73"/>
      <c r="M663" s="73"/>
      <c r="N663" s="73"/>
    </row>
    <row r="664">
      <c r="A664" s="73"/>
      <c r="B664" s="73"/>
      <c r="C664" s="73"/>
      <c r="D664" s="73"/>
      <c r="E664" s="73"/>
      <c r="F664" s="73"/>
      <c r="G664" s="73"/>
      <c r="H664" s="73"/>
      <c r="I664" s="73"/>
      <c r="J664" s="73"/>
      <c r="K664" s="73"/>
      <c r="L664" s="73"/>
      <c r="M664" s="73"/>
      <c r="N664" s="73"/>
    </row>
    <row r="665">
      <c r="A665" s="73"/>
      <c r="B665" s="73"/>
      <c r="C665" s="73"/>
      <c r="D665" s="73"/>
      <c r="E665" s="73"/>
      <c r="F665" s="73"/>
      <c r="G665" s="73"/>
      <c r="H665" s="73"/>
      <c r="I665" s="73"/>
      <c r="J665" s="73"/>
      <c r="K665" s="73"/>
      <c r="L665" s="73"/>
      <c r="M665" s="73"/>
      <c r="N665" s="73"/>
    </row>
    <row r="666">
      <c r="A666" s="73"/>
      <c r="B666" s="73"/>
      <c r="C666" s="73"/>
      <c r="D666" s="73"/>
      <c r="E666" s="73"/>
      <c r="F666" s="73"/>
      <c r="G666" s="73"/>
      <c r="H666" s="73"/>
      <c r="I666" s="73"/>
      <c r="J666" s="73"/>
      <c r="K666" s="73"/>
      <c r="L666" s="73"/>
      <c r="M666" s="73"/>
      <c r="N666" s="73"/>
    </row>
    <row r="667">
      <c r="A667" s="73"/>
      <c r="B667" s="73"/>
      <c r="C667" s="73"/>
      <c r="D667" s="73"/>
      <c r="E667" s="73"/>
      <c r="F667" s="73"/>
      <c r="G667" s="73"/>
      <c r="H667" s="73"/>
      <c r="I667" s="73"/>
      <c r="J667" s="73"/>
      <c r="K667" s="73"/>
      <c r="L667" s="73"/>
      <c r="M667" s="73"/>
      <c r="N667" s="73"/>
    </row>
    <row r="668">
      <c r="A668" s="73"/>
      <c r="B668" s="73"/>
      <c r="C668" s="73"/>
      <c r="D668" s="73"/>
      <c r="E668" s="73"/>
      <c r="F668" s="73"/>
      <c r="G668" s="73"/>
      <c r="H668" s="73"/>
      <c r="I668" s="73"/>
      <c r="J668" s="73"/>
      <c r="K668" s="73"/>
      <c r="L668" s="73"/>
      <c r="M668" s="73"/>
      <c r="N668" s="73"/>
    </row>
    <row r="669">
      <c r="A669" s="73"/>
      <c r="B669" s="73"/>
      <c r="C669" s="73"/>
      <c r="D669" s="73"/>
      <c r="E669" s="73"/>
      <c r="F669" s="73"/>
      <c r="G669" s="73"/>
      <c r="H669" s="73"/>
      <c r="I669" s="73"/>
      <c r="J669" s="73"/>
      <c r="K669" s="73"/>
      <c r="L669" s="73"/>
      <c r="M669" s="73"/>
      <c r="N669" s="73"/>
    </row>
    <row r="670">
      <c r="A670" s="73"/>
      <c r="B670" s="73"/>
      <c r="C670" s="73"/>
      <c r="D670" s="73"/>
      <c r="E670" s="73"/>
      <c r="F670" s="73"/>
      <c r="G670" s="73"/>
      <c r="H670" s="73"/>
      <c r="I670" s="73"/>
      <c r="J670" s="73"/>
      <c r="K670" s="73"/>
      <c r="L670" s="73"/>
      <c r="M670" s="73"/>
      <c r="N670" s="73"/>
    </row>
    <row r="671">
      <c r="A671" s="73"/>
      <c r="B671" s="73"/>
      <c r="C671" s="73"/>
      <c r="D671" s="73"/>
      <c r="E671" s="73"/>
      <c r="F671" s="73"/>
      <c r="G671" s="73"/>
      <c r="H671" s="73"/>
      <c r="I671" s="73"/>
      <c r="J671" s="73"/>
      <c r="K671" s="73"/>
      <c r="L671" s="73"/>
      <c r="M671" s="73"/>
      <c r="N671" s="73"/>
    </row>
    <row r="672">
      <c r="A672" s="73"/>
      <c r="B672" s="73"/>
      <c r="C672" s="73"/>
      <c r="D672" s="73"/>
      <c r="E672" s="73"/>
      <c r="F672" s="73"/>
      <c r="G672" s="73"/>
      <c r="H672" s="73"/>
      <c r="I672" s="73"/>
      <c r="J672" s="73"/>
      <c r="K672" s="73"/>
      <c r="L672" s="73"/>
      <c r="M672" s="73"/>
      <c r="N672" s="73"/>
    </row>
    <row r="673">
      <c r="A673" s="73"/>
      <c r="B673" s="73"/>
      <c r="C673" s="73"/>
      <c r="D673" s="73"/>
      <c r="E673" s="73"/>
      <c r="F673" s="73"/>
      <c r="G673" s="73"/>
      <c r="H673" s="73"/>
      <c r="I673" s="73"/>
      <c r="J673" s="73"/>
      <c r="K673" s="73"/>
      <c r="L673" s="73"/>
      <c r="M673" s="73"/>
      <c r="N673" s="73"/>
    </row>
    <row r="674">
      <c r="A674" s="73"/>
      <c r="B674" s="73"/>
      <c r="C674" s="73"/>
      <c r="D674" s="73"/>
      <c r="E674" s="73"/>
      <c r="F674" s="73"/>
      <c r="G674" s="73"/>
      <c r="H674" s="73"/>
      <c r="I674" s="73"/>
      <c r="J674" s="73"/>
      <c r="K674" s="73"/>
      <c r="L674" s="73"/>
      <c r="M674" s="73"/>
      <c r="N674" s="73"/>
    </row>
    <row r="675">
      <c r="A675" s="73"/>
      <c r="B675" s="73"/>
      <c r="C675" s="73"/>
      <c r="D675" s="73"/>
      <c r="E675" s="73"/>
      <c r="F675" s="73"/>
      <c r="G675" s="73"/>
      <c r="H675" s="73"/>
      <c r="I675" s="73"/>
      <c r="J675" s="73"/>
      <c r="K675" s="73"/>
      <c r="L675" s="73"/>
      <c r="M675" s="73"/>
      <c r="N675" s="73"/>
    </row>
    <row r="676">
      <c r="A676" s="73"/>
      <c r="B676" s="73"/>
      <c r="C676" s="73"/>
      <c r="D676" s="73"/>
      <c r="E676" s="73"/>
      <c r="F676" s="73"/>
      <c r="G676" s="73"/>
      <c r="H676" s="73"/>
      <c r="I676" s="73"/>
      <c r="J676" s="73"/>
      <c r="K676" s="73"/>
      <c r="L676" s="73"/>
      <c r="M676" s="73"/>
      <c r="N676" s="73"/>
    </row>
    <row r="677">
      <c r="A677" s="73"/>
      <c r="B677" s="73"/>
      <c r="C677" s="73"/>
      <c r="D677" s="73"/>
      <c r="E677" s="73"/>
      <c r="F677" s="73"/>
      <c r="G677" s="73"/>
      <c r="H677" s="73"/>
      <c r="I677" s="73"/>
      <c r="J677" s="73"/>
      <c r="K677" s="73"/>
      <c r="L677" s="73"/>
      <c r="M677" s="73"/>
      <c r="N677" s="73"/>
    </row>
    <row r="678">
      <c r="A678" s="73"/>
      <c r="B678" s="73"/>
      <c r="C678" s="73"/>
      <c r="D678" s="73"/>
      <c r="E678" s="73"/>
      <c r="F678" s="73"/>
      <c r="G678" s="73"/>
      <c r="H678" s="73"/>
      <c r="I678" s="73"/>
      <c r="J678" s="73"/>
      <c r="K678" s="73"/>
      <c r="L678" s="73"/>
      <c r="M678" s="73"/>
      <c r="N678" s="73"/>
    </row>
    <row r="679">
      <c r="A679" s="73"/>
      <c r="B679" s="73"/>
      <c r="C679" s="73"/>
      <c r="D679" s="73"/>
      <c r="E679" s="73"/>
      <c r="F679" s="73"/>
      <c r="G679" s="73"/>
      <c r="H679" s="73"/>
      <c r="I679" s="73"/>
      <c r="J679" s="73"/>
      <c r="K679" s="73"/>
      <c r="L679" s="73"/>
      <c r="M679" s="73"/>
      <c r="N679" s="73"/>
    </row>
    <row r="680">
      <c r="A680" s="73"/>
      <c r="B680" s="73"/>
      <c r="C680" s="73"/>
      <c r="D680" s="73"/>
      <c r="E680" s="73"/>
      <c r="F680" s="73"/>
      <c r="G680" s="73"/>
      <c r="H680" s="73"/>
      <c r="I680" s="73"/>
      <c r="J680" s="73"/>
      <c r="K680" s="73"/>
      <c r="L680" s="73"/>
      <c r="M680" s="73"/>
      <c r="N680" s="73"/>
    </row>
    <row r="681">
      <c r="A681" s="73"/>
      <c r="B681" s="73"/>
      <c r="C681" s="73"/>
      <c r="D681" s="73"/>
      <c r="E681" s="73"/>
      <c r="F681" s="73"/>
      <c r="G681" s="73"/>
      <c r="H681" s="73"/>
      <c r="I681" s="73"/>
      <c r="J681" s="73"/>
      <c r="K681" s="73"/>
      <c r="L681" s="73"/>
      <c r="M681" s="73"/>
      <c r="N681" s="73"/>
    </row>
    <row r="682">
      <c r="A682" s="73"/>
      <c r="B682" s="73"/>
      <c r="C682" s="73"/>
      <c r="D682" s="73"/>
      <c r="E682" s="73"/>
      <c r="F682" s="73"/>
      <c r="G682" s="73"/>
      <c r="H682" s="73"/>
      <c r="I682" s="73"/>
      <c r="J682" s="73"/>
      <c r="K682" s="73"/>
      <c r="L682" s="73"/>
      <c r="M682" s="73"/>
      <c r="N682" s="73"/>
    </row>
    <row r="683">
      <c r="A683" s="73"/>
      <c r="B683" s="73"/>
      <c r="C683" s="73"/>
      <c r="D683" s="73"/>
      <c r="E683" s="73"/>
      <c r="F683" s="73"/>
      <c r="G683" s="73"/>
      <c r="H683" s="73"/>
      <c r="I683" s="73"/>
      <c r="J683" s="73"/>
      <c r="K683" s="73"/>
      <c r="L683" s="73"/>
      <c r="M683" s="73"/>
      <c r="N683" s="73"/>
    </row>
    <row r="684">
      <c r="A684" s="73"/>
      <c r="B684" s="73"/>
      <c r="C684" s="73"/>
      <c r="D684" s="73"/>
      <c r="E684" s="73"/>
      <c r="F684" s="73"/>
      <c r="G684" s="73"/>
      <c r="H684" s="73"/>
      <c r="I684" s="73"/>
      <c r="J684" s="73"/>
      <c r="K684" s="73"/>
      <c r="L684" s="73"/>
      <c r="M684" s="73"/>
      <c r="N684" s="73"/>
    </row>
    <row r="685">
      <c r="A685" s="73"/>
      <c r="B685" s="73"/>
      <c r="C685" s="73"/>
      <c r="D685" s="73"/>
      <c r="E685" s="73"/>
      <c r="F685" s="73"/>
      <c r="G685" s="73"/>
      <c r="H685" s="73"/>
      <c r="I685" s="73"/>
      <c r="J685" s="73"/>
      <c r="K685" s="73"/>
      <c r="L685" s="73"/>
      <c r="M685" s="73"/>
      <c r="N685" s="73"/>
    </row>
    <row r="686">
      <c r="A686" s="73"/>
      <c r="B686" s="73"/>
      <c r="C686" s="73"/>
      <c r="D686" s="73"/>
      <c r="E686" s="73"/>
      <c r="F686" s="73"/>
      <c r="G686" s="73"/>
      <c r="H686" s="73"/>
      <c r="I686" s="73"/>
      <c r="J686" s="73"/>
      <c r="K686" s="73"/>
      <c r="L686" s="73"/>
      <c r="M686" s="73"/>
      <c r="N686" s="73"/>
    </row>
    <row r="687">
      <c r="A687" s="73"/>
      <c r="B687" s="73"/>
      <c r="C687" s="73"/>
      <c r="D687" s="73"/>
      <c r="E687" s="73"/>
      <c r="F687" s="73"/>
      <c r="G687" s="73"/>
      <c r="H687" s="73"/>
      <c r="I687" s="73"/>
      <c r="J687" s="73"/>
      <c r="K687" s="73"/>
      <c r="L687" s="73"/>
      <c r="M687" s="73"/>
      <c r="N687" s="73"/>
    </row>
    <row r="688">
      <c r="A688" s="73"/>
      <c r="B688" s="73"/>
      <c r="C688" s="73"/>
      <c r="D688" s="73"/>
      <c r="E688" s="73"/>
      <c r="F688" s="73"/>
      <c r="G688" s="73"/>
      <c r="H688" s="73"/>
      <c r="I688" s="73"/>
      <c r="J688" s="73"/>
      <c r="K688" s="73"/>
      <c r="L688" s="73"/>
      <c r="M688" s="73"/>
      <c r="N688" s="73"/>
    </row>
    <row r="689">
      <c r="A689" s="73"/>
      <c r="B689" s="73"/>
      <c r="C689" s="73"/>
      <c r="D689" s="73"/>
      <c r="E689" s="73"/>
      <c r="F689" s="73"/>
      <c r="G689" s="73"/>
      <c r="H689" s="73"/>
      <c r="I689" s="73"/>
      <c r="J689" s="73"/>
      <c r="K689" s="73"/>
      <c r="L689" s="73"/>
      <c r="M689" s="73"/>
      <c r="N689" s="73"/>
    </row>
    <row r="690">
      <c r="A690" s="73"/>
      <c r="B690" s="73"/>
      <c r="C690" s="73"/>
      <c r="D690" s="73"/>
      <c r="E690" s="73"/>
      <c r="F690" s="73"/>
      <c r="G690" s="73"/>
      <c r="H690" s="73"/>
      <c r="I690" s="73"/>
      <c r="J690" s="73"/>
      <c r="K690" s="73"/>
      <c r="L690" s="73"/>
      <c r="M690" s="73"/>
      <c r="N690" s="73"/>
    </row>
    <row r="691">
      <c r="A691" s="73"/>
      <c r="B691" s="73"/>
      <c r="C691" s="73"/>
      <c r="D691" s="73"/>
      <c r="E691" s="73"/>
      <c r="F691" s="73"/>
      <c r="G691" s="73"/>
      <c r="H691" s="73"/>
      <c r="I691" s="73"/>
      <c r="J691" s="73"/>
      <c r="K691" s="73"/>
      <c r="L691" s="73"/>
      <c r="M691" s="73"/>
      <c r="N691" s="73"/>
    </row>
    <row r="692">
      <c r="A692" s="73"/>
      <c r="B692" s="73"/>
      <c r="C692" s="73"/>
      <c r="D692" s="73"/>
      <c r="E692" s="73"/>
      <c r="F692" s="73"/>
      <c r="G692" s="73"/>
      <c r="H692" s="73"/>
      <c r="I692" s="73"/>
      <c r="J692" s="73"/>
      <c r="K692" s="73"/>
      <c r="L692" s="73"/>
      <c r="M692" s="73"/>
      <c r="N692" s="73"/>
    </row>
    <row r="693">
      <c r="A693" s="73"/>
      <c r="B693" s="73"/>
      <c r="C693" s="73"/>
      <c r="D693" s="73"/>
      <c r="E693" s="73"/>
      <c r="F693" s="73"/>
      <c r="G693" s="73"/>
      <c r="H693" s="73"/>
      <c r="I693" s="73"/>
      <c r="J693" s="73"/>
      <c r="K693" s="73"/>
      <c r="L693" s="73"/>
      <c r="M693" s="73"/>
      <c r="N693" s="73"/>
    </row>
    <row r="694">
      <c r="A694" s="73"/>
      <c r="B694" s="73"/>
      <c r="C694" s="73"/>
      <c r="D694" s="73"/>
      <c r="E694" s="73"/>
      <c r="F694" s="73"/>
      <c r="G694" s="73"/>
      <c r="H694" s="73"/>
      <c r="I694" s="73"/>
      <c r="J694" s="73"/>
      <c r="K694" s="73"/>
      <c r="L694" s="73"/>
      <c r="M694" s="73"/>
      <c r="N694" s="73"/>
    </row>
    <row r="695">
      <c r="A695" s="73"/>
      <c r="B695" s="73"/>
      <c r="C695" s="73"/>
      <c r="D695" s="73"/>
      <c r="E695" s="73"/>
      <c r="F695" s="73"/>
      <c r="G695" s="73"/>
      <c r="H695" s="73"/>
      <c r="I695" s="73"/>
      <c r="J695" s="73"/>
      <c r="K695" s="73"/>
      <c r="L695" s="73"/>
      <c r="M695" s="73"/>
      <c r="N695" s="73"/>
    </row>
    <row r="696">
      <c r="A696" s="73"/>
      <c r="B696" s="73"/>
      <c r="C696" s="73"/>
      <c r="D696" s="73"/>
      <c r="E696" s="73"/>
      <c r="F696" s="73"/>
      <c r="G696" s="73"/>
      <c r="H696" s="73"/>
      <c r="I696" s="73"/>
      <c r="J696" s="73"/>
      <c r="K696" s="73"/>
      <c r="L696" s="73"/>
      <c r="M696" s="73"/>
      <c r="N696" s="73"/>
    </row>
    <row r="697">
      <c r="A697" s="73"/>
      <c r="B697" s="73"/>
      <c r="C697" s="73"/>
      <c r="D697" s="73"/>
      <c r="E697" s="73"/>
      <c r="F697" s="73"/>
      <c r="G697" s="73"/>
      <c r="H697" s="73"/>
      <c r="I697" s="73"/>
      <c r="J697" s="73"/>
      <c r="K697" s="73"/>
      <c r="L697" s="73"/>
      <c r="M697" s="73"/>
      <c r="N697" s="73"/>
    </row>
    <row r="698">
      <c r="A698" s="73"/>
      <c r="B698" s="73"/>
      <c r="C698" s="73"/>
      <c r="D698" s="73"/>
      <c r="E698" s="73"/>
      <c r="F698" s="73"/>
      <c r="G698" s="73"/>
      <c r="H698" s="73"/>
      <c r="I698" s="73"/>
      <c r="J698" s="73"/>
      <c r="K698" s="73"/>
      <c r="L698" s="73"/>
      <c r="M698" s="73"/>
      <c r="N698" s="73"/>
    </row>
    <row r="699">
      <c r="A699" s="73"/>
      <c r="B699" s="73"/>
      <c r="C699" s="73"/>
      <c r="D699" s="73"/>
      <c r="E699" s="73"/>
      <c r="F699" s="73"/>
      <c r="G699" s="73"/>
      <c r="H699" s="73"/>
      <c r="I699" s="73"/>
      <c r="J699" s="73"/>
      <c r="K699" s="73"/>
      <c r="L699" s="73"/>
      <c r="M699" s="73"/>
      <c r="N699" s="73"/>
    </row>
    <row r="700">
      <c r="A700" s="73"/>
      <c r="B700" s="73"/>
      <c r="C700" s="73"/>
      <c r="D700" s="73"/>
      <c r="E700" s="73"/>
      <c r="F700" s="73"/>
      <c r="G700" s="73"/>
      <c r="H700" s="73"/>
      <c r="I700" s="73"/>
      <c r="J700" s="73"/>
      <c r="K700" s="73"/>
      <c r="L700" s="73"/>
      <c r="M700" s="73"/>
      <c r="N700" s="73"/>
    </row>
    <row r="701">
      <c r="A701" s="73"/>
      <c r="B701" s="73"/>
      <c r="C701" s="73"/>
      <c r="D701" s="73"/>
      <c r="E701" s="73"/>
      <c r="F701" s="73"/>
      <c r="G701" s="73"/>
      <c r="H701" s="73"/>
      <c r="I701" s="73"/>
      <c r="J701" s="73"/>
      <c r="K701" s="73"/>
      <c r="L701" s="73"/>
      <c r="M701" s="73"/>
      <c r="N701" s="73"/>
    </row>
    <row r="702">
      <c r="A702" s="73"/>
      <c r="B702" s="73"/>
      <c r="C702" s="73"/>
      <c r="D702" s="73"/>
      <c r="E702" s="73"/>
      <c r="F702" s="73"/>
      <c r="G702" s="73"/>
      <c r="H702" s="73"/>
      <c r="I702" s="73"/>
      <c r="J702" s="73"/>
      <c r="K702" s="73"/>
      <c r="L702" s="73"/>
      <c r="M702" s="73"/>
      <c r="N702" s="73"/>
    </row>
    <row r="703">
      <c r="A703" s="73"/>
      <c r="B703" s="73"/>
      <c r="C703" s="73"/>
      <c r="D703" s="73"/>
      <c r="E703" s="73"/>
      <c r="F703" s="73"/>
      <c r="G703" s="73"/>
      <c r="H703" s="73"/>
      <c r="I703" s="73"/>
      <c r="J703" s="73"/>
      <c r="K703" s="73"/>
      <c r="L703" s="73"/>
      <c r="M703" s="73"/>
      <c r="N703" s="73"/>
    </row>
    <row r="704">
      <c r="A704" s="73"/>
      <c r="B704" s="73"/>
      <c r="C704" s="73"/>
      <c r="D704" s="73"/>
      <c r="E704" s="73"/>
      <c r="F704" s="73"/>
      <c r="G704" s="73"/>
      <c r="H704" s="73"/>
      <c r="I704" s="73"/>
      <c r="J704" s="73"/>
      <c r="K704" s="73"/>
      <c r="L704" s="73"/>
      <c r="M704" s="73"/>
      <c r="N704" s="73"/>
    </row>
    <row r="705">
      <c r="A705" s="73"/>
      <c r="B705" s="73"/>
      <c r="C705" s="73"/>
      <c r="D705" s="73"/>
      <c r="E705" s="73"/>
      <c r="F705" s="73"/>
      <c r="G705" s="73"/>
      <c r="H705" s="73"/>
      <c r="I705" s="73"/>
      <c r="J705" s="73"/>
      <c r="K705" s="73"/>
      <c r="L705" s="73"/>
      <c r="M705" s="73"/>
      <c r="N705" s="73"/>
    </row>
    <row r="706">
      <c r="A706" s="73"/>
      <c r="B706" s="73"/>
      <c r="C706" s="73"/>
      <c r="D706" s="73"/>
      <c r="E706" s="73"/>
      <c r="F706" s="73"/>
      <c r="G706" s="73"/>
      <c r="H706" s="73"/>
      <c r="I706" s="73"/>
      <c r="J706" s="73"/>
      <c r="K706" s="73"/>
      <c r="L706" s="73"/>
      <c r="M706" s="73"/>
      <c r="N706" s="73"/>
    </row>
    <row r="707">
      <c r="A707" s="73"/>
      <c r="B707" s="73"/>
      <c r="C707" s="73"/>
      <c r="D707" s="73"/>
      <c r="E707" s="73"/>
      <c r="F707" s="73"/>
      <c r="G707" s="73"/>
      <c r="H707" s="73"/>
      <c r="I707" s="73"/>
      <c r="J707" s="73"/>
      <c r="K707" s="73"/>
      <c r="L707" s="73"/>
      <c r="M707" s="73"/>
      <c r="N707" s="73"/>
    </row>
    <row r="708">
      <c r="A708" s="73"/>
      <c r="B708" s="73"/>
      <c r="C708" s="73"/>
      <c r="D708" s="73"/>
      <c r="E708" s="73"/>
      <c r="F708" s="73"/>
      <c r="G708" s="73"/>
      <c r="H708" s="73"/>
      <c r="I708" s="73"/>
      <c r="J708" s="73"/>
      <c r="K708" s="73"/>
      <c r="L708" s="73"/>
      <c r="M708" s="73"/>
      <c r="N708" s="73"/>
    </row>
    <row r="709">
      <c r="A709" s="73"/>
      <c r="B709" s="73"/>
      <c r="C709" s="73"/>
      <c r="D709" s="73"/>
      <c r="E709" s="73"/>
      <c r="F709" s="73"/>
      <c r="G709" s="73"/>
      <c r="H709" s="73"/>
      <c r="I709" s="73"/>
      <c r="J709" s="73"/>
      <c r="K709" s="73"/>
      <c r="L709" s="73"/>
      <c r="M709" s="73"/>
      <c r="N709" s="73"/>
    </row>
    <row r="710">
      <c r="A710" s="73"/>
      <c r="B710" s="73"/>
      <c r="C710" s="73"/>
      <c r="D710" s="73"/>
      <c r="E710" s="73"/>
      <c r="F710" s="73"/>
      <c r="G710" s="73"/>
      <c r="H710" s="73"/>
      <c r="I710" s="73"/>
      <c r="J710" s="73"/>
      <c r="K710" s="73"/>
      <c r="L710" s="73"/>
      <c r="M710" s="73"/>
      <c r="N710" s="73"/>
    </row>
    <row r="711">
      <c r="A711" s="73"/>
      <c r="B711" s="73"/>
      <c r="C711" s="73"/>
      <c r="D711" s="73"/>
      <c r="E711" s="73"/>
      <c r="F711" s="73"/>
      <c r="G711" s="73"/>
      <c r="H711" s="73"/>
      <c r="I711" s="73"/>
      <c r="J711" s="73"/>
      <c r="K711" s="73"/>
      <c r="L711" s="73"/>
      <c r="M711" s="73"/>
      <c r="N711" s="73"/>
    </row>
    <row r="712">
      <c r="A712" s="73"/>
      <c r="B712" s="73"/>
      <c r="C712" s="73"/>
      <c r="D712" s="73"/>
      <c r="E712" s="73"/>
      <c r="F712" s="73"/>
      <c r="G712" s="73"/>
      <c r="H712" s="73"/>
      <c r="I712" s="73"/>
      <c r="J712" s="73"/>
      <c r="K712" s="73"/>
      <c r="L712" s="73"/>
      <c r="M712" s="73"/>
      <c r="N712" s="73"/>
    </row>
    <row r="713">
      <c r="A713" s="73"/>
      <c r="B713" s="73"/>
      <c r="C713" s="73"/>
      <c r="D713" s="73"/>
      <c r="E713" s="73"/>
      <c r="F713" s="73"/>
      <c r="G713" s="73"/>
      <c r="H713" s="73"/>
      <c r="I713" s="73"/>
      <c r="J713" s="73"/>
      <c r="K713" s="73"/>
      <c r="L713" s="73"/>
      <c r="M713" s="73"/>
      <c r="N713" s="73"/>
    </row>
    <row r="714">
      <c r="A714" s="73"/>
      <c r="B714" s="73"/>
      <c r="C714" s="73"/>
      <c r="D714" s="73"/>
      <c r="E714" s="73"/>
      <c r="F714" s="73"/>
      <c r="G714" s="73"/>
      <c r="H714" s="73"/>
      <c r="I714" s="73"/>
      <c r="J714" s="73"/>
      <c r="K714" s="73"/>
      <c r="L714" s="73"/>
      <c r="M714" s="73"/>
      <c r="N714" s="73"/>
    </row>
    <row r="715">
      <c r="A715" s="73"/>
      <c r="B715" s="73"/>
      <c r="C715" s="73"/>
      <c r="D715" s="73"/>
      <c r="E715" s="73"/>
      <c r="F715" s="73"/>
      <c r="G715" s="73"/>
      <c r="H715" s="73"/>
      <c r="I715" s="73"/>
      <c r="J715" s="73"/>
      <c r="K715" s="73"/>
      <c r="L715" s="73"/>
      <c r="M715" s="73"/>
      <c r="N715" s="73"/>
    </row>
    <row r="716">
      <c r="A716" s="73"/>
      <c r="B716" s="73"/>
      <c r="C716" s="73"/>
      <c r="D716" s="73"/>
      <c r="E716" s="73"/>
      <c r="F716" s="73"/>
      <c r="G716" s="73"/>
      <c r="H716" s="73"/>
      <c r="I716" s="73"/>
      <c r="J716" s="73"/>
      <c r="K716" s="73"/>
      <c r="L716" s="73"/>
      <c r="M716" s="73"/>
      <c r="N716" s="73"/>
    </row>
    <row r="717">
      <c r="A717" s="73"/>
      <c r="B717" s="73"/>
      <c r="C717" s="73"/>
      <c r="D717" s="73"/>
      <c r="E717" s="73"/>
      <c r="F717" s="73"/>
      <c r="G717" s="73"/>
      <c r="H717" s="73"/>
      <c r="I717" s="73"/>
      <c r="J717" s="73"/>
      <c r="K717" s="73"/>
      <c r="L717" s="73"/>
      <c r="M717" s="73"/>
      <c r="N717" s="73"/>
    </row>
    <row r="718">
      <c r="A718" s="73"/>
      <c r="B718" s="73"/>
      <c r="C718" s="73"/>
      <c r="D718" s="73"/>
      <c r="E718" s="73"/>
      <c r="F718" s="73"/>
      <c r="G718" s="73"/>
      <c r="H718" s="73"/>
      <c r="I718" s="73"/>
      <c r="J718" s="73"/>
      <c r="K718" s="73"/>
      <c r="L718" s="73"/>
      <c r="M718" s="73"/>
      <c r="N718" s="73"/>
    </row>
    <row r="719">
      <c r="A719" s="73"/>
      <c r="B719" s="73"/>
      <c r="C719" s="73"/>
      <c r="D719" s="73"/>
      <c r="E719" s="73"/>
      <c r="F719" s="73"/>
      <c r="G719" s="73"/>
      <c r="H719" s="73"/>
      <c r="I719" s="73"/>
      <c r="J719" s="73"/>
      <c r="K719" s="73"/>
      <c r="L719" s="73"/>
      <c r="M719" s="73"/>
      <c r="N719" s="73"/>
    </row>
    <row r="720">
      <c r="A720" s="73"/>
      <c r="B720" s="73"/>
      <c r="C720" s="73"/>
      <c r="D720" s="73"/>
      <c r="E720" s="73"/>
      <c r="F720" s="73"/>
      <c r="G720" s="73"/>
      <c r="H720" s="73"/>
      <c r="I720" s="73"/>
      <c r="J720" s="73"/>
      <c r="K720" s="73"/>
      <c r="L720" s="73"/>
      <c r="M720" s="73"/>
      <c r="N720" s="73"/>
    </row>
    <row r="721">
      <c r="A721" s="73"/>
      <c r="B721" s="73"/>
      <c r="C721" s="73"/>
      <c r="D721" s="73"/>
      <c r="E721" s="73"/>
      <c r="F721" s="73"/>
      <c r="G721" s="73"/>
      <c r="H721" s="73"/>
      <c r="I721" s="73"/>
      <c r="J721" s="73"/>
      <c r="K721" s="73"/>
      <c r="L721" s="73"/>
      <c r="M721" s="73"/>
      <c r="N721" s="73"/>
    </row>
    <row r="722">
      <c r="A722" s="73"/>
      <c r="B722" s="73"/>
      <c r="C722" s="73"/>
      <c r="D722" s="73"/>
      <c r="E722" s="73"/>
      <c r="F722" s="73"/>
      <c r="G722" s="73"/>
      <c r="H722" s="73"/>
      <c r="I722" s="73"/>
      <c r="J722" s="73"/>
      <c r="K722" s="73"/>
      <c r="L722" s="73"/>
      <c r="M722" s="73"/>
      <c r="N722" s="73"/>
    </row>
    <row r="723">
      <c r="A723" s="73"/>
      <c r="B723" s="73"/>
      <c r="C723" s="73"/>
      <c r="D723" s="73"/>
      <c r="E723" s="73"/>
      <c r="F723" s="73"/>
      <c r="G723" s="73"/>
      <c r="H723" s="73"/>
      <c r="I723" s="73"/>
      <c r="J723" s="73"/>
      <c r="K723" s="73"/>
      <c r="L723" s="73"/>
      <c r="M723" s="73"/>
      <c r="N723" s="73"/>
    </row>
    <row r="724">
      <c r="A724" s="73"/>
      <c r="B724" s="73"/>
      <c r="C724" s="73"/>
      <c r="D724" s="73"/>
      <c r="E724" s="73"/>
      <c r="F724" s="73"/>
      <c r="G724" s="73"/>
      <c r="H724" s="73"/>
      <c r="I724" s="73"/>
      <c r="J724" s="73"/>
      <c r="K724" s="73"/>
      <c r="L724" s="73"/>
      <c r="M724" s="73"/>
      <c r="N724" s="73"/>
    </row>
    <row r="725">
      <c r="A725" s="73"/>
      <c r="B725" s="73"/>
      <c r="C725" s="73"/>
      <c r="D725" s="73"/>
      <c r="E725" s="73"/>
      <c r="F725" s="73"/>
      <c r="G725" s="73"/>
      <c r="H725" s="73"/>
      <c r="I725" s="73"/>
      <c r="J725" s="73"/>
      <c r="K725" s="73"/>
      <c r="L725" s="73"/>
      <c r="M725" s="73"/>
      <c r="N725" s="73"/>
    </row>
    <row r="726">
      <c r="A726" s="73"/>
      <c r="B726" s="73"/>
      <c r="C726" s="73"/>
      <c r="D726" s="73"/>
      <c r="E726" s="73"/>
      <c r="F726" s="73"/>
      <c r="G726" s="73"/>
      <c r="H726" s="73"/>
      <c r="I726" s="73"/>
      <c r="J726" s="73"/>
      <c r="K726" s="73"/>
      <c r="L726" s="73"/>
      <c r="M726" s="73"/>
      <c r="N726" s="73"/>
    </row>
    <row r="727">
      <c r="A727" s="73"/>
      <c r="B727" s="73"/>
      <c r="C727" s="73"/>
      <c r="D727" s="73"/>
      <c r="E727" s="73"/>
      <c r="F727" s="73"/>
      <c r="G727" s="73"/>
      <c r="H727" s="73"/>
      <c r="I727" s="73"/>
      <c r="J727" s="73"/>
      <c r="K727" s="73"/>
      <c r="L727" s="73"/>
      <c r="M727" s="73"/>
      <c r="N727" s="73"/>
    </row>
    <row r="728">
      <c r="A728" s="73"/>
      <c r="B728" s="73"/>
      <c r="C728" s="73"/>
      <c r="D728" s="73"/>
      <c r="E728" s="73"/>
      <c r="F728" s="73"/>
      <c r="G728" s="73"/>
      <c r="H728" s="73"/>
      <c r="I728" s="73"/>
      <c r="J728" s="73"/>
      <c r="K728" s="73"/>
      <c r="L728" s="73"/>
      <c r="M728" s="73"/>
      <c r="N728" s="73"/>
    </row>
    <row r="729">
      <c r="A729" s="73"/>
      <c r="B729" s="73"/>
      <c r="C729" s="73"/>
      <c r="D729" s="73"/>
      <c r="E729" s="73"/>
      <c r="F729" s="73"/>
      <c r="G729" s="73"/>
      <c r="H729" s="73"/>
      <c r="I729" s="73"/>
      <c r="J729" s="73"/>
      <c r="K729" s="73"/>
      <c r="L729" s="73"/>
      <c r="M729" s="73"/>
      <c r="N729" s="73"/>
    </row>
    <row r="730">
      <c r="A730" s="73"/>
      <c r="B730" s="73"/>
      <c r="C730" s="73"/>
      <c r="D730" s="73"/>
      <c r="E730" s="73"/>
      <c r="F730" s="73"/>
      <c r="G730" s="73"/>
      <c r="H730" s="73"/>
      <c r="I730" s="73"/>
      <c r="J730" s="73"/>
      <c r="K730" s="73"/>
      <c r="L730" s="73"/>
      <c r="M730" s="73"/>
      <c r="N730" s="73"/>
    </row>
    <row r="731">
      <c r="A731" s="73"/>
      <c r="B731" s="73"/>
      <c r="C731" s="73"/>
      <c r="D731" s="73"/>
      <c r="E731" s="73"/>
      <c r="F731" s="73"/>
      <c r="G731" s="73"/>
      <c r="H731" s="73"/>
      <c r="I731" s="73"/>
      <c r="J731" s="73"/>
      <c r="K731" s="73"/>
      <c r="L731" s="73"/>
      <c r="M731" s="73"/>
      <c r="N731" s="73"/>
    </row>
    <row r="732">
      <c r="A732" s="73"/>
      <c r="B732" s="73"/>
      <c r="C732" s="73"/>
      <c r="D732" s="73"/>
      <c r="E732" s="73"/>
      <c r="F732" s="73"/>
      <c r="G732" s="73"/>
      <c r="H732" s="73"/>
      <c r="I732" s="73"/>
      <c r="J732" s="73"/>
      <c r="K732" s="73"/>
      <c r="L732" s="73"/>
      <c r="M732" s="73"/>
      <c r="N732" s="73"/>
    </row>
    <row r="733">
      <c r="A733" s="73"/>
      <c r="B733" s="73"/>
      <c r="C733" s="73"/>
      <c r="D733" s="73"/>
      <c r="E733" s="73"/>
      <c r="F733" s="73"/>
      <c r="G733" s="73"/>
      <c r="H733" s="73"/>
      <c r="I733" s="73"/>
      <c r="J733" s="73"/>
      <c r="K733" s="73"/>
      <c r="L733" s="73"/>
      <c r="M733" s="73"/>
      <c r="N733" s="73"/>
    </row>
    <row r="734">
      <c r="A734" s="73"/>
      <c r="B734" s="73"/>
      <c r="C734" s="73"/>
      <c r="D734" s="73"/>
      <c r="E734" s="73"/>
      <c r="F734" s="73"/>
      <c r="G734" s="73"/>
      <c r="H734" s="73"/>
      <c r="I734" s="73"/>
      <c r="J734" s="73"/>
      <c r="K734" s="73"/>
      <c r="L734" s="73"/>
      <c r="M734" s="73"/>
      <c r="N734" s="73"/>
    </row>
    <row r="735">
      <c r="A735" s="73"/>
      <c r="B735" s="73"/>
      <c r="C735" s="73"/>
      <c r="D735" s="73"/>
      <c r="E735" s="73"/>
      <c r="F735" s="73"/>
      <c r="G735" s="73"/>
      <c r="H735" s="73"/>
      <c r="I735" s="73"/>
      <c r="J735" s="73"/>
      <c r="K735" s="73"/>
      <c r="L735" s="73"/>
      <c r="M735" s="73"/>
      <c r="N735" s="73"/>
    </row>
    <row r="736">
      <c r="A736" s="73"/>
      <c r="B736" s="73"/>
      <c r="C736" s="73"/>
      <c r="D736" s="73"/>
      <c r="E736" s="73"/>
      <c r="F736" s="73"/>
      <c r="G736" s="73"/>
      <c r="H736" s="73"/>
      <c r="I736" s="73"/>
      <c r="J736" s="73"/>
      <c r="K736" s="73"/>
      <c r="L736" s="73"/>
      <c r="M736" s="73"/>
      <c r="N736" s="73"/>
    </row>
    <row r="737">
      <c r="A737" s="73"/>
      <c r="B737" s="73"/>
      <c r="C737" s="73"/>
      <c r="D737" s="73"/>
      <c r="E737" s="73"/>
      <c r="F737" s="73"/>
      <c r="G737" s="73"/>
      <c r="H737" s="73"/>
      <c r="I737" s="73"/>
      <c r="J737" s="73"/>
      <c r="K737" s="73"/>
      <c r="L737" s="73"/>
      <c r="M737" s="73"/>
      <c r="N737" s="73"/>
    </row>
    <row r="738">
      <c r="A738" s="73"/>
      <c r="B738" s="73"/>
      <c r="C738" s="73"/>
      <c r="D738" s="73"/>
      <c r="E738" s="73"/>
      <c r="F738" s="73"/>
      <c r="G738" s="73"/>
      <c r="H738" s="73"/>
      <c r="I738" s="73"/>
      <c r="J738" s="73"/>
      <c r="K738" s="73"/>
      <c r="L738" s="73"/>
      <c r="M738" s="73"/>
      <c r="N738" s="73"/>
    </row>
    <row r="739">
      <c r="A739" s="73"/>
      <c r="B739" s="73"/>
      <c r="C739" s="73"/>
      <c r="D739" s="73"/>
      <c r="E739" s="73"/>
      <c r="F739" s="73"/>
      <c r="G739" s="73"/>
      <c r="H739" s="73"/>
      <c r="I739" s="73"/>
      <c r="J739" s="73"/>
      <c r="K739" s="73"/>
      <c r="L739" s="73"/>
      <c r="M739" s="73"/>
      <c r="N739" s="73"/>
    </row>
    <row r="740">
      <c r="A740" s="73"/>
      <c r="B740" s="73"/>
      <c r="C740" s="73"/>
      <c r="D740" s="73"/>
      <c r="E740" s="73"/>
      <c r="F740" s="73"/>
      <c r="G740" s="73"/>
      <c r="H740" s="73"/>
      <c r="I740" s="73"/>
      <c r="J740" s="73"/>
      <c r="K740" s="73"/>
      <c r="L740" s="73"/>
      <c r="M740" s="73"/>
      <c r="N740" s="73"/>
    </row>
    <row r="741">
      <c r="A741" s="73"/>
      <c r="B741" s="73"/>
      <c r="C741" s="73"/>
      <c r="D741" s="73"/>
      <c r="E741" s="73"/>
      <c r="F741" s="73"/>
      <c r="G741" s="73"/>
      <c r="H741" s="73"/>
      <c r="I741" s="73"/>
      <c r="J741" s="73"/>
      <c r="K741" s="73"/>
      <c r="L741" s="73"/>
      <c r="M741" s="73"/>
      <c r="N741" s="73"/>
    </row>
    <row r="742">
      <c r="A742" s="73"/>
      <c r="B742" s="73"/>
      <c r="C742" s="73"/>
      <c r="D742" s="73"/>
      <c r="E742" s="73"/>
      <c r="F742" s="73"/>
      <c r="G742" s="73"/>
      <c r="H742" s="73"/>
      <c r="I742" s="73"/>
      <c r="J742" s="73"/>
      <c r="K742" s="73"/>
      <c r="L742" s="73"/>
      <c r="M742" s="73"/>
      <c r="N742" s="73"/>
    </row>
    <row r="743">
      <c r="A743" s="73"/>
      <c r="B743" s="73"/>
      <c r="C743" s="73"/>
      <c r="D743" s="73"/>
      <c r="E743" s="73"/>
      <c r="F743" s="73"/>
      <c r="G743" s="73"/>
      <c r="H743" s="73"/>
      <c r="I743" s="73"/>
      <c r="J743" s="73"/>
      <c r="K743" s="73"/>
      <c r="L743" s="73"/>
      <c r="M743" s="73"/>
      <c r="N743" s="73"/>
    </row>
    <row r="744">
      <c r="A744" s="73"/>
      <c r="B744" s="73"/>
      <c r="C744" s="73"/>
      <c r="D744" s="73"/>
      <c r="E744" s="73"/>
      <c r="F744" s="73"/>
      <c r="G744" s="73"/>
      <c r="H744" s="73"/>
      <c r="I744" s="73"/>
      <c r="J744" s="73"/>
      <c r="K744" s="73"/>
      <c r="L744" s="73"/>
      <c r="M744" s="73"/>
      <c r="N744" s="73"/>
    </row>
    <row r="745">
      <c r="A745" s="73"/>
      <c r="B745" s="73"/>
      <c r="C745" s="73"/>
      <c r="D745" s="73"/>
      <c r="E745" s="73"/>
      <c r="F745" s="73"/>
      <c r="G745" s="73"/>
      <c r="H745" s="73"/>
      <c r="I745" s="73"/>
      <c r="J745" s="73"/>
      <c r="K745" s="73"/>
      <c r="L745" s="73"/>
      <c r="M745" s="73"/>
      <c r="N745" s="73"/>
    </row>
    <row r="746">
      <c r="A746" s="73"/>
      <c r="B746" s="73"/>
      <c r="C746" s="73"/>
      <c r="D746" s="73"/>
      <c r="E746" s="73"/>
      <c r="F746" s="73"/>
      <c r="G746" s="73"/>
      <c r="H746" s="73"/>
      <c r="I746" s="73"/>
      <c r="J746" s="73"/>
      <c r="K746" s="73"/>
      <c r="L746" s="73"/>
      <c r="M746" s="73"/>
      <c r="N746" s="73"/>
    </row>
    <row r="747">
      <c r="A747" s="73"/>
      <c r="B747" s="73"/>
      <c r="C747" s="73"/>
      <c r="D747" s="73"/>
      <c r="E747" s="73"/>
      <c r="F747" s="73"/>
      <c r="G747" s="73"/>
      <c r="H747" s="73"/>
      <c r="I747" s="73"/>
      <c r="J747" s="73"/>
      <c r="K747" s="73"/>
      <c r="L747" s="73"/>
      <c r="M747" s="73"/>
      <c r="N747" s="73"/>
    </row>
    <row r="748">
      <c r="A748" s="73"/>
      <c r="B748" s="73"/>
      <c r="C748" s="73"/>
      <c r="D748" s="73"/>
      <c r="E748" s="73"/>
      <c r="F748" s="73"/>
      <c r="G748" s="73"/>
      <c r="H748" s="73"/>
      <c r="I748" s="73"/>
      <c r="J748" s="73"/>
      <c r="K748" s="73"/>
      <c r="L748" s="73"/>
      <c r="M748" s="73"/>
      <c r="N748" s="73"/>
    </row>
    <row r="749">
      <c r="A749" s="73"/>
      <c r="B749" s="73"/>
      <c r="C749" s="73"/>
      <c r="D749" s="73"/>
      <c r="E749" s="73"/>
      <c r="F749" s="73"/>
      <c r="G749" s="73"/>
      <c r="H749" s="73"/>
      <c r="I749" s="73"/>
      <c r="J749" s="73"/>
      <c r="K749" s="73"/>
      <c r="L749" s="73"/>
      <c r="M749" s="73"/>
      <c r="N749" s="73"/>
    </row>
    <row r="750">
      <c r="A750" s="73"/>
      <c r="B750" s="73"/>
      <c r="C750" s="73"/>
      <c r="D750" s="73"/>
      <c r="E750" s="73"/>
      <c r="F750" s="73"/>
      <c r="G750" s="73"/>
      <c r="H750" s="73"/>
      <c r="I750" s="73"/>
      <c r="J750" s="73"/>
      <c r="K750" s="73"/>
      <c r="L750" s="73"/>
      <c r="M750" s="73"/>
      <c r="N750" s="73"/>
    </row>
    <row r="751">
      <c r="A751" s="73"/>
      <c r="B751" s="73"/>
      <c r="C751" s="73"/>
      <c r="D751" s="73"/>
      <c r="E751" s="73"/>
      <c r="F751" s="73"/>
      <c r="G751" s="73"/>
      <c r="H751" s="73"/>
      <c r="I751" s="73"/>
      <c r="J751" s="73"/>
      <c r="K751" s="73"/>
      <c r="L751" s="73"/>
      <c r="M751" s="73"/>
      <c r="N751" s="73"/>
    </row>
    <row r="752">
      <c r="A752" s="73"/>
      <c r="B752" s="73"/>
      <c r="C752" s="73"/>
      <c r="D752" s="73"/>
      <c r="E752" s="73"/>
      <c r="F752" s="73"/>
      <c r="G752" s="73"/>
      <c r="H752" s="73"/>
      <c r="I752" s="73"/>
      <c r="J752" s="73"/>
      <c r="K752" s="73"/>
      <c r="L752" s="73"/>
      <c r="M752" s="73"/>
      <c r="N752" s="73"/>
    </row>
    <row r="753">
      <c r="A753" s="73"/>
      <c r="B753" s="73"/>
      <c r="C753" s="73"/>
      <c r="D753" s="73"/>
      <c r="E753" s="73"/>
      <c r="F753" s="73"/>
      <c r="G753" s="73"/>
      <c r="H753" s="73"/>
      <c r="I753" s="73"/>
      <c r="J753" s="73"/>
      <c r="K753" s="73"/>
      <c r="L753" s="73"/>
      <c r="M753" s="73"/>
      <c r="N753" s="73"/>
    </row>
    <row r="754">
      <c r="A754" s="73"/>
      <c r="B754" s="73"/>
      <c r="C754" s="73"/>
      <c r="D754" s="73"/>
      <c r="E754" s="73"/>
      <c r="F754" s="73"/>
      <c r="G754" s="73"/>
      <c r="H754" s="73"/>
      <c r="I754" s="73"/>
      <c r="J754" s="73"/>
      <c r="K754" s="73"/>
      <c r="L754" s="73"/>
      <c r="M754" s="73"/>
      <c r="N754" s="73"/>
    </row>
    <row r="755">
      <c r="A755" s="73"/>
      <c r="B755" s="73"/>
      <c r="C755" s="73"/>
      <c r="D755" s="73"/>
      <c r="E755" s="73"/>
      <c r="F755" s="73"/>
      <c r="G755" s="73"/>
      <c r="H755" s="73"/>
      <c r="I755" s="73"/>
      <c r="J755" s="73"/>
      <c r="K755" s="73"/>
      <c r="L755" s="73"/>
      <c r="M755" s="73"/>
      <c r="N755" s="73"/>
    </row>
    <row r="756">
      <c r="A756" s="73"/>
      <c r="B756" s="73"/>
      <c r="C756" s="73"/>
      <c r="D756" s="73"/>
      <c r="E756" s="73"/>
      <c r="F756" s="73"/>
      <c r="G756" s="73"/>
      <c r="H756" s="73"/>
      <c r="I756" s="73"/>
      <c r="J756" s="73"/>
      <c r="K756" s="73"/>
      <c r="L756" s="73"/>
      <c r="M756" s="73"/>
      <c r="N756" s="73"/>
    </row>
    <row r="757">
      <c r="A757" s="73"/>
      <c r="B757" s="73"/>
      <c r="C757" s="73"/>
      <c r="D757" s="73"/>
      <c r="E757" s="73"/>
      <c r="F757" s="73"/>
      <c r="G757" s="73"/>
      <c r="H757" s="73"/>
      <c r="I757" s="73"/>
      <c r="J757" s="73"/>
      <c r="K757" s="73"/>
      <c r="L757" s="73"/>
      <c r="M757" s="73"/>
      <c r="N757" s="73"/>
    </row>
    <row r="758">
      <c r="A758" s="73"/>
      <c r="B758" s="73"/>
      <c r="C758" s="73"/>
      <c r="D758" s="73"/>
      <c r="E758" s="73"/>
      <c r="F758" s="73"/>
      <c r="G758" s="73"/>
      <c r="H758" s="73"/>
      <c r="I758" s="73"/>
      <c r="J758" s="73"/>
      <c r="K758" s="73"/>
      <c r="L758" s="73"/>
      <c r="M758" s="73"/>
      <c r="N758" s="73"/>
    </row>
    <row r="759">
      <c r="A759" s="73"/>
      <c r="B759" s="73"/>
      <c r="C759" s="73"/>
      <c r="D759" s="73"/>
      <c r="E759" s="73"/>
      <c r="F759" s="73"/>
      <c r="G759" s="73"/>
      <c r="H759" s="73"/>
      <c r="I759" s="73"/>
      <c r="J759" s="73"/>
      <c r="K759" s="73"/>
      <c r="L759" s="73"/>
      <c r="M759" s="73"/>
      <c r="N759" s="73"/>
    </row>
    <row r="760">
      <c r="A760" s="73"/>
      <c r="B760" s="73"/>
      <c r="C760" s="73"/>
      <c r="D760" s="73"/>
      <c r="E760" s="73"/>
      <c r="F760" s="73"/>
      <c r="G760" s="73"/>
      <c r="H760" s="73"/>
      <c r="I760" s="73"/>
      <c r="J760" s="73"/>
      <c r="K760" s="73"/>
      <c r="L760" s="73"/>
      <c r="M760" s="73"/>
      <c r="N760" s="73"/>
    </row>
    <row r="761">
      <c r="A761" s="73"/>
      <c r="B761" s="73"/>
      <c r="C761" s="73"/>
      <c r="D761" s="73"/>
      <c r="E761" s="73"/>
      <c r="F761" s="73"/>
      <c r="G761" s="73"/>
      <c r="H761" s="73"/>
      <c r="I761" s="73"/>
      <c r="J761" s="73"/>
      <c r="K761" s="73"/>
      <c r="L761" s="73"/>
      <c r="M761" s="73"/>
      <c r="N761" s="73"/>
    </row>
    <row r="762">
      <c r="A762" s="73"/>
      <c r="B762" s="73"/>
      <c r="C762" s="73"/>
      <c r="D762" s="73"/>
      <c r="E762" s="73"/>
      <c r="F762" s="73"/>
      <c r="G762" s="73"/>
      <c r="H762" s="73"/>
      <c r="I762" s="73"/>
      <c r="J762" s="73"/>
      <c r="K762" s="73"/>
      <c r="L762" s="73"/>
      <c r="M762" s="73"/>
      <c r="N762" s="73"/>
    </row>
    <row r="763">
      <c r="A763" s="73"/>
      <c r="B763" s="73"/>
      <c r="C763" s="73"/>
      <c r="D763" s="73"/>
      <c r="E763" s="73"/>
      <c r="F763" s="73"/>
      <c r="G763" s="73"/>
      <c r="H763" s="73"/>
      <c r="I763" s="73"/>
      <c r="J763" s="73"/>
      <c r="K763" s="73"/>
      <c r="L763" s="73"/>
      <c r="M763" s="73"/>
      <c r="N763" s="73"/>
    </row>
    <row r="764">
      <c r="A764" s="73"/>
      <c r="B764" s="73"/>
      <c r="C764" s="73"/>
      <c r="D764" s="73"/>
      <c r="E764" s="73"/>
      <c r="F764" s="73"/>
      <c r="G764" s="73"/>
      <c r="H764" s="73"/>
      <c r="I764" s="73"/>
      <c r="J764" s="73"/>
      <c r="K764" s="73"/>
      <c r="L764" s="73"/>
      <c r="M764" s="73"/>
      <c r="N764" s="73"/>
    </row>
    <row r="765">
      <c r="A765" s="73"/>
      <c r="B765" s="73"/>
      <c r="C765" s="73"/>
      <c r="D765" s="73"/>
      <c r="E765" s="73"/>
      <c r="F765" s="73"/>
      <c r="G765" s="73"/>
      <c r="H765" s="73"/>
      <c r="I765" s="73"/>
      <c r="J765" s="73"/>
      <c r="K765" s="73"/>
      <c r="L765" s="73"/>
      <c r="M765" s="73"/>
      <c r="N765" s="73"/>
    </row>
    <row r="766">
      <c r="A766" s="73"/>
      <c r="B766" s="73"/>
      <c r="C766" s="73"/>
      <c r="D766" s="73"/>
      <c r="E766" s="73"/>
      <c r="F766" s="73"/>
      <c r="G766" s="73"/>
      <c r="H766" s="73"/>
      <c r="I766" s="73"/>
      <c r="J766" s="73"/>
      <c r="K766" s="73"/>
      <c r="L766" s="73"/>
      <c r="M766" s="73"/>
      <c r="N766" s="73"/>
    </row>
    <row r="767">
      <c r="A767" s="73"/>
      <c r="B767" s="73"/>
      <c r="C767" s="73"/>
      <c r="D767" s="73"/>
      <c r="E767" s="73"/>
      <c r="F767" s="73"/>
      <c r="G767" s="73"/>
      <c r="H767" s="73"/>
      <c r="I767" s="73"/>
      <c r="J767" s="73"/>
      <c r="K767" s="73"/>
      <c r="L767" s="73"/>
      <c r="M767" s="73"/>
      <c r="N767" s="73"/>
    </row>
    <row r="768">
      <c r="A768" s="73"/>
      <c r="B768" s="73"/>
      <c r="C768" s="73"/>
      <c r="D768" s="73"/>
      <c r="E768" s="73"/>
      <c r="F768" s="73"/>
      <c r="G768" s="73"/>
      <c r="H768" s="73"/>
      <c r="I768" s="73"/>
      <c r="J768" s="73"/>
      <c r="K768" s="73"/>
      <c r="L768" s="73"/>
      <c r="M768" s="73"/>
      <c r="N768" s="73"/>
    </row>
    <row r="769">
      <c r="A769" s="73"/>
      <c r="B769" s="73"/>
      <c r="C769" s="73"/>
      <c r="D769" s="73"/>
      <c r="E769" s="73"/>
      <c r="F769" s="73"/>
      <c r="G769" s="73"/>
      <c r="H769" s="73"/>
      <c r="I769" s="73"/>
      <c r="J769" s="73"/>
      <c r="K769" s="73"/>
      <c r="L769" s="73"/>
      <c r="M769" s="73"/>
      <c r="N769" s="73"/>
    </row>
    <row r="770">
      <c r="A770" s="73"/>
      <c r="B770" s="73"/>
      <c r="C770" s="73"/>
      <c r="D770" s="73"/>
      <c r="E770" s="73"/>
      <c r="F770" s="73"/>
      <c r="G770" s="73"/>
      <c r="H770" s="73"/>
      <c r="I770" s="73"/>
      <c r="J770" s="73"/>
      <c r="K770" s="73"/>
      <c r="L770" s="73"/>
      <c r="M770" s="73"/>
      <c r="N770" s="73"/>
    </row>
    <row r="771">
      <c r="A771" s="73"/>
      <c r="B771" s="73"/>
      <c r="C771" s="73"/>
      <c r="D771" s="73"/>
      <c r="E771" s="73"/>
      <c r="F771" s="73"/>
      <c r="G771" s="73"/>
      <c r="H771" s="73"/>
      <c r="I771" s="73"/>
      <c r="J771" s="73"/>
      <c r="K771" s="73"/>
      <c r="L771" s="73"/>
      <c r="M771" s="73"/>
      <c r="N771" s="73"/>
    </row>
    <row r="772">
      <c r="A772" s="73"/>
      <c r="B772" s="73"/>
      <c r="C772" s="73"/>
      <c r="D772" s="73"/>
      <c r="E772" s="73"/>
      <c r="F772" s="73"/>
      <c r="G772" s="73"/>
      <c r="H772" s="73"/>
      <c r="I772" s="73"/>
      <c r="J772" s="73"/>
      <c r="K772" s="73"/>
      <c r="L772" s="73"/>
      <c r="M772" s="73"/>
      <c r="N772" s="73"/>
    </row>
    <row r="773">
      <c r="A773" s="73"/>
      <c r="B773" s="73"/>
      <c r="C773" s="73"/>
      <c r="D773" s="73"/>
      <c r="E773" s="73"/>
      <c r="F773" s="73"/>
      <c r="G773" s="73"/>
      <c r="H773" s="73"/>
      <c r="I773" s="73"/>
      <c r="J773" s="73"/>
      <c r="K773" s="73"/>
      <c r="L773" s="73"/>
      <c r="M773" s="73"/>
      <c r="N773" s="73"/>
    </row>
    <row r="774">
      <c r="A774" s="73"/>
      <c r="B774" s="73"/>
      <c r="C774" s="73"/>
      <c r="D774" s="73"/>
      <c r="E774" s="73"/>
      <c r="F774" s="73"/>
      <c r="G774" s="73"/>
      <c r="H774" s="73"/>
      <c r="I774" s="73"/>
      <c r="J774" s="73"/>
      <c r="K774" s="73"/>
      <c r="L774" s="73"/>
      <c r="M774" s="73"/>
      <c r="N774" s="73"/>
    </row>
    <row r="775">
      <c r="A775" s="73"/>
      <c r="B775" s="73"/>
      <c r="C775" s="73"/>
      <c r="D775" s="73"/>
      <c r="E775" s="73"/>
      <c r="F775" s="73"/>
      <c r="G775" s="73"/>
      <c r="H775" s="73"/>
      <c r="I775" s="73"/>
      <c r="J775" s="73"/>
      <c r="K775" s="73"/>
      <c r="L775" s="73"/>
      <c r="M775" s="73"/>
      <c r="N775" s="73"/>
    </row>
    <row r="776">
      <c r="A776" s="73"/>
      <c r="B776" s="73"/>
      <c r="C776" s="73"/>
      <c r="D776" s="73"/>
      <c r="E776" s="73"/>
      <c r="F776" s="73"/>
      <c r="G776" s="73"/>
      <c r="H776" s="73"/>
      <c r="I776" s="73"/>
      <c r="J776" s="73"/>
      <c r="K776" s="73"/>
      <c r="L776" s="73"/>
      <c r="M776" s="73"/>
      <c r="N776" s="73"/>
    </row>
    <row r="777">
      <c r="A777" s="73"/>
      <c r="B777" s="73"/>
      <c r="C777" s="73"/>
      <c r="D777" s="73"/>
      <c r="E777" s="73"/>
      <c r="F777" s="73"/>
      <c r="G777" s="73"/>
      <c r="H777" s="73"/>
      <c r="I777" s="73"/>
      <c r="J777" s="73"/>
      <c r="K777" s="73"/>
      <c r="L777" s="73"/>
      <c r="M777" s="73"/>
      <c r="N777" s="73"/>
    </row>
    <row r="778">
      <c r="A778" s="73"/>
      <c r="B778" s="73"/>
      <c r="C778" s="73"/>
      <c r="D778" s="73"/>
      <c r="E778" s="73"/>
      <c r="F778" s="73"/>
      <c r="G778" s="73"/>
      <c r="H778" s="73"/>
      <c r="I778" s="73"/>
      <c r="J778" s="73"/>
      <c r="K778" s="73"/>
      <c r="L778" s="73"/>
      <c r="M778" s="73"/>
      <c r="N778" s="73"/>
    </row>
    <row r="779">
      <c r="A779" s="73"/>
      <c r="B779" s="73"/>
      <c r="C779" s="73"/>
      <c r="D779" s="73"/>
      <c r="E779" s="73"/>
      <c r="F779" s="73"/>
      <c r="G779" s="73"/>
      <c r="H779" s="73"/>
      <c r="I779" s="73"/>
      <c r="J779" s="73"/>
      <c r="K779" s="73"/>
      <c r="L779" s="73"/>
      <c r="M779" s="73"/>
      <c r="N779" s="73"/>
    </row>
    <row r="780">
      <c r="A780" s="73"/>
      <c r="B780" s="73"/>
      <c r="C780" s="73"/>
      <c r="D780" s="73"/>
      <c r="E780" s="73"/>
      <c r="F780" s="73"/>
      <c r="G780" s="73"/>
      <c r="H780" s="73"/>
      <c r="I780" s="73"/>
      <c r="J780" s="73"/>
      <c r="K780" s="73"/>
      <c r="L780" s="73"/>
      <c r="M780" s="73"/>
      <c r="N780" s="73"/>
    </row>
    <row r="781">
      <c r="A781" s="73"/>
      <c r="B781" s="73"/>
      <c r="C781" s="73"/>
      <c r="D781" s="73"/>
      <c r="E781" s="73"/>
      <c r="F781" s="73"/>
      <c r="G781" s="73"/>
      <c r="H781" s="73"/>
      <c r="I781" s="73"/>
      <c r="J781" s="73"/>
      <c r="K781" s="73"/>
      <c r="L781" s="73"/>
      <c r="M781" s="73"/>
      <c r="N781" s="73"/>
    </row>
    <row r="782">
      <c r="A782" s="73"/>
      <c r="B782" s="73"/>
      <c r="C782" s="73"/>
      <c r="D782" s="73"/>
      <c r="E782" s="73"/>
      <c r="F782" s="73"/>
      <c r="G782" s="73"/>
      <c r="H782" s="73"/>
      <c r="I782" s="73"/>
      <c r="J782" s="73"/>
      <c r="K782" s="73"/>
      <c r="L782" s="73"/>
      <c r="M782" s="73"/>
      <c r="N782" s="73"/>
    </row>
    <row r="783">
      <c r="A783" s="73"/>
      <c r="B783" s="73"/>
      <c r="C783" s="73"/>
      <c r="D783" s="73"/>
      <c r="E783" s="73"/>
      <c r="F783" s="73"/>
      <c r="G783" s="73"/>
      <c r="H783" s="73"/>
      <c r="I783" s="73"/>
      <c r="J783" s="73"/>
      <c r="K783" s="73"/>
      <c r="L783" s="73"/>
      <c r="M783" s="73"/>
      <c r="N783" s="73"/>
    </row>
    <row r="784">
      <c r="A784" s="73"/>
      <c r="B784" s="73"/>
      <c r="C784" s="73"/>
      <c r="D784" s="73"/>
      <c r="E784" s="73"/>
      <c r="F784" s="73"/>
      <c r="G784" s="73"/>
      <c r="H784" s="73"/>
      <c r="I784" s="73"/>
      <c r="J784" s="73"/>
      <c r="K784" s="73"/>
      <c r="L784" s="73"/>
      <c r="M784" s="73"/>
      <c r="N784" s="73"/>
    </row>
    <row r="785">
      <c r="A785" s="73"/>
      <c r="B785" s="73"/>
      <c r="C785" s="73"/>
      <c r="D785" s="73"/>
      <c r="E785" s="73"/>
      <c r="F785" s="73"/>
      <c r="G785" s="73"/>
      <c r="H785" s="73"/>
      <c r="I785" s="73"/>
      <c r="J785" s="73"/>
      <c r="K785" s="73"/>
      <c r="L785" s="73"/>
      <c r="M785" s="73"/>
      <c r="N785" s="73"/>
    </row>
    <row r="786">
      <c r="A786" s="73"/>
      <c r="B786" s="73"/>
      <c r="C786" s="73"/>
      <c r="D786" s="73"/>
      <c r="E786" s="73"/>
      <c r="F786" s="73"/>
      <c r="G786" s="73"/>
      <c r="H786" s="73"/>
      <c r="I786" s="73"/>
      <c r="J786" s="73"/>
      <c r="K786" s="73"/>
      <c r="L786" s="73"/>
      <c r="M786" s="73"/>
      <c r="N786" s="73"/>
    </row>
    <row r="787">
      <c r="A787" s="73"/>
      <c r="B787" s="73"/>
      <c r="C787" s="73"/>
      <c r="D787" s="73"/>
      <c r="E787" s="73"/>
      <c r="F787" s="73"/>
      <c r="G787" s="73"/>
      <c r="H787" s="73"/>
      <c r="I787" s="73"/>
      <c r="J787" s="73"/>
      <c r="K787" s="73"/>
      <c r="L787" s="73"/>
      <c r="M787" s="73"/>
      <c r="N787" s="73"/>
    </row>
    <row r="788">
      <c r="A788" s="73"/>
      <c r="B788" s="73"/>
      <c r="C788" s="73"/>
      <c r="D788" s="73"/>
      <c r="E788" s="73"/>
      <c r="F788" s="73"/>
      <c r="G788" s="73"/>
      <c r="H788" s="73"/>
      <c r="I788" s="73"/>
      <c r="J788" s="73"/>
      <c r="K788" s="73"/>
      <c r="L788" s="73"/>
      <c r="M788" s="73"/>
      <c r="N788" s="73"/>
    </row>
    <row r="789">
      <c r="A789" s="73"/>
      <c r="B789" s="73"/>
      <c r="C789" s="73"/>
      <c r="D789" s="73"/>
      <c r="E789" s="73"/>
      <c r="F789" s="73"/>
      <c r="G789" s="73"/>
      <c r="H789" s="73"/>
      <c r="I789" s="73"/>
      <c r="J789" s="73"/>
      <c r="K789" s="73"/>
      <c r="L789" s="73"/>
      <c r="M789" s="73"/>
      <c r="N789" s="73"/>
    </row>
    <row r="790">
      <c r="A790" s="73"/>
      <c r="B790" s="73"/>
      <c r="C790" s="73"/>
      <c r="D790" s="73"/>
      <c r="E790" s="73"/>
      <c r="F790" s="73"/>
      <c r="G790" s="73"/>
      <c r="H790" s="73"/>
      <c r="I790" s="73"/>
      <c r="J790" s="73"/>
      <c r="K790" s="73"/>
      <c r="L790" s="73"/>
      <c r="M790" s="73"/>
      <c r="N790" s="73"/>
    </row>
    <row r="791">
      <c r="A791" s="73"/>
      <c r="B791" s="73"/>
      <c r="C791" s="73"/>
      <c r="D791" s="73"/>
      <c r="E791" s="73"/>
      <c r="F791" s="73"/>
      <c r="G791" s="73"/>
      <c r="H791" s="73"/>
      <c r="I791" s="73"/>
      <c r="J791" s="73"/>
      <c r="K791" s="73"/>
      <c r="L791" s="73"/>
      <c r="M791" s="73"/>
      <c r="N791" s="73"/>
    </row>
    <row r="792">
      <c r="A792" s="73"/>
      <c r="B792" s="73"/>
      <c r="C792" s="73"/>
      <c r="D792" s="73"/>
      <c r="E792" s="73"/>
      <c r="F792" s="73"/>
      <c r="G792" s="73"/>
      <c r="H792" s="73"/>
      <c r="I792" s="73"/>
      <c r="J792" s="73"/>
      <c r="K792" s="73"/>
      <c r="L792" s="73"/>
      <c r="M792" s="73"/>
      <c r="N792" s="73"/>
    </row>
    <row r="793">
      <c r="A793" s="73"/>
      <c r="B793" s="73"/>
      <c r="C793" s="73"/>
      <c r="D793" s="73"/>
      <c r="E793" s="73"/>
      <c r="F793" s="73"/>
      <c r="G793" s="73"/>
      <c r="H793" s="73"/>
      <c r="I793" s="73"/>
      <c r="J793" s="73"/>
      <c r="K793" s="73"/>
      <c r="L793" s="73"/>
      <c r="M793" s="73"/>
      <c r="N793" s="73"/>
    </row>
    <row r="794">
      <c r="A794" s="73"/>
      <c r="B794" s="73"/>
      <c r="C794" s="73"/>
      <c r="D794" s="73"/>
      <c r="E794" s="73"/>
      <c r="F794" s="73"/>
      <c r="G794" s="73"/>
      <c r="H794" s="73"/>
      <c r="I794" s="73"/>
      <c r="J794" s="73"/>
      <c r="K794" s="73"/>
      <c r="L794" s="73"/>
      <c r="M794" s="73"/>
      <c r="N794" s="73"/>
    </row>
    <row r="795">
      <c r="A795" s="73"/>
      <c r="B795" s="73"/>
      <c r="C795" s="73"/>
      <c r="D795" s="73"/>
      <c r="E795" s="73"/>
      <c r="F795" s="73"/>
      <c r="G795" s="73"/>
      <c r="H795" s="73"/>
      <c r="I795" s="73"/>
      <c r="J795" s="73"/>
      <c r="K795" s="73"/>
      <c r="L795" s="73"/>
      <c r="M795" s="73"/>
      <c r="N795" s="73"/>
    </row>
    <row r="796">
      <c r="A796" s="73"/>
      <c r="B796" s="73"/>
      <c r="C796" s="73"/>
      <c r="D796" s="73"/>
      <c r="E796" s="73"/>
      <c r="F796" s="73"/>
      <c r="G796" s="73"/>
      <c r="H796" s="73"/>
      <c r="I796" s="73"/>
      <c r="J796" s="73"/>
      <c r="K796" s="73"/>
      <c r="L796" s="73"/>
      <c r="M796" s="73"/>
      <c r="N796" s="73"/>
    </row>
    <row r="797">
      <c r="A797" s="73"/>
      <c r="B797" s="73"/>
      <c r="C797" s="73"/>
      <c r="D797" s="73"/>
      <c r="E797" s="73"/>
      <c r="F797" s="73"/>
      <c r="G797" s="73"/>
      <c r="H797" s="73"/>
      <c r="I797" s="73"/>
      <c r="J797" s="73"/>
      <c r="K797" s="73"/>
      <c r="L797" s="73"/>
      <c r="M797" s="73"/>
      <c r="N797" s="73"/>
    </row>
    <row r="798">
      <c r="A798" s="73"/>
      <c r="B798" s="73"/>
      <c r="C798" s="73"/>
      <c r="D798" s="73"/>
      <c r="E798" s="73"/>
      <c r="F798" s="73"/>
      <c r="G798" s="73"/>
      <c r="H798" s="73"/>
      <c r="I798" s="73"/>
      <c r="J798" s="73"/>
      <c r="K798" s="73"/>
      <c r="L798" s="73"/>
      <c r="M798" s="73"/>
      <c r="N798" s="73"/>
    </row>
    <row r="799">
      <c r="A799" s="73"/>
      <c r="B799" s="73"/>
      <c r="C799" s="73"/>
      <c r="D799" s="73"/>
      <c r="E799" s="73"/>
      <c r="F799" s="73"/>
      <c r="G799" s="73"/>
      <c r="H799" s="73"/>
      <c r="I799" s="73"/>
      <c r="J799" s="73"/>
      <c r="K799" s="73"/>
      <c r="L799" s="73"/>
      <c r="M799" s="73"/>
      <c r="N799" s="73"/>
    </row>
    <row r="800">
      <c r="A800" s="73"/>
      <c r="B800" s="73"/>
      <c r="C800" s="73"/>
      <c r="D800" s="73"/>
      <c r="E800" s="73"/>
      <c r="F800" s="73"/>
      <c r="G800" s="73"/>
      <c r="H800" s="73"/>
      <c r="I800" s="73"/>
      <c r="J800" s="73"/>
      <c r="K800" s="73"/>
      <c r="L800" s="73"/>
      <c r="M800" s="73"/>
      <c r="N800" s="73"/>
    </row>
    <row r="801">
      <c r="A801" s="73"/>
      <c r="B801" s="73"/>
      <c r="C801" s="73"/>
      <c r="D801" s="73"/>
      <c r="E801" s="73"/>
      <c r="F801" s="73"/>
      <c r="G801" s="73"/>
      <c r="H801" s="73"/>
      <c r="I801" s="73"/>
      <c r="J801" s="73"/>
      <c r="K801" s="73"/>
      <c r="L801" s="73"/>
      <c r="M801" s="73"/>
      <c r="N801" s="73"/>
    </row>
    <row r="802">
      <c r="A802" s="73"/>
      <c r="B802" s="73"/>
      <c r="C802" s="73"/>
      <c r="D802" s="73"/>
      <c r="E802" s="73"/>
      <c r="F802" s="73"/>
      <c r="G802" s="73"/>
      <c r="H802" s="73"/>
      <c r="I802" s="73"/>
      <c r="J802" s="73"/>
      <c r="K802" s="73"/>
      <c r="L802" s="73"/>
      <c r="M802" s="73"/>
      <c r="N802" s="73"/>
    </row>
    <row r="803">
      <c r="A803" s="73"/>
      <c r="B803" s="73"/>
      <c r="C803" s="73"/>
      <c r="D803" s="73"/>
      <c r="E803" s="73"/>
      <c r="F803" s="73"/>
      <c r="G803" s="73"/>
      <c r="H803" s="73"/>
      <c r="I803" s="73"/>
      <c r="J803" s="73"/>
      <c r="K803" s="73"/>
      <c r="L803" s="73"/>
      <c r="M803" s="73"/>
      <c r="N803" s="73"/>
    </row>
    <row r="804">
      <c r="A804" s="73"/>
      <c r="B804" s="73"/>
      <c r="C804" s="73"/>
      <c r="D804" s="73"/>
      <c r="E804" s="73"/>
      <c r="F804" s="73"/>
      <c r="G804" s="73"/>
      <c r="H804" s="73"/>
      <c r="I804" s="73"/>
      <c r="J804" s="73"/>
      <c r="K804" s="73"/>
      <c r="L804" s="73"/>
      <c r="M804" s="73"/>
      <c r="N804" s="73"/>
    </row>
    <row r="805">
      <c r="A805" s="73"/>
      <c r="B805" s="73"/>
      <c r="C805" s="73"/>
      <c r="D805" s="73"/>
      <c r="E805" s="73"/>
      <c r="F805" s="73"/>
      <c r="G805" s="73"/>
      <c r="H805" s="73"/>
      <c r="I805" s="73"/>
      <c r="J805" s="73"/>
      <c r="K805" s="73"/>
      <c r="L805" s="73"/>
      <c r="M805" s="73"/>
      <c r="N805" s="73"/>
    </row>
    <row r="806">
      <c r="A806" s="73"/>
      <c r="B806" s="73"/>
      <c r="C806" s="73"/>
      <c r="D806" s="73"/>
      <c r="E806" s="73"/>
      <c r="F806" s="73"/>
      <c r="G806" s="73"/>
      <c r="H806" s="73"/>
      <c r="I806" s="73"/>
      <c r="J806" s="73"/>
      <c r="K806" s="73"/>
      <c r="L806" s="73"/>
      <c r="M806" s="73"/>
      <c r="N806" s="73"/>
    </row>
    <row r="807">
      <c r="A807" s="73"/>
      <c r="B807" s="73"/>
      <c r="C807" s="73"/>
      <c r="D807" s="73"/>
      <c r="E807" s="73"/>
      <c r="F807" s="73"/>
      <c r="G807" s="73"/>
      <c r="H807" s="73"/>
      <c r="I807" s="73"/>
      <c r="J807" s="73"/>
      <c r="K807" s="73"/>
      <c r="L807" s="73"/>
      <c r="M807" s="73"/>
      <c r="N807" s="73"/>
    </row>
    <row r="808">
      <c r="A808" s="73"/>
      <c r="B808" s="73"/>
      <c r="C808" s="73"/>
      <c r="D808" s="73"/>
      <c r="E808" s="73"/>
      <c r="F808" s="73"/>
      <c r="G808" s="73"/>
      <c r="H808" s="73"/>
      <c r="I808" s="73"/>
      <c r="J808" s="73"/>
      <c r="K808" s="73"/>
      <c r="L808" s="73"/>
      <c r="M808" s="73"/>
      <c r="N808" s="73"/>
    </row>
    <row r="809">
      <c r="A809" s="73"/>
      <c r="B809" s="73"/>
      <c r="C809" s="73"/>
      <c r="D809" s="73"/>
      <c r="E809" s="73"/>
      <c r="F809" s="73"/>
      <c r="G809" s="73"/>
      <c r="H809" s="73"/>
      <c r="I809" s="73"/>
      <c r="J809" s="73"/>
      <c r="K809" s="73"/>
      <c r="L809" s="73"/>
      <c r="M809" s="73"/>
      <c r="N809" s="73"/>
    </row>
    <row r="810">
      <c r="A810" s="73"/>
      <c r="B810" s="73"/>
      <c r="C810" s="73"/>
      <c r="D810" s="73"/>
      <c r="E810" s="73"/>
      <c r="F810" s="73"/>
      <c r="G810" s="73"/>
      <c r="H810" s="73"/>
      <c r="I810" s="73"/>
      <c r="J810" s="73"/>
      <c r="K810" s="73"/>
      <c r="L810" s="73"/>
      <c r="M810" s="73"/>
      <c r="N810" s="73"/>
    </row>
    <row r="811">
      <c r="A811" s="73"/>
      <c r="B811" s="73"/>
      <c r="C811" s="73"/>
      <c r="D811" s="73"/>
      <c r="E811" s="73"/>
      <c r="F811" s="73"/>
      <c r="G811" s="73"/>
      <c r="H811" s="73"/>
      <c r="I811" s="73"/>
      <c r="J811" s="73"/>
      <c r="K811" s="73"/>
      <c r="L811" s="73"/>
      <c r="M811" s="73"/>
      <c r="N811" s="73"/>
    </row>
    <row r="812">
      <c r="A812" s="73"/>
      <c r="B812" s="73"/>
      <c r="C812" s="73"/>
      <c r="D812" s="73"/>
      <c r="E812" s="73"/>
      <c r="F812" s="73"/>
      <c r="G812" s="73"/>
      <c r="H812" s="73"/>
      <c r="I812" s="73"/>
      <c r="J812" s="73"/>
      <c r="K812" s="73"/>
      <c r="L812" s="73"/>
      <c r="M812" s="73"/>
      <c r="N812" s="73"/>
    </row>
    <row r="813">
      <c r="A813" s="73"/>
      <c r="B813" s="73"/>
      <c r="C813" s="73"/>
      <c r="D813" s="73"/>
      <c r="E813" s="73"/>
      <c r="F813" s="73"/>
      <c r="G813" s="73"/>
      <c r="H813" s="73"/>
      <c r="I813" s="73"/>
      <c r="J813" s="73"/>
      <c r="K813" s="73"/>
      <c r="L813" s="73"/>
      <c r="M813" s="73"/>
      <c r="N813" s="73"/>
    </row>
    <row r="814">
      <c r="A814" s="73"/>
      <c r="B814" s="73"/>
      <c r="C814" s="73"/>
      <c r="D814" s="73"/>
      <c r="E814" s="73"/>
      <c r="F814" s="73"/>
      <c r="G814" s="73"/>
      <c r="H814" s="73"/>
      <c r="I814" s="73"/>
      <c r="J814" s="73"/>
      <c r="K814" s="73"/>
      <c r="L814" s="73"/>
      <c r="M814" s="73"/>
      <c r="N814" s="73"/>
    </row>
    <row r="815">
      <c r="A815" s="73"/>
      <c r="B815" s="73"/>
      <c r="C815" s="73"/>
      <c r="D815" s="73"/>
      <c r="E815" s="73"/>
      <c r="F815" s="73"/>
      <c r="G815" s="73"/>
      <c r="H815" s="73"/>
      <c r="I815" s="73"/>
      <c r="J815" s="73"/>
      <c r="K815" s="73"/>
      <c r="L815" s="73"/>
      <c r="M815" s="73"/>
      <c r="N815" s="73"/>
    </row>
    <row r="816">
      <c r="A816" s="73"/>
      <c r="B816" s="73"/>
      <c r="C816" s="73"/>
      <c r="D816" s="73"/>
      <c r="E816" s="73"/>
      <c r="F816" s="73"/>
      <c r="G816" s="73"/>
      <c r="H816" s="73"/>
      <c r="I816" s="73"/>
      <c r="J816" s="73"/>
      <c r="K816" s="73"/>
      <c r="L816" s="73"/>
      <c r="M816" s="73"/>
      <c r="N816" s="73"/>
    </row>
    <row r="817">
      <c r="A817" s="73"/>
      <c r="B817" s="73"/>
      <c r="C817" s="73"/>
      <c r="D817" s="73"/>
      <c r="E817" s="73"/>
      <c r="F817" s="73"/>
      <c r="G817" s="73"/>
      <c r="H817" s="73"/>
      <c r="I817" s="73"/>
      <c r="J817" s="73"/>
      <c r="K817" s="73"/>
      <c r="L817" s="73"/>
      <c r="M817" s="73"/>
      <c r="N817" s="73"/>
    </row>
    <row r="818">
      <c r="A818" s="73"/>
      <c r="B818" s="73"/>
      <c r="C818" s="73"/>
      <c r="D818" s="73"/>
      <c r="E818" s="73"/>
      <c r="F818" s="73"/>
      <c r="G818" s="73"/>
      <c r="H818" s="73"/>
      <c r="I818" s="73"/>
      <c r="J818" s="73"/>
      <c r="K818" s="73"/>
      <c r="L818" s="73"/>
      <c r="M818" s="73"/>
      <c r="N818" s="73"/>
    </row>
    <row r="819">
      <c r="A819" s="73"/>
      <c r="B819" s="73"/>
      <c r="C819" s="73"/>
      <c r="D819" s="73"/>
      <c r="E819" s="73"/>
      <c r="F819" s="73"/>
      <c r="G819" s="73"/>
      <c r="H819" s="73"/>
      <c r="I819" s="73"/>
      <c r="J819" s="73"/>
      <c r="K819" s="73"/>
      <c r="L819" s="73"/>
      <c r="M819" s="73"/>
      <c r="N819" s="73"/>
    </row>
    <row r="820">
      <c r="A820" s="73"/>
      <c r="B820" s="73"/>
      <c r="C820" s="73"/>
      <c r="D820" s="73"/>
      <c r="E820" s="73"/>
      <c r="F820" s="73"/>
      <c r="G820" s="73"/>
      <c r="H820" s="73"/>
      <c r="I820" s="73"/>
      <c r="J820" s="73"/>
      <c r="K820" s="73"/>
      <c r="L820" s="73"/>
      <c r="M820" s="73"/>
      <c r="N820" s="73"/>
    </row>
    <row r="821">
      <c r="A821" s="73"/>
      <c r="B821" s="73"/>
      <c r="C821" s="73"/>
      <c r="D821" s="73"/>
      <c r="E821" s="73"/>
      <c r="F821" s="73"/>
      <c r="G821" s="73"/>
      <c r="H821" s="73"/>
      <c r="I821" s="73"/>
      <c r="J821" s="73"/>
      <c r="K821" s="73"/>
      <c r="L821" s="73"/>
      <c r="M821" s="73"/>
      <c r="N821" s="73"/>
    </row>
    <row r="822">
      <c r="A822" s="73"/>
      <c r="B822" s="73"/>
      <c r="C822" s="73"/>
      <c r="D822" s="73"/>
      <c r="E822" s="73"/>
      <c r="F822" s="73"/>
      <c r="G822" s="73"/>
      <c r="H822" s="73"/>
      <c r="I822" s="73"/>
      <c r="J822" s="73"/>
      <c r="K822" s="73"/>
      <c r="L822" s="73"/>
      <c r="M822" s="73"/>
      <c r="N822" s="73"/>
    </row>
    <row r="823">
      <c r="A823" s="73"/>
      <c r="B823" s="73"/>
      <c r="C823" s="73"/>
      <c r="D823" s="73"/>
      <c r="E823" s="73"/>
      <c r="F823" s="73"/>
      <c r="G823" s="73"/>
      <c r="H823" s="73"/>
      <c r="I823" s="73"/>
      <c r="J823" s="73"/>
      <c r="K823" s="73"/>
      <c r="L823" s="73"/>
      <c r="M823" s="73"/>
      <c r="N823" s="73"/>
    </row>
    <row r="824">
      <c r="A824" s="73"/>
      <c r="B824" s="73"/>
      <c r="C824" s="73"/>
      <c r="D824" s="73"/>
      <c r="E824" s="73"/>
      <c r="F824" s="73"/>
      <c r="G824" s="73"/>
      <c r="H824" s="73"/>
      <c r="I824" s="73"/>
      <c r="J824" s="73"/>
      <c r="K824" s="73"/>
      <c r="L824" s="73"/>
      <c r="M824" s="73"/>
      <c r="N824" s="73"/>
    </row>
    <row r="825">
      <c r="A825" s="73"/>
      <c r="B825" s="73"/>
      <c r="C825" s="73"/>
      <c r="D825" s="73"/>
      <c r="E825" s="73"/>
      <c r="F825" s="73"/>
      <c r="G825" s="73"/>
      <c r="H825" s="73"/>
      <c r="I825" s="73"/>
      <c r="J825" s="73"/>
      <c r="K825" s="73"/>
      <c r="L825" s="73"/>
      <c r="M825" s="73"/>
      <c r="N825" s="73"/>
    </row>
    <row r="826">
      <c r="A826" s="73"/>
      <c r="B826" s="73"/>
      <c r="C826" s="73"/>
      <c r="D826" s="73"/>
      <c r="E826" s="73"/>
      <c r="F826" s="73"/>
      <c r="G826" s="73"/>
      <c r="H826" s="73"/>
      <c r="I826" s="73"/>
      <c r="J826" s="73"/>
      <c r="K826" s="73"/>
      <c r="L826" s="73"/>
      <c r="M826" s="73"/>
      <c r="N826" s="73"/>
    </row>
    <row r="827">
      <c r="A827" s="73"/>
      <c r="B827" s="73"/>
      <c r="C827" s="73"/>
      <c r="D827" s="73"/>
      <c r="E827" s="73"/>
      <c r="F827" s="73"/>
      <c r="G827" s="73"/>
      <c r="H827" s="73"/>
      <c r="I827" s="73"/>
      <c r="J827" s="73"/>
      <c r="K827" s="73"/>
      <c r="L827" s="73"/>
      <c r="M827" s="73"/>
      <c r="N827" s="73"/>
    </row>
    <row r="828">
      <c r="A828" s="73"/>
      <c r="B828" s="73"/>
      <c r="C828" s="73"/>
      <c r="D828" s="73"/>
      <c r="E828" s="73"/>
      <c r="F828" s="73"/>
      <c r="G828" s="73"/>
      <c r="H828" s="73"/>
      <c r="I828" s="73"/>
      <c r="J828" s="73"/>
      <c r="K828" s="73"/>
      <c r="L828" s="73"/>
      <c r="M828" s="73"/>
      <c r="N828" s="73"/>
    </row>
    <row r="829">
      <c r="A829" s="73"/>
      <c r="B829" s="73"/>
      <c r="C829" s="73"/>
      <c r="D829" s="73"/>
      <c r="E829" s="73"/>
      <c r="F829" s="73"/>
      <c r="G829" s="73"/>
      <c r="H829" s="73"/>
      <c r="I829" s="73"/>
      <c r="J829" s="73"/>
      <c r="K829" s="73"/>
      <c r="L829" s="73"/>
      <c r="M829" s="73"/>
      <c r="N829" s="73"/>
    </row>
    <row r="830">
      <c r="A830" s="73"/>
      <c r="B830" s="73"/>
      <c r="C830" s="73"/>
      <c r="D830" s="73"/>
      <c r="E830" s="73"/>
      <c r="F830" s="73"/>
      <c r="G830" s="73"/>
      <c r="H830" s="73"/>
      <c r="I830" s="73"/>
      <c r="J830" s="73"/>
      <c r="K830" s="73"/>
      <c r="L830" s="73"/>
      <c r="M830" s="73"/>
      <c r="N830" s="73"/>
    </row>
    <row r="831">
      <c r="A831" s="73"/>
      <c r="B831" s="73"/>
      <c r="C831" s="73"/>
      <c r="D831" s="73"/>
      <c r="E831" s="73"/>
      <c r="F831" s="73"/>
      <c r="G831" s="73"/>
      <c r="H831" s="73"/>
      <c r="I831" s="73"/>
      <c r="J831" s="73"/>
      <c r="K831" s="73"/>
      <c r="L831" s="73"/>
      <c r="M831" s="73"/>
      <c r="N831" s="73"/>
    </row>
    <row r="832">
      <c r="A832" s="73"/>
      <c r="B832" s="73"/>
      <c r="C832" s="73"/>
      <c r="D832" s="73"/>
      <c r="E832" s="73"/>
      <c r="F832" s="73"/>
      <c r="G832" s="73"/>
      <c r="H832" s="73"/>
      <c r="I832" s="73"/>
      <c r="J832" s="73"/>
      <c r="K832" s="73"/>
      <c r="L832" s="73"/>
      <c r="M832" s="73"/>
      <c r="N832" s="73"/>
    </row>
    <row r="833">
      <c r="A833" s="73"/>
      <c r="B833" s="73"/>
      <c r="C833" s="73"/>
      <c r="D833" s="73"/>
      <c r="E833" s="73"/>
      <c r="F833" s="73"/>
      <c r="G833" s="73"/>
      <c r="H833" s="73"/>
      <c r="I833" s="73"/>
      <c r="J833" s="73"/>
      <c r="K833" s="73"/>
      <c r="L833" s="73"/>
      <c r="M833" s="73"/>
      <c r="N833" s="73"/>
    </row>
    <row r="834">
      <c r="A834" s="73"/>
      <c r="B834" s="73"/>
      <c r="C834" s="73"/>
      <c r="D834" s="73"/>
      <c r="E834" s="73"/>
      <c r="F834" s="73"/>
      <c r="G834" s="73"/>
      <c r="H834" s="73"/>
      <c r="I834" s="73"/>
      <c r="J834" s="73"/>
      <c r="K834" s="73"/>
      <c r="L834" s="73"/>
      <c r="M834" s="73"/>
      <c r="N834" s="73"/>
    </row>
    <row r="835">
      <c r="A835" s="73"/>
      <c r="B835" s="73"/>
      <c r="C835" s="73"/>
      <c r="D835" s="73"/>
      <c r="E835" s="73"/>
      <c r="F835" s="73"/>
      <c r="G835" s="73"/>
      <c r="H835" s="73"/>
      <c r="I835" s="73"/>
      <c r="J835" s="73"/>
      <c r="K835" s="73"/>
      <c r="L835" s="73"/>
      <c r="M835" s="73"/>
      <c r="N835" s="73"/>
    </row>
    <row r="836">
      <c r="A836" s="73"/>
      <c r="B836" s="73"/>
      <c r="C836" s="73"/>
      <c r="D836" s="73"/>
      <c r="E836" s="73"/>
      <c r="F836" s="73"/>
      <c r="G836" s="73"/>
      <c r="H836" s="73"/>
      <c r="I836" s="73"/>
      <c r="J836" s="73"/>
      <c r="K836" s="73"/>
      <c r="L836" s="73"/>
      <c r="M836" s="73"/>
      <c r="N836" s="73"/>
    </row>
    <row r="837">
      <c r="A837" s="73"/>
      <c r="B837" s="73"/>
      <c r="C837" s="73"/>
      <c r="D837" s="73"/>
      <c r="E837" s="73"/>
      <c r="F837" s="73"/>
      <c r="G837" s="73"/>
      <c r="H837" s="73"/>
      <c r="I837" s="73"/>
      <c r="J837" s="73"/>
      <c r="K837" s="73"/>
      <c r="L837" s="73"/>
      <c r="M837" s="73"/>
      <c r="N837" s="73"/>
    </row>
    <row r="838">
      <c r="A838" s="73"/>
      <c r="B838" s="73"/>
      <c r="C838" s="73"/>
      <c r="D838" s="73"/>
      <c r="E838" s="73"/>
      <c r="F838" s="73"/>
      <c r="G838" s="73"/>
      <c r="H838" s="73"/>
      <c r="I838" s="73"/>
      <c r="J838" s="73"/>
      <c r="K838" s="73"/>
      <c r="L838" s="73"/>
      <c r="M838" s="73"/>
      <c r="N838" s="73"/>
    </row>
    <row r="839">
      <c r="A839" s="73"/>
      <c r="B839" s="73"/>
      <c r="C839" s="73"/>
      <c r="D839" s="73"/>
      <c r="E839" s="73"/>
      <c r="F839" s="73"/>
      <c r="G839" s="73"/>
      <c r="H839" s="73"/>
      <c r="I839" s="73"/>
      <c r="J839" s="73"/>
      <c r="K839" s="73"/>
      <c r="L839" s="73"/>
      <c r="M839" s="73"/>
      <c r="N839" s="73"/>
    </row>
    <row r="840">
      <c r="A840" s="73"/>
      <c r="B840" s="73"/>
      <c r="C840" s="73"/>
      <c r="D840" s="73"/>
      <c r="E840" s="73"/>
      <c r="F840" s="73"/>
      <c r="G840" s="73"/>
      <c r="H840" s="73"/>
      <c r="I840" s="73"/>
      <c r="J840" s="73"/>
      <c r="K840" s="73"/>
      <c r="L840" s="73"/>
      <c r="M840" s="73"/>
      <c r="N840" s="73"/>
    </row>
    <row r="841">
      <c r="A841" s="73"/>
      <c r="B841" s="73"/>
      <c r="C841" s="73"/>
      <c r="D841" s="73"/>
      <c r="E841" s="73"/>
      <c r="F841" s="73"/>
      <c r="G841" s="73"/>
      <c r="H841" s="73"/>
      <c r="I841" s="73"/>
      <c r="J841" s="73"/>
      <c r="K841" s="73"/>
      <c r="L841" s="73"/>
      <c r="M841" s="73"/>
      <c r="N841" s="73"/>
    </row>
    <row r="842">
      <c r="A842" s="73"/>
      <c r="B842" s="73"/>
      <c r="C842" s="73"/>
      <c r="D842" s="73"/>
      <c r="E842" s="73"/>
      <c r="F842" s="73"/>
      <c r="G842" s="73"/>
      <c r="H842" s="73"/>
      <c r="I842" s="73"/>
      <c r="J842" s="73"/>
      <c r="K842" s="73"/>
      <c r="L842" s="73"/>
      <c r="M842" s="73"/>
      <c r="N842" s="73"/>
    </row>
    <row r="843">
      <c r="A843" s="73"/>
      <c r="B843" s="73"/>
      <c r="C843" s="73"/>
      <c r="D843" s="73"/>
      <c r="E843" s="73"/>
      <c r="F843" s="73"/>
      <c r="G843" s="73"/>
      <c r="H843" s="73"/>
      <c r="I843" s="73"/>
      <c r="J843" s="73"/>
      <c r="K843" s="73"/>
      <c r="L843" s="73"/>
      <c r="M843" s="73"/>
      <c r="N843" s="73"/>
    </row>
    <row r="844">
      <c r="A844" s="73"/>
      <c r="B844" s="73"/>
      <c r="C844" s="73"/>
      <c r="D844" s="73"/>
      <c r="E844" s="73"/>
      <c r="F844" s="73"/>
      <c r="G844" s="73"/>
      <c r="H844" s="73"/>
      <c r="I844" s="73"/>
      <c r="J844" s="73"/>
      <c r="K844" s="73"/>
      <c r="L844" s="73"/>
      <c r="M844" s="73"/>
      <c r="N844" s="73"/>
    </row>
    <row r="845">
      <c r="A845" s="73"/>
      <c r="B845" s="73"/>
      <c r="C845" s="73"/>
      <c r="D845" s="73"/>
      <c r="E845" s="73"/>
      <c r="F845" s="73"/>
      <c r="G845" s="73"/>
      <c r="H845" s="73"/>
      <c r="I845" s="73"/>
      <c r="J845" s="73"/>
      <c r="K845" s="73"/>
      <c r="L845" s="73"/>
      <c r="M845" s="73"/>
      <c r="N845" s="73"/>
    </row>
    <row r="846">
      <c r="A846" s="73"/>
      <c r="B846" s="73"/>
      <c r="C846" s="73"/>
      <c r="D846" s="73"/>
      <c r="E846" s="73"/>
      <c r="F846" s="73"/>
      <c r="G846" s="73"/>
      <c r="H846" s="73"/>
      <c r="I846" s="73"/>
      <c r="J846" s="73"/>
      <c r="K846" s="73"/>
      <c r="L846" s="73"/>
      <c r="M846" s="73"/>
      <c r="N846" s="73"/>
    </row>
    <row r="847">
      <c r="A847" s="73"/>
      <c r="B847" s="73"/>
      <c r="C847" s="73"/>
      <c r="D847" s="73"/>
      <c r="E847" s="73"/>
      <c r="F847" s="73"/>
      <c r="G847" s="73"/>
      <c r="H847" s="73"/>
      <c r="I847" s="73"/>
      <c r="J847" s="73"/>
      <c r="K847" s="73"/>
      <c r="L847" s="73"/>
      <c r="M847" s="73"/>
      <c r="N847" s="73"/>
    </row>
    <row r="848">
      <c r="A848" s="73"/>
      <c r="B848" s="73"/>
      <c r="C848" s="73"/>
      <c r="D848" s="73"/>
      <c r="E848" s="73"/>
      <c r="F848" s="73"/>
      <c r="G848" s="73"/>
      <c r="H848" s="73"/>
      <c r="I848" s="73"/>
      <c r="J848" s="73"/>
      <c r="K848" s="73"/>
      <c r="L848" s="73"/>
      <c r="M848" s="73"/>
      <c r="N848" s="73"/>
    </row>
    <row r="849">
      <c r="A849" s="73"/>
      <c r="B849" s="73"/>
      <c r="C849" s="73"/>
      <c r="D849" s="73"/>
      <c r="E849" s="73"/>
      <c r="F849" s="73"/>
      <c r="G849" s="73"/>
      <c r="H849" s="73"/>
      <c r="I849" s="73"/>
      <c r="J849" s="73"/>
      <c r="K849" s="73"/>
      <c r="L849" s="73"/>
      <c r="M849" s="73"/>
      <c r="N849" s="73"/>
    </row>
    <row r="850">
      <c r="A850" s="73"/>
      <c r="B850" s="73"/>
      <c r="C850" s="73"/>
      <c r="D850" s="73"/>
      <c r="E850" s="73"/>
      <c r="F850" s="73"/>
      <c r="G850" s="73"/>
      <c r="H850" s="73"/>
      <c r="I850" s="73"/>
      <c r="J850" s="73"/>
      <c r="K850" s="73"/>
      <c r="L850" s="73"/>
      <c r="M850" s="73"/>
      <c r="N850" s="73"/>
    </row>
    <row r="851">
      <c r="A851" s="73"/>
      <c r="B851" s="73"/>
      <c r="C851" s="73"/>
      <c r="D851" s="73"/>
      <c r="E851" s="73"/>
      <c r="F851" s="73"/>
      <c r="G851" s="73"/>
      <c r="H851" s="73"/>
      <c r="I851" s="73"/>
      <c r="J851" s="73"/>
      <c r="K851" s="73"/>
      <c r="L851" s="73"/>
      <c r="M851" s="73"/>
      <c r="N851" s="73"/>
    </row>
    <row r="852">
      <c r="A852" s="73"/>
      <c r="B852" s="73"/>
      <c r="C852" s="73"/>
      <c r="D852" s="73"/>
      <c r="E852" s="73"/>
      <c r="F852" s="73"/>
      <c r="G852" s="73"/>
      <c r="H852" s="73"/>
      <c r="I852" s="73"/>
      <c r="J852" s="73"/>
      <c r="K852" s="73"/>
      <c r="L852" s="73"/>
      <c r="M852" s="73"/>
      <c r="N852" s="73"/>
    </row>
    <row r="853">
      <c r="A853" s="73"/>
      <c r="B853" s="73"/>
      <c r="C853" s="73"/>
      <c r="D853" s="73"/>
      <c r="E853" s="73"/>
      <c r="F853" s="73"/>
      <c r="G853" s="73"/>
      <c r="H853" s="73"/>
      <c r="I853" s="73"/>
      <c r="J853" s="73"/>
      <c r="K853" s="73"/>
      <c r="L853" s="73"/>
      <c r="M853" s="73"/>
      <c r="N853" s="73"/>
    </row>
    <row r="854">
      <c r="A854" s="73"/>
      <c r="B854" s="73"/>
      <c r="C854" s="73"/>
      <c r="D854" s="73"/>
      <c r="E854" s="73"/>
      <c r="F854" s="73"/>
      <c r="G854" s="73"/>
      <c r="H854" s="73"/>
      <c r="I854" s="73"/>
      <c r="J854" s="73"/>
      <c r="K854" s="73"/>
      <c r="L854" s="73"/>
      <c r="M854" s="73"/>
      <c r="N854" s="73"/>
    </row>
    <row r="855">
      <c r="A855" s="73"/>
      <c r="B855" s="73"/>
      <c r="C855" s="73"/>
      <c r="D855" s="73"/>
      <c r="E855" s="73"/>
      <c r="F855" s="73"/>
      <c r="G855" s="73"/>
      <c r="H855" s="73"/>
      <c r="I855" s="73"/>
      <c r="J855" s="73"/>
      <c r="K855" s="73"/>
      <c r="L855" s="73"/>
      <c r="M855" s="73"/>
      <c r="N855" s="73"/>
    </row>
    <row r="856">
      <c r="A856" s="73"/>
      <c r="B856" s="73"/>
      <c r="C856" s="73"/>
      <c r="D856" s="73"/>
      <c r="E856" s="73"/>
      <c r="F856" s="73"/>
      <c r="G856" s="73"/>
      <c r="H856" s="73"/>
      <c r="I856" s="73"/>
      <c r="J856" s="73"/>
      <c r="K856" s="73"/>
      <c r="L856" s="73"/>
      <c r="M856" s="73"/>
      <c r="N856" s="73"/>
    </row>
    <row r="857">
      <c r="A857" s="73"/>
      <c r="B857" s="73"/>
      <c r="C857" s="73"/>
      <c r="D857" s="73"/>
      <c r="E857" s="73"/>
      <c r="F857" s="73"/>
      <c r="G857" s="73"/>
      <c r="H857" s="73"/>
      <c r="I857" s="73"/>
      <c r="J857" s="73"/>
      <c r="K857" s="73"/>
      <c r="L857" s="73"/>
      <c r="M857" s="73"/>
      <c r="N857" s="73"/>
    </row>
    <row r="858">
      <c r="A858" s="73"/>
      <c r="B858" s="73"/>
      <c r="C858" s="73"/>
      <c r="D858" s="73"/>
      <c r="E858" s="73"/>
      <c r="F858" s="73"/>
      <c r="G858" s="73"/>
      <c r="H858" s="73"/>
      <c r="I858" s="73"/>
      <c r="J858" s="73"/>
      <c r="K858" s="73"/>
      <c r="L858" s="73"/>
      <c r="M858" s="73"/>
      <c r="N858" s="73"/>
    </row>
    <row r="859">
      <c r="A859" s="73"/>
      <c r="B859" s="73"/>
      <c r="C859" s="73"/>
      <c r="D859" s="73"/>
      <c r="E859" s="73"/>
      <c r="F859" s="73"/>
      <c r="G859" s="73"/>
      <c r="H859" s="73"/>
      <c r="I859" s="73"/>
      <c r="J859" s="73"/>
      <c r="K859" s="73"/>
      <c r="L859" s="73"/>
      <c r="M859" s="73"/>
      <c r="N859" s="73"/>
    </row>
    <row r="860">
      <c r="A860" s="73"/>
      <c r="B860" s="73"/>
      <c r="C860" s="73"/>
      <c r="D860" s="73"/>
      <c r="E860" s="73"/>
      <c r="F860" s="73"/>
      <c r="G860" s="73"/>
      <c r="H860" s="73"/>
      <c r="I860" s="73"/>
      <c r="J860" s="73"/>
      <c r="K860" s="73"/>
      <c r="L860" s="73"/>
      <c r="M860" s="73"/>
      <c r="N860" s="73"/>
    </row>
    <row r="861">
      <c r="A861" s="73"/>
      <c r="B861" s="73"/>
      <c r="C861" s="73"/>
      <c r="D861" s="73"/>
      <c r="E861" s="73"/>
      <c r="F861" s="73"/>
      <c r="G861" s="73"/>
      <c r="H861" s="73"/>
      <c r="I861" s="73"/>
      <c r="J861" s="73"/>
      <c r="K861" s="73"/>
      <c r="L861" s="73"/>
      <c r="M861" s="73"/>
      <c r="N861" s="73"/>
    </row>
    <row r="862">
      <c r="A862" s="73"/>
      <c r="B862" s="73"/>
      <c r="C862" s="73"/>
      <c r="D862" s="73"/>
      <c r="E862" s="73"/>
      <c r="F862" s="73"/>
      <c r="G862" s="73"/>
      <c r="H862" s="73"/>
      <c r="I862" s="73"/>
      <c r="J862" s="73"/>
      <c r="K862" s="73"/>
      <c r="L862" s="73"/>
      <c r="M862" s="73"/>
      <c r="N862" s="73"/>
    </row>
    <row r="863">
      <c r="A863" s="73"/>
      <c r="B863" s="73"/>
      <c r="C863" s="73"/>
      <c r="D863" s="73"/>
      <c r="E863" s="73"/>
      <c r="F863" s="73"/>
      <c r="G863" s="73"/>
      <c r="H863" s="73"/>
      <c r="I863" s="73"/>
      <c r="J863" s="73"/>
      <c r="K863" s="73"/>
      <c r="L863" s="73"/>
      <c r="M863" s="73"/>
      <c r="N863" s="73"/>
    </row>
    <row r="864">
      <c r="A864" s="73"/>
      <c r="B864" s="73"/>
      <c r="C864" s="73"/>
      <c r="D864" s="73"/>
      <c r="E864" s="73"/>
      <c r="F864" s="73"/>
      <c r="G864" s="73"/>
      <c r="H864" s="73"/>
      <c r="I864" s="73"/>
      <c r="J864" s="73"/>
      <c r="K864" s="73"/>
      <c r="L864" s="73"/>
      <c r="M864" s="73"/>
      <c r="N864" s="73"/>
    </row>
    <row r="865">
      <c r="A865" s="73"/>
      <c r="B865" s="73"/>
      <c r="C865" s="73"/>
      <c r="D865" s="73"/>
      <c r="E865" s="73"/>
      <c r="F865" s="73"/>
      <c r="G865" s="73"/>
      <c r="H865" s="73"/>
      <c r="I865" s="73"/>
      <c r="J865" s="73"/>
      <c r="K865" s="73"/>
      <c r="L865" s="73"/>
      <c r="M865" s="73"/>
      <c r="N865" s="73"/>
    </row>
    <row r="866">
      <c r="A866" s="73"/>
      <c r="B866" s="73"/>
      <c r="C866" s="73"/>
      <c r="D866" s="73"/>
      <c r="E866" s="73"/>
      <c r="F866" s="73"/>
      <c r="G866" s="73"/>
      <c r="H866" s="73"/>
      <c r="I866" s="73"/>
      <c r="J866" s="73"/>
      <c r="K866" s="73"/>
      <c r="L866" s="73"/>
      <c r="M866" s="73"/>
      <c r="N866" s="73"/>
    </row>
    <row r="867">
      <c r="A867" s="73"/>
      <c r="B867" s="73"/>
      <c r="C867" s="73"/>
      <c r="D867" s="73"/>
      <c r="E867" s="73"/>
      <c r="F867" s="73"/>
      <c r="G867" s="73"/>
      <c r="H867" s="73"/>
      <c r="I867" s="73"/>
      <c r="J867" s="73"/>
      <c r="K867" s="73"/>
      <c r="L867" s="73"/>
      <c r="M867" s="73"/>
      <c r="N867" s="73"/>
    </row>
    <row r="868">
      <c r="A868" s="73"/>
      <c r="B868" s="73"/>
      <c r="C868" s="73"/>
      <c r="D868" s="73"/>
      <c r="E868" s="73"/>
      <c r="F868" s="73"/>
      <c r="G868" s="73"/>
      <c r="H868" s="73"/>
      <c r="I868" s="73"/>
      <c r="J868" s="73"/>
      <c r="K868" s="73"/>
      <c r="L868" s="73"/>
      <c r="M868" s="73"/>
      <c r="N868" s="73"/>
    </row>
    <row r="869">
      <c r="A869" s="73"/>
      <c r="B869" s="73"/>
      <c r="C869" s="73"/>
      <c r="D869" s="73"/>
      <c r="E869" s="73"/>
      <c r="F869" s="73"/>
      <c r="G869" s="73"/>
      <c r="H869" s="73"/>
      <c r="I869" s="73"/>
      <c r="J869" s="73"/>
      <c r="K869" s="73"/>
      <c r="L869" s="73"/>
      <c r="M869" s="73"/>
      <c r="N869" s="73"/>
    </row>
    <row r="870">
      <c r="A870" s="73"/>
      <c r="B870" s="73"/>
      <c r="C870" s="73"/>
      <c r="D870" s="73"/>
      <c r="E870" s="73"/>
      <c r="F870" s="73"/>
      <c r="G870" s="73"/>
      <c r="H870" s="73"/>
      <c r="I870" s="73"/>
      <c r="J870" s="73"/>
      <c r="K870" s="73"/>
      <c r="L870" s="73"/>
      <c r="M870" s="73"/>
      <c r="N870" s="73"/>
    </row>
    <row r="871">
      <c r="A871" s="73"/>
      <c r="B871" s="73"/>
      <c r="C871" s="73"/>
      <c r="D871" s="73"/>
      <c r="E871" s="73"/>
      <c r="F871" s="73"/>
      <c r="G871" s="73"/>
      <c r="H871" s="73"/>
      <c r="I871" s="73"/>
      <c r="J871" s="73"/>
      <c r="K871" s="73"/>
      <c r="L871" s="73"/>
      <c r="M871" s="73"/>
      <c r="N871" s="73"/>
    </row>
    <row r="872">
      <c r="A872" s="73"/>
      <c r="B872" s="73"/>
      <c r="C872" s="73"/>
      <c r="D872" s="73"/>
      <c r="E872" s="73"/>
      <c r="F872" s="73"/>
      <c r="G872" s="73"/>
      <c r="H872" s="73"/>
      <c r="I872" s="73"/>
      <c r="J872" s="73"/>
      <c r="K872" s="73"/>
      <c r="L872" s="73"/>
      <c r="M872" s="73"/>
      <c r="N872" s="73"/>
    </row>
    <row r="873">
      <c r="A873" s="73"/>
      <c r="B873" s="73"/>
      <c r="C873" s="73"/>
      <c r="D873" s="73"/>
      <c r="E873" s="73"/>
      <c r="F873" s="73"/>
      <c r="G873" s="73"/>
      <c r="H873" s="73"/>
      <c r="I873" s="73"/>
      <c r="J873" s="73"/>
      <c r="K873" s="73"/>
      <c r="L873" s="73"/>
      <c r="M873" s="73"/>
      <c r="N873" s="73"/>
    </row>
    <row r="874">
      <c r="A874" s="73"/>
      <c r="B874" s="73"/>
      <c r="C874" s="73"/>
      <c r="D874" s="73"/>
      <c r="E874" s="73"/>
      <c r="F874" s="73"/>
      <c r="G874" s="73"/>
      <c r="H874" s="73"/>
      <c r="I874" s="73"/>
      <c r="J874" s="73"/>
      <c r="K874" s="73"/>
      <c r="L874" s="73"/>
      <c r="M874" s="73"/>
      <c r="N874" s="73"/>
    </row>
    <row r="875">
      <c r="A875" s="73"/>
      <c r="B875" s="73"/>
      <c r="C875" s="73"/>
      <c r="D875" s="73"/>
      <c r="E875" s="73"/>
      <c r="F875" s="73"/>
      <c r="G875" s="73"/>
      <c r="H875" s="73"/>
      <c r="I875" s="73"/>
      <c r="J875" s="73"/>
      <c r="K875" s="73"/>
      <c r="L875" s="73"/>
      <c r="M875" s="73"/>
      <c r="N875" s="73"/>
    </row>
    <row r="876">
      <c r="A876" s="73"/>
      <c r="B876" s="73"/>
      <c r="C876" s="73"/>
      <c r="D876" s="73"/>
      <c r="E876" s="73"/>
      <c r="F876" s="73"/>
      <c r="G876" s="73"/>
      <c r="H876" s="73"/>
      <c r="I876" s="73"/>
      <c r="J876" s="73"/>
      <c r="K876" s="73"/>
      <c r="L876" s="73"/>
      <c r="M876" s="73"/>
      <c r="N876" s="73"/>
    </row>
    <row r="877">
      <c r="A877" s="73"/>
      <c r="B877" s="73"/>
      <c r="C877" s="73"/>
      <c r="D877" s="73"/>
      <c r="E877" s="73"/>
      <c r="F877" s="73"/>
      <c r="G877" s="73"/>
      <c r="H877" s="73"/>
      <c r="I877" s="73"/>
      <c r="J877" s="73"/>
      <c r="K877" s="73"/>
      <c r="L877" s="73"/>
      <c r="M877" s="73"/>
      <c r="N877" s="73"/>
    </row>
    <row r="878">
      <c r="A878" s="73"/>
      <c r="B878" s="73"/>
      <c r="C878" s="73"/>
      <c r="D878" s="73"/>
      <c r="E878" s="73"/>
      <c r="F878" s="73"/>
      <c r="G878" s="73"/>
      <c r="H878" s="73"/>
      <c r="I878" s="73"/>
      <c r="J878" s="73"/>
      <c r="K878" s="73"/>
      <c r="L878" s="73"/>
      <c r="M878" s="73"/>
      <c r="N878" s="73"/>
    </row>
    <row r="879">
      <c r="A879" s="73"/>
      <c r="B879" s="73"/>
      <c r="C879" s="73"/>
      <c r="D879" s="73"/>
      <c r="E879" s="73"/>
      <c r="F879" s="73"/>
      <c r="G879" s="73"/>
      <c r="H879" s="73"/>
      <c r="I879" s="73"/>
      <c r="J879" s="73"/>
      <c r="K879" s="73"/>
      <c r="L879" s="73"/>
      <c r="M879" s="73"/>
      <c r="N879" s="73"/>
    </row>
    <row r="880">
      <c r="A880" s="73"/>
      <c r="B880" s="73"/>
      <c r="C880" s="73"/>
      <c r="D880" s="73"/>
      <c r="E880" s="73"/>
      <c r="F880" s="73"/>
      <c r="G880" s="73"/>
      <c r="H880" s="73"/>
      <c r="I880" s="73"/>
      <c r="J880" s="73"/>
      <c r="K880" s="73"/>
      <c r="L880" s="73"/>
      <c r="M880" s="73"/>
      <c r="N880" s="73"/>
    </row>
    <row r="881">
      <c r="A881" s="73"/>
      <c r="B881" s="73"/>
      <c r="C881" s="73"/>
      <c r="D881" s="73"/>
      <c r="E881" s="73"/>
      <c r="F881" s="73"/>
      <c r="G881" s="73"/>
      <c r="H881" s="73"/>
      <c r="I881" s="73"/>
      <c r="J881" s="73"/>
      <c r="K881" s="73"/>
      <c r="L881" s="73"/>
      <c r="M881" s="73"/>
      <c r="N881" s="73"/>
    </row>
    <row r="882">
      <c r="A882" s="73"/>
      <c r="B882" s="73"/>
      <c r="C882" s="73"/>
      <c r="D882" s="73"/>
      <c r="E882" s="73"/>
      <c r="F882" s="73"/>
      <c r="G882" s="73"/>
      <c r="H882" s="73"/>
      <c r="I882" s="73"/>
      <c r="J882" s="73"/>
      <c r="K882" s="73"/>
      <c r="L882" s="73"/>
      <c r="M882" s="73"/>
      <c r="N882" s="73"/>
    </row>
    <row r="883">
      <c r="A883" s="73"/>
      <c r="B883" s="73"/>
      <c r="C883" s="73"/>
      <c r="D883" s="73"/>
      <c r="E883" s="73"/>
      <c r="F883" s="73"/>
      <c r="G883" s="73"/>
      <c r="H883" s="73"/>
      <c r="I883" s="73"/>
      <c r="J883" s="73"/>
      <c r="K883" s="73"/>
      <c r="L883" s="73"/>
      <c r="M883" s="73"/>
      <c r="N883" s="73"/>
    </row>
    <row r="884">
      <c r="A884" s="73"/>
      <c r="B884" s="73"/>
      <c r="C884" s="73"/>
      <c r="D884" s="73"/>
      <c r="E884" s="73"/>
      <c r="F884" s="73"/>
      <c r="G884" s="73"/>
      <c r="H884" s="73"/>
      <c r="I884" s="73"/>
      <c r="J884" s="73"/>
      <c r="K884" s="73"/>
      <c r="L884" s="73"/>
      <c r="M884" s="73"/>
      <c r="N884" s="73"/>
    </row>
    <row r="885">
      <c r="A885" s="73"/>
      <c r="B885" s="73"/>
      <c r="C885" s="73"/>
      <c r="D885" s="73"/>
      <c r="E885" s="73"/>
      <c r="F885" s="73"/>
      <c r="G885" s="73"/>
      <c r="H885" s="73"/>
      <c r="I885" s="73"/>
      <c r="J885" s="73"/>
      <c r="K885" s="73"/>
      <c r="L885" s="73"/>
      <c r="M885" s="73"/>
      <c r="N885" s="73"/>
    </row>
    <row r="886">
      <c r="A886" s="73"/>
      <c r="B886" s="73"/>
      <c r="C886" s="73"/>
      <c r="D886" s="73"/>
      <c r="E886" s="73"/>
      <c r="F886" s="73"/>
      <c r="G886" s="73"/>
      <c r="H886" s="73"/>
      <c r="I886" s="73"/>
      <c r="J886" s="73"/>
      <c r="K886" s="73"/>
      <c r="L886" s="73"/>
      <c r="M886" s="73"/>
      <c r="N886" s="73"/>
    </row>
    <row r="887">
      <c r="A887" s="73"/>
      <c r="B887" s="73"/>
      <c r="C887" s="73"/>
      <c r="D887" s="73"/>
      <c r="E887" s="73"/>
      <c r="F887" s="73"/>
      <c r="G887" s="73"/>
      <c r="H887" s="73"/>
      <c r="I887" s="73"/>
      <c r="J887" s="73"/>
      <c r="K887" s="73"/>
      <c r="L887" s="73"/>
      <c r="M887" s="73"/>
      <c r="N887" s="73"/>
    </row>
    <row r="888">
      <c r="A888" s="73"/>
      <c r="B888" s="73"/>
      <c r="C888" s="73"/>
      <c r="D888" s="73"/>
      <c r="E888" s="73"/>
      <c r="F888" s="73"/>
      <c r="G888" s="73"/>
      <c r="H888" s="73"/>
      <c r="I888" s="73"/>
      <c r="J888" s="73"/>
      <c r="K888" s="73"/>
      <c r="L888" s="73"/>
      <c r="M888" s="73"/>
      <c r="N888" s="73"/>
    </row>
    <row r="889">
      <c r="A889" s="73"/>
      <c r="B889" s="73"/>
      <c r="C889" s="73"/>
      <c r="D889" s="73"/>
      <c r="E889" s="73"/>
      <c r="F889" s="73"/>
      <c r="G889" s="73"/>
      <c r="H889" s="73"/>
      <c r="I889" s="73"/>
      <c r="J889" s="73"/>
      <c r="K889" s="73"/>
      <c r="L889" s="73"/>
      <c r="M889" s="73"/>
      <c r="N889" s="73"/>
    </row>
    <row r="890">
      <c r="A890" s="73"/>
      <c r="B890" s="73"/>
      <c r="C890" s="73"/>
      <c r="D890" s="73"/>
      <c r="E890" s="73"/>
      <c r="F890" s="73"/>
      <c r="G890" s="73"/>
      <c r="H890" s="73"/>
      <c r="I890" s="73"/>
      <c r="J890" s="73"/>
      <c r="K890" s="73"/>
      <c r="L890" s="73"/>
      <c r="M890" s="73"/>
      <c r="N890" s="73"/>
    </row>
    <row r="891">
      <c r="A891" s="73"/>
      <c r="B891" s="73"/>
      <c r="C891" s="73"/>
      <c r="D891" s="73"/>
      <c r="E891" s="73"/>
      <c r="F891" s="73"/>
      <c r="G891" s="73"/>
      <c r="H891" s="73"/>
      <c r="I891" s="73"/>
      <c r="J891" s="73"/>
      <c r="K891" s="73"/>
      <c r="L891" s="73"/>
      <c r="M891" s="73"/>
      <c r="N891" s="73"/>
    </row>
    <row r="892">
      <c r="A892" s="73"/>
      <c r="B892" s="73"/>
      <c r="C892" s="73"/>
      <c r="D892" s="73"/>
      <c r="E892" s="73"/>
      <c r="F892" s="73"/>
      <c r="G892" s="73"/>
      <c r="H892" s="73"/>
      <c r="I892" s="73"/>
      <c r="J892" s="73"/>
      <c r="K892" s="73"/>
      <c r="L892" s="73"/>
      <c r="M892" s="73"/>
      <c r="N892" s="73"/>
    </row>
    <row r="893">
      <c r="A893" s="73"/>
      <c r="B893" s="73"/>
      <c r="C893" s="73"/>
      <c r="D893" s="73"/>
      <c r="E893" s="73"/>
      <c r="F893" s="73"/>
      <c r="G893" s="73"/>
      <c r="H893" s="73"/>
      <c r="I893" s="73"/>
      <c r="J893" s="73"/>
      <c r="K893" s="73"/>
      <c r="L893" s="73"/>
      <c r="M893" s="73"/>
      <c r="N893" s="73"/>
    </row>
    <row r="894">
      <c r="A894" s="73"/>
      <c r="B894" s="73"/>
      <c r="C894" s="73"/>
      <c r="D894" s="73"/>
      <c r="E894" s="73"/>
      <c r="F894" s="73"/>
      <c r="G894" s="73"/>
      <c r="H894" s="73"/>
      <c r="I894" s="73"/>
      <c r="J894" s="73"/>
      <c r="K894" s="73"/>
      <c r="L894" s="73"/>
      <c r="M894" s="73"/>
      <c r="N894" s="73"/>
    </row>
    <row r="895">
      <c r="A895" s="73"/>
      <c r="B895" s="73"/>
      <c r="C895" s="73"/>
      <c r="D895" s="73"/>
      <c r="E895" s="73"/>
      <c r="F895" s="73"/>
      <c r="G895" s="73"/>
      <c r="H895" s="73"/>
      <c r="I895" s="73"/>
      <c r="J895" s="73"/>
      <c r="K895" s="73"/>
      <c r="L895" s="73"/>
      <c r="M895" s="73"/>
      <c r="N895" s="73"/>
    </row>
    <row r="896">
      <c r="A896" s="73"/>
      <c r="B896" s="73"/>
      <c r="C896" s="73"/>
      <c r="D896" s="73"/>
      <c r="E896" s="73"/>
      <c r="F896" s="73"/>
      <c r="G896" s="73"/>
      <c r="H896" s="73"/>
      <c r="I896" s="73"/>
      <c r="J896" s="73"/>
      <c r="K896" s="73"/>
      <c r="L896" s="73"/>
      <c r="M896" s="73"/>
      <c r="N896" s="73"/>
    </row>
    <row r="897">
      <c r="A897" s="73"/>
      <c r="B897" s="73"/>
      <c r="C897" s="73"/>
      <c r="D897" s="73"/>
      <c r="E897" s="73"/>
      <c r="F897" s="73"/>
      <c r="G897" s="73"/>
      <c r="H897" s="73"/>
      <c r="I897" s="73"/>
      <c r="J897" s="73"/>
      <c r="K897" s="73"/>
      <c r="L897" s="73"/>
      <c r="M897" s="73"/>
      <c r="N897" s="73"/>
    </row>
    <row r="898">
      <c r="A898" s="73"/>
      <c r="B898" s="73"/>
      <c r="C898" s="73"/>
      <c r="D898" s="73"/>
      <c r="E898" s="73"/>
      <c r="F898" s="73"/>
      <c r="G898" s="73"/>
      <c r="H898" s="73"/>
      <c r="I898" s="73"/>
      <c r="J898" s="73"/>
      <c r="K898" s="73"/>
      <c r="L898" s="73"/>
      <c r="M898" s="73"/>
      <c r="N898" s="73"/>
    </row>
    <row r="899">
      <c r="A899" s="73"/>
      <c r="B899" s="73"/>
      <c r="C899" s="73"/>
      <c r="D899" s="73"/>
      <c r="E899" s="73"/>
      <c r="F899" s="73"/>
      <c r="G899" s="73"/>
      <c r="H899" s="73"/>
      <c r="I899" s="73"/>
      <c r="J899" s="73"/>
      <c r="K899" s="73"/>
      <c r="L899" s="73"/>
      <c r="M899" s="73"/>
      <c r="N899" s="73"/>
    </row>
    <row r="900">
      <c r="A900" s="73"/>
      <c r="B900" s="73"/>
      <c r="C900" s="73"/>
      <c r="D900" s="73"/>
      <c r="E900" s="73"/>
      <c r="F900" s="73"/>
      <c r="G900" s="73"/>
      <c r="H900" s="73"/>
      <c r="I900" s="73"/>
      <c r="J900" s="73"/>
      <c r="K900" s="73"/>
      <c r="L900" s="73"/>
      <c r="M900" s="73"/>
      <c r="N900" s="73"/>
    </row>
    <row r="901">
      <c r="A901" s="73"/>
      <c r="B901" s="73"/>
      <c r="C901" s="73"/>
      <c r="D901" s="73"/>
      <c r="E901" s="73"/>
      <c r="F901" s="73"/>
      <c r="G901" s="73"/>
      <c r="H901" s="73"/>
      <c r="I901" s="73"/>
      <c r="J901" s="73"/>
      <c r="K901" s="73"/>
      <c r="L901" s="73"/>
      <c r="M901" s="73"/>
      <c r="N901" s="73"/>
    </row>
    <row r="902">
      <c r="A902" s="73"/>
      <c r="B902" s="73"/>
      <c r="C902" s="73"/>
      <c r="D902" s="73"/>
      <c r="E902" s="73"/>
      <c r="F902" s="73"/>
      <c r="G902" s="73"/>
      <c r="H902" s="73"/>
      <c r="I902" s="73"/>
      <c r="J902" s="73"/>
      <c r="K902" s="73"/>
      <c r="L902" s="73"/>
      <c r="M902" s="73"/>
      <c r="N902" s="73"/>
    </row>
    <row r="903">
      <c r="A903" s="73"/>
      <c r="B903" s="73"/>
      <c r="C903" s="73"/>
      <c r="D903" s="73"/>
      <c r="E903" s="73"/>
      <c r="F903" s="73"/>
      <c r="G903" s="73"/>
      <c r="H903" s="73"/>
      <c r="I903" s="73"/>
      <c r="J903" s="73"/>
      <c r="K903" s="73"/>
      <c r="L903" s="73"/>
      <c r="M903" s="73"/>
      <c r="N903" s="73"/>
    </row>
    <row r="904">
      <c r="A904" s="73"/>
      <c r="B904" s="73"/>
      <c r="C904" s="73"/>
      <c r="D904" s="73"/>
      <c r="E904" s="73"/>
      <c r="F904" s="73"/>
      <c r="G904" s="73"/>
      <c r="H904" s="73"/>
      <c r="I904" s="73"/>
      <c r="J904" s="73"/>
      <c r="K904" s="73"/>
      <c r="L904" s="73"/>
      <c r="M904" s="73"/>
      <c r="N904" s="73"/>
    </row>
    <row r="905">
      <c r="A905" s="73"/>
      <c r="B905" s="73"/>
      <c r="C905" s="73"/>
      <c r="D905" s="73"/>
      <c r="E905" s="73"/>
      <c r="F905" s="73"/>
      <c r="G905" s="73"/>
      <c r="H905" s="73"/>
      <c r="I905" s="73"/>
      <c r="J905" s="73"/>
      <c r="K905" s="73"/>
      <c r="L905" s="73"/>
      <c r="M905" s="73"/>
      <c r="N905" s="73"/>
    </row>
    <row r="906">
      <c r="A906" s="73"/>
      <c r="B906" s="73"/>
      <c r="C906" s="73"/>
      <c r="D906" s="73"/>
      <c r="E906" s="73"/>
      <c r="F906" s="73"/>
      <c r="G906" s="73"/>
      <c r="H906" s="73"/>
      <c r="I906" s="73"/>
      <c r="J906" s="73"/>
      <c r="K906" s="73"/>
      <c r="L906" s="73"/>
      <c r="M906" s="73"/>
      <c r="N906" s="73"/>
    </row>
    <row r="907">
      <c r="A907" s="73"/>
      <c r="B907" s="73"/>
      <c r="C907" s="73"/>
      <c r="D907" s="73"/>
      <c r="E907" s="73"/>
      <c r="F907" s="73"/>
      <c r="G907" s="73"/>
      <c r="H907" s="73"/>
      <c r="I907" s="73"/>
      <c r="J907" s="73"/>
      <c r="K907" s="73"/>
      <c r="L907" s="73"/>
      <c r="M907" s="73"/>
      <c r="N907" s="73"/>
    </row>
    <row r="908">
      <c r="A908" s="73"/>
      <c r="B908" s="73"/>
      <c r="C908" s="73"/>
      <c r="D908" s="73"/>
      <c r="E908" s="73"/>
      <c r="F908" s="73"/>
      <c r="G908" s="73"/>
      <c r="H908" s="73"/>
      <c r="I908" s="73"/>
      <c r="J908" s="73"/>
      <c r="K908" s="73"/>
      <c r="L908" s="73"/>
      <c r="M908" s="73"/>
      <c r="N908" s="73"/>
    </row>
    <row r="909">
      <c r="A909" s="73"/>
      <c r="B909" s="73"/>
      <c r="C909" s="73"/>
      <c r="D909" s="73"/>
      <c r="E909" s="73"/>
      <c r="F909" s="73"/>
      <c r="G909" s="73"/>
      <c r="H909" s="73"/>
      <c r="I909" s="73"/>
      <c r="J909" s="73"/>
      <c r="K909" s="73"/>
      <c r="L909" s="73"/>
      <c r="M909" s="73"/>
      <c r="N909" s="73"/>
    </row>
    <row r="910">
      <c r="A910" s="73"/>
      <c r="B910" s="73"/>
      <c r="C910" s="73"/>
      <c r="D910" s="73"/>
      <c r="E910" s="73"/>
      <c r="F910" s="73"/>
      <c r="G910" s="73"/>
      <c r="H910" s="73"/>
      <c r="I910" s="73"/>
      <c r="J910" s="73"/>
      <c r="K910" s="73"/>
      <c r="L910" s="73"/>
      <c r="M910" s="73"/>
      <c r="N910" s="73"/>
    </row>
    <row r="911">
      <c r="A911" s="73"/>
      <c r="B911" s="73"/>
      <c r="C911" s="73"/>
      <c r="D911" s="73"/>
      <c r="E911" s="73"/>
      <c r="F911" s="73"/>
      <c r="G911" s="73"/>
      <c r="H911" s="73"/>
      <c r="I911" s="73"/>
      <c r="J911" s="73"/>
      <c r="K911" s="73"/>
      <c r="L911" s="73"/>
      <c r="M911" s="73"/>
      <c r="N911" s="73"/>
    </row>
    <row r="912">
      <c r="A912" s="73"/>
      <c r="B912" s="73"/>
      <c r="C912" s="73"/>
      <c r="D912" s="73"/>
      <c r="E912" s="73"/>
      <c r="F912" s="73"/>
      <c r="G912" s="73"/>
      <c r="H912" s="73"/>
      <c r="I912" s="73"/>
      <c r="J912" s="73"/>
      <c r="K912" s="73"/>
      <c r="L912" s="73"/>
      <c r="M912" s="73"/>
      <c r="N912" s="73"/>
    </row>
    <row r="913">
      <c r="A913" s="73"/>
      <c r="B913" s="73"/>
      <c r="C913" s="73"/>
      <c r="D913" s="73"/>
      <c r="E913" s="73"/>
      <c r="F913" s="73"/>
      <c r="G913" s="73"/>
      <c r="H913" s="73"/>
      <c r="I913" s="73"/>
      <c r="J913" s="73"/>
      <c r="K913" s="73"/>
      <c r="L913" s="73"/>
      <c r="M913" s="73"/>
      <c r="N913" s="73"/>
    </row>
    <row r="914">
      <c r="A914" s="73"/>
      <c r="B914" s="73"/>
      <c r="C914" s="73"/>
      <c r="D914" s="73"/>
      <c r="E914" s="73"/>
      <c r="F914" s="73"/>
      <c r="G914" s="73"/>
      <c r="H914" s="73"/>
      <c r="I914" s="73"/>
      <c r="J914" s="73"/>
      <c r="K914" s="73"/>
      <c r="L914" s="73"/>
      <c r="M914" s="73"/>
      <c r="N914" s="73"/>
    </row>
    <row r="915">
      <c r="A915" s="73"/>
      <c r="B915" s="73"/>
      <c r="C915" s="73"/>
      <c r="D915" s="73"/>
      <c r="E915" s="73"/>
      <c r="F915" s="73"/>
      <c r="G915" s="73"/>
      <c r="H915" s="73"/>
      <c r="I915" s="73"/>
      <c r="J915" s="73"/>
      <c r="K915" s="73"/>
      <c r="L915" s="73"/>
      <c r="M915" s="73"/>
      <c r="N915" s="73"/>
    </row>
    <row r="916">
      <c r="A916" s="73"/>
      <c r="B916" s="73"/>
      <c r="C916" s="73"/>
      <c r="D916" s="73"/>
      <c r="E916" s="73"/>
      <c r="F916" s="73"/>
      <c r="G916" s="73"/>
      <c r="H916" s="73"/>
      <c r="I916" s="73"/>
      <c r="J916" s="73"/>
      <c r="K916" s="73"/>
      <c r="L916" s="73"/>
      <c r="M916" s="73"/>
      <c r="N916" s="73"/>
    </row>
    <row r="917">
      <c r="A917" s="73"/>
      <c r="B917" s="73"/>
      <c r="C917" s="73"/>
      <c r="D917" s="73"/>
      <c r="E917" s="73"/>
      <c r="F917" s="73"/>
      <c r="G917" s="73"/>
      <c r="H917" s="73"/>
      <c r="I917" s="73"/>
      <c r="J917" s="73"/>
      <c r="K917" s="73"/>
      <c r="L917" s="73"/>
      <c r="M917" s="73"/>
      <c r="N917" s="73"/>
    </row>
    <row r="918">
      <c r="A918" s="73"/>
      <c r="B918" s="73"/>
      <c r="C918" s="73"/>
      <c r="D918" s="73"/>
      <c r="E918" s="73"/>
      <c r="F918" s="73"/>
      <c r="G918" s="73"/>
      <c r="H918" s="73"/>
      <c r="I918" s="73"/>
      <c r="J918" s="73"/>
      <c r="K918" s="73"/>
      <c r="L918" s="73"/>
      <c r="M918" s="73"/>
      <c r="N918" s="73"/>
    </row>
    <row r="919">
      <c r="A919" s="73"/>
      <c r="B919" s="73"/>
      <c r="C919" s="73"/>
      <c r="D919" s="73"/>
      <c r="E919" s="73"/>
      <c r="F919" s="73"/>
      <c r="G919" s="73"/>
      <c r="H919" s="73"/>
      <c r="I919" s="73"/>
      <c r="J919" s="73"/>
      <c r="K919" s="73"/>
      <c r="L919" s="73"/>
      <c r="M919" s="73"/>
      <c r="N919" s="73"/>
    </row>
    <row r="920">
      <c r="A920" s="73"/>
      <c r="B920" s="73"/>
      <c r="C920" s="73"/>
      <c r="D920" s="73"/>
      <c r="E920" s="73"/>
      <c r="F920" s="73"/>
      <c r="G920" s="73"/>
      <c r="H920" s="73"/>
      <c r="I920" s="73"/>
      <c r="J920" s="73"/>
      <c r="K920" s="73"/>
      <c r="L920" s="73"/>
      <c r="M920" s="73"/>
      <c r="N920" s="73"/>
    </row>
    <row r="921">
      <c r="A921" s="73"/>
      <c r="B921" s="73"/>
      <c r="C921" s="73"/>
      <c r="D921" s="73"/>
      <c r="E921" s="73"/>
      <c r="F921" s="73"/>
      <c r="G921" s="73"/>
      <c r="H921" s="73"/>
      <c r="I921" s="73"/>
      <c r="J921" s="73"/>
      <c r="K921" s="73"/>
      <c r="L921" s="73"/>
      <c r="M921" s="73"/>
      <c r="N921" s="73"/>
    </row>
    <row r="922">
      <c r="A922" s="73"/>
      <c r="B922" s="73"/>
      <c r="C922" s="73"/>
      <c r="D922" s="73"/>
      <c r="E922" s="73"/>
      <c r="F922" s="73"/>
      <c r="G922" s="73"/>
      <c r="H922" s="73"/>
      <c r="I922" s="73"/>
      <c r="J922" s="73"/>
      <c r="K922" s="73"/>
      <c r="L922" s="73"/>
      <c r="M922" s="73"/>
      <c r="N922" s="73"/>
    </row>
    <row r="923">
      <c r="A923" s="73"/>
      <c r="B923" s="73"/>
      <c r="C923" s="73"/>
      <c r="D923" s="73"/>
      <c r="E923" s="73"/>
      <c r="F923" s="73"/>
      <c r="G923" s="73"/>
      <c r="H923" s="73"/>
      <c r="I923" s="73"/>
      <c r="J923" s="73"/>
      <c r="K923" s="73"/>
      <c r="L923" s="73"/>
      <c r="M923" s="73"/>
      <c r="N923" s="73"/>
    </row>
    <row r="924">
      <c r="A924" s="73"/>
      <c r="B924" s="73"/>
      <c r="C924" s="73"/>
      <c r="D924" s="73"/>
      <c r="E924" s="73"/>
      <c r="F924" s="73"/>
      <c r="G924" s="73"/>
      <c r="H924" s="73"/>
      <c r="I924" s="73"/>
      <c r="J924" s="73"/>
      <c r="K924" s="73"/>
      <c r="L924" s="73"/>
      <c r="M924" s="73"/>
      <c r="N924" s="73"/>
    </row>
    <row r="925">
      <c r="A925" s="73"/>
      <c r="B925" s="73"/>
      <c r="C925" s="73"/>
      <c r="D925" s="73"/>
      <c r="E925" s="73"/>
      <c r="F925" s="73"/>
      <c r="G925" s="73"/>
      <c r="H925" s="73"/>
      <c r="I925" s="73"/>
      <c r="J925" s="73"/>
      <c r="K925" s="73"/>
      <c r="L925" s="73"/>
      <c r="M925" s="73"/>
      <c r="N925" s="73"/>
    </row>
    <row r="926">
      <c r="A926" s="73"/>
      <c r="B926" s="73"/>
      <c r="C926" s="73"/>
      <c r="D926" s="73"/>
      <c r="E926" s="73"/>
      <c r="F926" s="73"/>
      <c r="G926" s="73"/>
      <c r="H926" s="73"/>
      <c r="I926" s="73"/>
      <c r="J926" s="73"/>
      <c r="K926" s="73"/>
      <c r="L926" s="73"/>
      <c r="M926" s="73"/>
      <c r="N926" s="73"/>
    </row>
    <row r="927">
      <c r="A927" s="73"/>
      <c r="B927" s="73"/>
      <c r="C927" s="73"/>
      <c r="D927" s="73"/>
      <c r="E927" s="73"/>
      <c r="F927" s="73"/>
      <c r="G927" s="73"/>
      <c r="H927" s="73"/>
      <c r="I927" s="73"/>
      <c r="J927" s="73"/>
      <c r="K927" s="73"/>
      <c r="L927" s="73"/>
      <c r="M927" s="73"/>
      <c r="N927" s="73"/>
    </row>
    <row r="928">
      <c r="A928" s="73"/>
      <c r="B928" s="73"/>
      <c r="C928" s="73"/>
      <c r="D928" s="73"/>
      <c r="E928" s="73"/>
      <c r="F928" s="73"/>
      <c r="G928" s="73"/>
      <c r="H928" s="73"/>
      <c r="I928" s="73"/>
      <c r="J928" s="73"/>
      <c r="K928" s="73"/>
      <c r="L928" s="73"/>
      <c r="M928" s="73"/>
      <c r="N928" s="73"/>
    </row>
    <row r="929">
      <c r="A929" s="73"/>
      <c r="B929" s="73"/>
      <c r="C929" s="73"/>
      <c r="D929" s="73"/>
      <c r="E929" s="73"/>
      <c r="F929" s="73"/>
      <c r="G929" s="73"/>
      <c r="H929" s="73"/>
      <c r="I929" s="73"/>
      <c r="J929" s="73"/>
      <c r="K929" s="73"/>
      <c r="L929" s="73"/>
      <c r="M929" s="73"/>
      <c r="N929" s="73"/>
    </row>
    <row r="930">
      <c r="A930" s="73"/>
      <c r="B930" s="73"/>
      <c r="C930" s="73"/>
      <c r="D930" s="73"/>
      <c r="E930" s="73"/>
      <c r="F930" s="73"/>
      <c r="G930" s="73"/>
      <c r="H930" s="73"/>
      <c r="I930" s="73"/>
      <c r="J930" s="73"/>
      <c r="K930" s="73"/>
      <c r="L930" s="73"/>
      <c r="M930" s="73"/>
      <c r="N930" s="73"/>
    </row>
    <row r="931">
      <c r="A931" s="73"/>
      <c r="B931" s="73"/>
      <c r="C931" s="73"/>
      <c r="D931" s="73"/>
      <c r="E931" s="73"/>
      <c r="F931" s="73"/>
      <c r="G931" s="73"/>
      <c r="H931" s="73"/>
      <c r="I931" s="73"/>
      <c r="J931" s="73"/>
      <c r="K931" s="73"/>
      <c r="L931" s="73"/>
      <c r="M931" s="73"/>
      <c r="N931" s="73"/>
    </row>
    <row r="932">
      <c r="A932" s="73"/>
      <c r="B932" s="73"/>
      <c r="C932" s="73"/>
      <c r="D932" s="73"/>
      <c r="E932" s="73"/>
      <c r="F932" s="73"/>
      <c r="G932" s="73"/>
      <c r="H932" s="73"/>
      <c r="I932" s="73"/>
      <c r="J932" s="73"/>
      <c r="K932" s="73"/>
      <c r="L932" s="73"/>
      <c r="M932" s="73"/>
      <c r="N932" s="73"/>
    </row>
    <row r="933">
      <c r="A933" s="73"/>
      <c r="B933" s="73"/>
      <c r="C933" s="73"/>
      <c r="D933" s="73"/>
      <c r="E933" s="73"/>
      <c r="F933" s="73"/>
      <c r="G933" s="73"/>
      <c r="H933" s="73"/>
      <c r="I933" s="73"/>
      <c r="J933" s="73"/>
      <c r="K933" s="73"/>
      <c r="L933" s="73"/>
      <c r="M933" s="73"/>
      <c r="N933" s="73"/>
    </row>
    <row r="934">
      <c r="A934" s="73"/>
      <c r="B934" s="73"/>
      <c r="C934" s="73"/>
      <c r="D934" s="73"/>
      <c r="E934" s="73"/>
      <c r="F934" s="73"/>
      <c r="G934" s="73"/>
      <c r="H934" s="73"/>
      <c r="I934" s="73"/>
      <c r="J934" s="73"/>
      <c r="K934" s="73"/>
      <c r="L934" s="73"/>
      <c r="M934" s="73"/>
      <c r="N934" s="73"/>
    </row>
    <row r="935">
      <c r="A935" s="73"/>
      <c r="B935" s="73"/>
      <c r="C935" s="73"/>
      <c r="D935" s="73"/>
      <c r="E935" s="73"/>
      <c r="F935" s="73"/>
      <c r="G935" s="73"/>
      <c r="H935" s="73"/>
      <c r="I935" s="73"/>
      <c r="J935" s="73"/>
      <c r="K935" s="73"/>
      <c r="L935" s="73"/>
      <c r="M935" s="73"/>
      <c r="N935" s="73"/>
    </row>
    <row r="936">
      <c r="A936" s="73"/>
      <c r="B936" s="73"/>
      <c r="C936" s="73"/>
      <c r="D936" s="73"/>
      <c r="E936" s="73"/>
      <c r="F936" s="73"/>
      <c r="G936" s="73"/>
      <c r="H936" s="73"/>
      <c r="I936" s="73"/>
      <c r="J936" s="73"/>
      <c r="K936" s="73"/>
      <c r="L936" s="73"/>
      <c r="M936" s="73"/>
      <c r="N936" s="73"/>
    </row>
    <row r="937">
      <c r="A937" s="73"/>
      <c r="B937" s="73"/>
      <c r="C937" s="73"/>
      <c r="D937" s="73"/>
      <c r="E937" s="73"/>
      <c r="F937" s="73"/>
      <c r="G937" s="73"/>
      <c r="H937" s="73"/>
      <c r="I937" s="73"/>
      <c r="J937" s="73"/>
      <c r="K937" s="73"/>
      <c r="L937" s="73"/>
      <c r="M937" s="73"/>
      <c r="N937" s="73"/>
    </row>
    <row r="938">
      <c r="A938" s="73"/>
      <c r="B938" s="73"/>
      <c r="C938" s="73"/>
      <c r="D938" s="73"/>
      <c r="E938" s="73"/>
      <c r="F938" s="73"/>
      <c r="G938" s="73"/>
      <c r="H938" s="73"/>
      <c r="I938" s="73"/>
      <c r="J938" s="73"/>
      <c r="K938" s="73"/>
      <c r="L938" s="73"/>
      <c r="M938" s="73"/>
      <c r="N938" s="73"/>
    </row>
    <row r="939">
      <c r="A939" s="73"/>
      <c r="B939" s="73"/>
      <c r="C939" s="73"/>
      <c r="D939" s="73"/>
      <c r="E939" s="73"/>
      <c r="F939" s="73"/>
      <c r="G939" s="73"/>
      <c r="H939" s="73"/>
      <c r="I939" s="73"/>
      <c r="J939" s="73"/>
      <c r="K939" s="73"/>
      <c r="L939" s="73"/>
      <c r="M939" s="73"/>
      <c r="N939" s="73"/>
    </row>
    <row r="940">
      <c r="A940" s="73"/>
      <c r="B940" s="73"/>
      <c r="C940" s="73"/>
      <c r="D940" s="73"/>
      <c r="E940" s="73"/>
      <c r="F940" s="73"/>
      <c r="G940" s="73"/>
      <c r="H940" s="73"/>
      <c r="I940" s="73"/>
      <c r="J940" s="73"/>
      <c r="K940" s="73"/>
      <c r="L940" s="73"/>
      <c r="M940" s="73"/>
      <c r="N940" s="73"/>
    </row>
    <row r="941">
      <c r="A941" s="73"/>
      <c r="B941" s="73"/>
      <c r="C941" s="73"/>
      <c r="D941" s="73"/>
      <c r="E941" s="73"/>
      <c r="F941" s="73"/>
      <c r="G941" s="73"/>
      <c r="H941" s="73"/>
      <c r="I941" s="73"/>
      <c r="J941" s="73"/>
      <c r="K941" s="73"/>
      <c r="L941" s="73"/>
      <c r="M941" s="73"/>
      <c r="N941" s="73"/>
    </row>
    <row r="942">
      <c r="A942" s="73"/>
      <c r="B942" s="73"/>
      <c r="C942" s="73"/>
      <c r="D942" s="73"/>
      <c r="E942" s="73"/>
      <c r="F942" s="73"/>
      <c r="G942" s="73"/>
      <c r="H942" s="73"/>
      <c r="I942" s="73"/>
      <c r="J942" s="73"/>
      <c r="K942" s="73"/>
      <c r="L942" s="73"/>
      <c r="M942" s="73"/>
      <c r="N942" s="73"/>
    </row>
    <row r="943">
      <c r="A943" s="73"/>
      <c r="B943" s="73"/>
      <c r="C943" s="73"/>
      <c r="D943" s="73"/>
      <c r="E943" s="73"/>
      <c r="F943" s="73"/>
      <c r="G943" s="73"/>
      <c r="H943" s="73"/>
      <c r="I943" s="73"/>
      <c r="J943" s="73"/>
      <c r="K943" s="73"/>
      <c r="L943" s="73"/>
      <c r="M943" s="73"/>
      <c r="N943" s="73"/>
    </row>
    <row r="944">
      <c r="A944" s="73"/>
      <c r="B944" s="73"/>
      <c r="C944" s="73"/>
      <c r="D944" s="73"/>
      <c r="E944" s="73"/>
      <c r="F944" s="73"/>
      <c r="G944" s="73"/>
      <c r="H944" s="73"/>
      <c r="I944" s="73"/>
      <c r="J944" s="73"/>
      <c r="K944" s="73"/>
      <c r="L944" s="73"/>
      <c r="M944" s="73"/>
      <c r="N944" s="73"/>
    </row>
    <row r="945">
      <c r="A945" s="73"/>
      <c r="B945" s="73"/>
      <c r="C945" s="73"/>
      <c r="D945" s="73"/>
      <c r="E945" s="73"/>
      <c r="F945" s="73"/>
      <c r="G945" s="73"/>
      <c r="H945" s="73"/>
      <c r="I945" s="73"/>
      <c r="J945" s="73"/>
      <c r="K945" s="73"/>
      <c r="L945" s="73"/>
      <c r="M945" s="73"/>
      <c r="N945" s="73"/>
    </row>
    <row r="946">
      <c r="A946" s="73"/>
      <c r="B946" s="73"/>
      <c r="C946" s="73"/>
      <c r="D946" s="73"/>
      <c r="E946" s="73"/>
      <c r="F946" s="73"/>
      <c r="G946" s="73"/>
      <c r="H946" s="73"/>
      <c r="I946" s="73"/>
      <c r="J946" s="73"/>
      <c r="K946" s="73"/>
      <c r="L946" s="73"/>
      <c r="M946" s="73"/>
      <c r="N946" s="73"/>
    </row>
    <row r="947">
      <c r="A947" s="73"/>
      <c r="B947" s="73"/>
      <c r="C947" s="73"/>
      <c r="D947" s="73"/>
      <c r="E947" s="73"/>
      <c r="F947" s="73"/>
      <c r="G947" s="73"/>
      <c r="H947" s="73"/>
      <c r="I947" s="73"/>
      <c r="J947" s="73"/>
      <c r="K947" s="73"/>
      <c r="L947" s="73"/>
      <c r="M947" s="73"/>
      <c r="N947" s="73"/>
    </row>
    <row r="948">
      <c r="A948" s="73"/>
      <c r="B948" s="73"/>
      <c r="C948" s="73"/>
      <c r="D948" s="73"/>
      <c r="E948" s="73"/>
      <c r="F948" s="73"/>
      <c r="G948" s="73"/>
      <c r="H948" s="73"/>
      <c r="I948" s="73"/>
      <c r="J948" s="73"/>
      <c r="K948" s="73"/>
      <c r="L948" s="73"/>
      <c r="M948" s="73"/>
      <c r="N948" s="73"/>
    </row>
    <row r="949">
      <c r="A949" s="73"/>
      <c r="B949" s="73"/>
      <c r="C949" s="73"/>
      <c r="D949" s="73"/>
      <c r="E949" s="73"/>
      <c r="F949" s="73"/>
      <c r="G949" s="73"/>
      <c r="H949" s="73"/>
      <c r="I949" s="73"/>
      <c r="J949" s="73"/>
      <c r="K949" s="73"/>
      <c r="L949" s="73"/>
      <c r="M949" s="73"/>
      <c r="N949" s="73"/>
    </row>
    <row r="950">
      <c r="A950" s="73"/>
      <c r="B950" s="73"/>
      <c r="C950" s="73"/>
      <c r="D950" s="73"/>
      <c r="E950" s="73"/>
      <c r="F950" s="73"/>
      <c r="G950" s="73"/>
      <c r="H950" s="73"/>
      <c r="I950" s="73"/>
      <c r="J950" s="73"/>
      <c r="K950" s="73"/>
      <c r="L950" s="73"/>
      <c r="M950" s="73"/>
      <c r="N950" s="73"/>
    </row>
    <row r="951">
      <c r="A951" s="73"/>
      <c r="B951" s="73"/>
      <c r="C951" s="73"/>
      <c r="D951" s="73"/>
      <c r="E951" s="73"/>
      <c r="F951" s="73"/>
      <c r="G951" s="73"/>
      <c r="H951" s="73"/>
      <c r="I951" s="73"/>
      <c r="J951" s="73"/>
      <c r="K951" s="73"/>
      <c r="L951" s="73"/>
      <c r="M951" s="73"/>
      <c r="N951" s="73"/>
    </row>
    <row r="952">
      <c r="A952" s="73"/>
      <c r="B952" s="73"/>
      <c r="C952" s="73"/>
      <c r="D952" s="73"/>
      <c r="E952" s="73"/>
      <c r="F952" s="73"/>
      <c r="G952" s="73"/>
      <c r="H952" s="73"/>
      <c r="I952" s="73"/>
      <c r="J952" s="73"/>
      <c r="K952" s="73"/>
      <c r="L952" s="73"/>
      <c r="M952" s="73"/>
      <c r="N952" s="73"/>
    </row>
    <row r="953">
      <c r="A953" s="73"/>
      <c r="B953" s="73"/>
      <c r="C953" s="73"/>
      <c r="D953" s="73"/>
      <c r="E953" s="73"/>
      <c r="F953" s="73"/>
      <c r="G953" s="73"/>
      <c r="H953" s="73"/>
      <c r="I953" s="73"/>
      <c r="J953" s="73"/>
      <c r="K953" s="73"/>
      <c r="L953" s="73"/>
      <c r="M953" s="73"/>
      <c r="N953" s="73"/>
    </row>
    <row r="954">
      <c r="A954" s="73"/>
      <c r="B954" s="73"/>
      <c r="C954" s="73"/>
      <c r="D954" s="73"/>
      <c r="E954" s="73"/>
      <c r="F954" s="73"/>
      <c r="G954" s="73"/>
      <c r="H954" s="73"/>
      <c r="I954" s="73"/>
      <c r="J954" s="73"/>
      <c r="K954" s="73"/>
      <c r="L954" s="73"/>
      <c r="M954" s="73"/>
      <c r="N954" s="73"/>
    </row>
    <row r="955">
      <c r="A955" s="73"/>
      <c r="B955" s="73"/>
      <c r="C955" s="73"/>
      <c r="D955" s="73"/>
      <c r="E955" s="73"/>
      <c r="F955" s="73"/>
      <c r="G955" s="73"/>
      <c r="H955" s="73"/>
      <c r="I955" s="73"/>
      <c r="J955" s="73"/>
      <c r="K955" s="73"/>
      <c r="L955" s="73"/>
      <c r="M955" s="73"/>
      <c r="N955" s="73"/>
    </row>
    <row r="956">
      <c r="A956" s="73"/>
      <c r="B956" s="73"/>
      <c r="C956" s="73"/>
      <c r="D956" s="73"/>
      <c r="E956" s="73"/>
      <c r="F956" s="73"/>
      <c r="G956" s="73"/>
      <c r="H956" s="73"/>
      <c r="I956" s="73"/>
      <c r="J956" s="73"/>
      <c r="K956" s="73"/>
      <c r="L956" s="73"/>
      <c r="M956" s="73"/>
      <c r="N956" s="73"/>
    </row>
    <row r="957">
      <c r="A957" s="73"/>
      <c r="B957" s="73"/>
      <c r="C957" s="73"/>
      <c r="D957" s="73"/>
      <c r="E957" s="73"/>
      <c r="F957" s="73"/>
      <c r="G957" s="73"/>
      <c r="H957" s="73"/>
      <c r="I957" s="73"/>
      <c r="J957" s="73"/>
      <c r="K957" s="73"/>
      <c r="L957" s="73"/>
      <c r="M957" s="73"/>
      <c r="N957" s="73"/>
    </row>
    <row r="958">
      <c r="A958" s="73"/>
      <c r="B958" s="73"/>
      <c r="C958" s="73"/>
      <c r="D958" s="73"/>
      <c r="E958" s="73"/>
      <c r="F958" s="73"/>
      <c r="G958" s="73"/>
      <c r="H958" s="73"/>
      <c r="I958" s="73"/>
      <c r="J958" s="73"/>
      <c r="K958" s="73"/>
      <c r="L958" s="73"/>
      <c r="M958" s="73"/>
      <c r="N958" s="73"/>
    </row>
    <row r="959">
      <c r="A959" s="73"/>
      <c r="B959" s="73"/>
      <c r="C959" s="73"/>
      <c r="D959" s="73"/>
      <c r="E959" s="73"/>
      <c r="F959" s="73"/>
      <c r="G959" s="73"/>
      <c r="H959" s="73"/>
      <c r="I959" s="73"/>
      <c r="J959" s="73"/>
      <c r="K959" s="73"/>
      <c r="L959" s="73"/>
      <c r="M959" s="73"/>
      <c r="N959" s="73"/>
    </row>
    <row r="960">
      <c r="A960" s="73"/>
      <c r="B960" s="73"/>
      <c r="C960" s="73"/>
      <c r="D960" s="73"/>
      <c r="E960" s="73"/>
      <c r="F960" s="73"/>
      <c r="G960" s="73"/>
      <c r="H960" s="73"/>
      <c r="I960" s="73"/>
      <c r="J960" s="73"/>
      <c r="K960" s="73"/>
      <c r="L960" s="73"/>
      <c r="M960" s="73"/>
      <c r="N960" s="73"/>
    </row>
    <row r="961">
      <c r="A961" s="73"/>
      <c r="B961" s="73"/>
      <c r="C961" s="73"/>
      <c r="D961" s="73"/>
      <c r="E961" s="73"/>
      <c r="F961" s="73"/>
      <c r="G961" s="73"/>
      <c r="H961" s="73"/>
      <c r="I961" s="73"/>
      <c r="J961" s="73"/>
      <c r="K961" s="73"/>
      <c r="L961" s="73"/>
      <c r="M961" s="73"/>
      <c r="N961" s="73"/>
    </row>
    <row r="962">
      <c r="A962" s="73"/>
      <c r="B962" s="73"/>
      <c r="C962" s="73"/>
      <c r="D962" s="73"/>
      <c r="E962" s="73"/>
      <c r="F962" s="73"/>
      <c r="G962" s="73"/>
      <c r="H962" s="73"/>
      <c r="I962" s="73"/>
      <c r="J962" s="73"/>
      <c r="K962" s="73"/>
      <c r="L962" s="73"/>
      <c r="M962" s="73"/>
      <c r="N962" s="73"/>
    </row>
    <row r="963">
      <c r="A963" s="73"/>
      <c r="B963" s="73"/>
      <c r="C963" s="73"/>
      <c r="D963" s="73"/>
      <c r="E963" s="73"/>
      <c r="F963" s="73"/>
      <c r="G963" s="73"/>
      <c r="H963" s="73"/>
      <c r="I963" s="73"/>
      <c r="J963" s="73"/>
      <c r="K963" s="73"/>
      <c r="L963" s="73"/>
      <c r="M963" s="73"/>
      <c r="N963" s="73"/>
    </row>
    <row r="964">
      <c r="A964" s="73"/>
      <c r="B964" s="73"/>
      <c r="C964" s="73"/>
      <c r="D964" s="73"/>
      <c r="E964" s="73"/>
      <c r="F964" s="73"/>
      <c r="G964" s="73"/>
      <c r="H964" s="73"/>
      <c r="I964" s="73"/>
      <c r="J964" s="73"/>
      <c r="K964" s="73"/>
      <c r="L964" s="73"/>
      <c r="M964" s="73"/>
      <c r="N964" s="73"/>
    </row>
    <row r="965">
      <c r="A965" s="73"/>
      <c r="B965" s="73"/>
      <c r="C965" s="73"/>
      <c r="D965" s="73"/>
      <c r="E965" s="73"/>
      <c r="F965" s="73"/>
      <c r="G965" s="73"/>
      <c r="H965" s="73"/>
      <c r="I965" s="73"/>
      <c r="J965" s="73"/>
      <c r="K965" s="73"/>
      <c r="L965" s="73"/>
      <c r="M965" s="73"/>
      <c r="N965" s="73"/>
    </row>
    <row r="966">
      <c r="A966" s="73"/>
      <c r="B966" s="73"/>
      <c r="C966" s="73"/>
      <c r="D966" s="73"/>
      <c r="E966" s="73"/>
      <c r="F966" s="73"/>
      <c r="G966" s="73"/>
      <c r="H966" s="73"/>
      <c r="I966" s="73"/>
      <c r="J966" s="73"/>
      <c r="K966" s="73"/>
      <c r="L966" s="73"/>
      <c r="M966" s="73"/>
      <c r="N966" s="73"/>
    </row>
    <row r="967">
      <c r="A967" s="73"/>
      <c r="B967" s="73"/>
      <c r="C967" s="73"/>
      <c r="D967" s="73"/>
      <c r="E967" s="73"/>
      <c r="F967" s="73"/>
      <c r="G967" s="73"/>
      <c r="H967" s="73"/>
      <c r="I967" s="73"/>
      <c r="J967" s="73"/>
      <c r="K967" s="73"/>
      <c r="L967" s="73"/>
      <c r="M967" s="73"/>
      <c r="N967" s="73"/>
    </row>
    <row r="968">
      <c r="A968" s="73"/>
      <c r="B968" s="73"/>
      <c r="C968" s="73"/>
      <c r="D968" s="73"/>
      <c r="E968" s="73"/>
      <c r="F968" s="73"/>
      <c r="G968" s="73"/>
      <c r="H968" s="73"/>
      <c r="I968" s="73"/>
      <c r="J968" s="73"/>
      <c r="K968" s="73"/>
      <c r="L968" s="73"/>
      <c r="M968" s="73"/>
      <c r="N968" s="73"/>
    </row>
    <row r="969">
      <c r="A969" s="73"/>
      <c r="B969" s="73"/>
      <c r="C969" s="73"/>
      <c r="D969" s="73"/>
      <c r="E969" s="73"/>
      <c r="F969" s="73"/>
      <c r="G969" s="73"/>
      <c r="H969" s="73"/>
      <c r="I969" s="73"/>
      <c r="J969" s="73"/>
      <c r="K969" s="73"/>
      <c r="L969" s="73"/>
      <c r="M969" s="73"/>
      <c r="N969" s="73"/>
    </row>
    <row r="970">
      <c r="A970" s="73"/>
      <c r="B970" s="73"/>
      <c r="C970" s="73"/>
      <c r="D970" s="73"/>
      <c r="E970" s="73"/>
      <c r="F970" s="73"/>
      <c r="G970" s="73"/>
      <c r="H970" s="73"/>
      <c r="I970" s="73"/>
      <c r="J970" s="73"/>
      <c r="K970" s="73"/>
      <c r="L970" s="73"/>
      <c r="M970" s="73"/>
      <c r="N970" s="73"/>
    </row>
  </sheetData>
  <mergeCells count="4">
    <mergeCell ref="A1:N1"/>
    <mergeCell ref="A2:E2"/>
    <mergeCell ref="F2:K2"/>
    <mergeCell ref="L2:N2"/>
  </mergeCells>
  <hyperlinks>
    <hyperlink r:id="rId1" ref="D4"/>
    <hyperlink r:id="rId2" ref="D5"/>
    <hyperlink r:id="rId3" ref="D6"/>
    <hyperlink r:id="rId4" ref="D7"/>
    <hyperlink r:id="rId5" ref="D8"/>
    <hyperlink r:id="rId6" ref="D9"/>
    <hyperlink r:id="rId7" ref="D10"/>
    <hyperlink r:id="rId8" ref="D12"/>
    <hyperlink r:id="rId9" ref="D14"/>
    <hyperlink r:id="rId10" ref="D15"/>
  </hyperlinks>
  <printOptions gridLines="1" horizontalCentered="1"/>
  <pageMargins bottom="0.75" footer="0.0" header="0.0" left="0.7" right="0.7" top="0.75"/>
  <pageSetup fitToHeight="0" paperSize="9" cellComments="atEnd" orientation="landscape" pageOrder="overThenDown"/>
  <drawing r:id="rId1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4" t="s">
        <v>311</v>
      </c>
      <c r="B1" s="74" t="s">
        <v>312</v>
      </c>
      <c r="C1" s="74" t="s">
        <v>313</v>
      </c>
      <c r="D1" s="74" t="s">
        <v>58</v>
      </c>
      <c r="E1" s="74" t="s">
        <v>314</v>
      </c>
      <c r="F1" s="74" t="s">
        <v>315</v>
      </c>
      <c r="G1" s="74" t="s">
        <v>316</v>
      </c>
      <c r="H1" s="74" t="s">
        <v>317</v>
      </c>
      <c r="I1" s="74" t="s">
        <v>318</v>
      </c>
      <c r="J1" s="74" t="s">
        <v>319</v>
      </c>
      <c r="K1" s="74" t="s">
        <v>320</v>
      </c>
      <c r="L1" s="74" t="s">
        <v>321</v>
      </c>
    </row>
    <row r="2">
      <c r="B2" s="74" t="s">
        <v>322</v>
      </c>
      <c r="C2" s="74" t="s">
        <v>323</v>
      </c>
      <c r="D2" s="74" t="s">
        <v>324</v>
      </c>
      <c r="E2" s="74" t="s">
        <v>325</v>
      </c>
      <c r="F2" s="74" t="s">
        <v>326</v>
      </c>
      <c r="I2" s="75" t="s">
        <v>327</v>
      </c>
    </row>
    <row r="3">
      <c r="B3" s="74" t="s">
        <v>328</v>
      </c>
      <c r="C3" s="74" t="s">
        <v>329</v>
      </c>
      <c r="D3" s="74" t="s">
        <v>330</v>
      </c>
      <c r="E3" s="74" t="s">
        <v>325</v>
      </c>
      <c r="F3" s="74" t="s">
        <v>326</v>
      </c>
    </row>
    <row r="4">
      <c r="B4" s="74" t="s">
        <v>331</v>
      </c>
      <c r="C4" s="74" t="s">
        <v>332</v>
      </c>
      <c r="D4" s="74" t="s">
        <v>333</v>
      </c>
      <c r="E4" s="74" t="s">
        <v>325</v>
      </c>
      <c r="F4" s="74" t="s">
        <v>326</v>
      </c>
      <c r="H4" s="74" t="s">
        <v>334</v>
      </c>
    </row>
    <row r="5">
      <c r="B5" s="74" t="s">
        <v>335</v>
      </c>
      <c r="C5" s="74" t="s">
        <v>336</v>
      </c>
      <c r="D5" s="74" t="s">
        <v>337</v>
      </c>
      <c r="E5" s="74" t="s">
        <v>338</v>
      </c>
      <c r="F5" s="74" t="s">
        <v>339</v>
      </c>
      <c r="I5" s="75" t="s">
        <v>340</v>
      </c>
    </row>
    <row r="6">
      <c r="B6" s="74" t="s">
        <v>341</v>
      </c>
      <c r="C6" s="74" t="s">
        <v>342</v>
      </c>
      <c r="D6" s="74" t="s">
        <v>343</v>
      </c>
      <c r="E6" s="74" t="s">
        <v>325</v>
      </c>
      <c r="F6" s="74" t="s">
        <v>326</v>
      </c>
      <c r="H6" s="74" t="s">
        <v>344</v>
      </c>
      <c r="I6" s="75" t="s">
        <v>345</v>
      </c>
    </row>
    <row r="7">
      <c r="B7" s="74" t="s">
        <v>346</v>
      </c>
      <c r="C7" s="74" t="s">
        <v>347</v>
      </c>
      <c r="D7" s="74" t="s">
        <v>348</v>
      </c>
      <c r="E7" s="74" t="s">
        <v>338</v>
      </c>
      <c r="F7" s="74" t="s">
        <v>349</v>
      </c>
    </row>
    <row r="8">
      <c r="B8" s="74" t="s">
        <v>346</v>
      </c>
      <c r="C8" s="74" t="s">
        <v>350</v>
      </c>
      <c r="D8" s="74" t="s">
        <v>351</v>
      </c>
      <c r="E8" s="74" t="s">
        <v>352</v>
      </c>
    </row>
    <row r="9">
      <c r="A9" s="74" t="s">
        <v>346</v>
      </c>
      <c r="B9" s="74" t="s">
        <v>353</v>
      </c>
      <c r="C9" s="74" t="s">
        <v>354</v>
      </c>
      <c r="D9" s="74" t="s">
        <v>355</v>
      </c>
      <c r="E9" s="74" t="s">
        <v>325</v>
      </c>
      <c r="F9" s="74" t="s">
        <v>356</v>
      </c>
    </row>
    <row r="10">
      <c r="A10" s="74" t="s">
        <v>346</v>
      </c>
      <c r="B10" s="74" t="s">
        <v>357</v>
      </c>
      <c r="C10" s="74" t="s">
        <v>358</v>
      </c>
      <c r="D10" s="74" t="s">
        <v>359</v>
      </c>
      <c r="E10" s="74" t="s">
        <v>325</v>
      </c>
      <c r="F10" s="74" t="s">
        <v>326</v>
      </c>
    </row>
    <row r="11">
      <c r="A11" s="74" t="s">
        <v>346</v>
      </c>
      <c r="B11" s="74" t="s">
        <v>360</v>
      </c>
      <c r="C11" s="74" t="s">
        <v>361</v>
      </c>
      <c r="D11" s="74" t="s">
        <v>362</v>
      </c>
      <c r="E11" s="74" t="s">
        <v>325</v>
      </c>
      <c r="F11" s="74" t="s">
        <v>356</v>
      </c>
      <c r="G11" s="74" t="s">
        <v>363</v>
      </c>
    </row>
    <row r="12">
      <c r="A12" s="74" t="s">
        <v>346</v>
      </c>
      <c r="B12" s="74" t="s">
        <v>364</v>
      </c>
      <c r="C12" s="74" t="s">
        <v>365</v>
      </c>
      <c r="D12" s="74" t="s">
        <v>366</v>
      </c>
      <c r="E12" s="74" t="s">
        <v>352</v>
      </c>
      <c r="F12" s="74" t="s">
        <v>356</v>
      </c>
      <c r="I12" s="75" t="s">
        <v>327</v>
      </c>
    </row>
    <row r="13">
      <c r="A13" s="74" t="s">
        <v>346</v>
      </c>
      <c r="B13" s="74" t="s">
        <v>367</v>
      </c>
      <c r="C13" s="74" t="s">
        <v>368</v>
      </c>
      <c r="D13" s="74" t="s">
        <v>369</v>
      </c>
      <c r="G13" s="74" t="s">
        <v>370</v>
      </c>
    </row>
    <row r="14">
      <c r="A14" s="74" t="s">
        <v>346</v>
      </c>
      <c r="B14" s="74" t="s">
        <v>371</v>
      </c>
      <c r="C14" s="74" t="s">
        <v>372</v>
      </c>
      <c r="D14" s="74" t="s">
        <v>373</v>
      </c>
      <c r="E14" s="74" t="s">
        <v>325</v>
      </c>
      <c r="F14" s="74" t="s">
        <v>356</v>
      </c>
      <c r="I14" s="75" t="s">
        <v>374</v>
      </c>
    </row>
    <row r="15">
      <c r="A15" s="74" t="s">
        <v>346</v>
      </c>
      <c r="B15" s="74" t="s">
        <v>375</v>
      </c>
      <c r="C15" s="74" t="s">
        <v>376</v>
      </c>
      <c r="D15" s="74" t="s">
        <v>377</v>
      </c>
      <c r="E15" s="74" t="s">
        <v>378</v>
      </c>
      <c r="F15" s="74" t="s">
        <v>356</v>
      </c>
    </row>
    <row r="16">
      <c r="A16" s="74" t="s">
        <v>346</v>
      </c>
      <c r="B16" s="74" t="s">
        <v>379</v>
      </c>
      <c r="C16" s="74" t="s">
        <v>380</v>
      </c>
      <c r="D16" s="74" t="s">
        <v>381</v>
      </c>
      <c r="E16" s="74" t="s">
        <v>325</v>
      </c>
      <c r="F16" s="74" t="s">
        <v>356</v>
      </c>
    </row>
    <row r="17">
      <c r="A17" s="74" t="s">
        <v>346</v>
      </c>
      <c r="B17" s="74" t="s">
        <v>382</v>
      </c>
      <c r="C17" s="74" t="s">
        <v>383</v>
      </c>
      <c r="D17" s="74" t="s">
        <v>384</v>
      </c>
      <c r="E17" s="74" t="s">
        <v>385</v>
      </c>
      <c r="F17" s="74" t="s">
        <v>356</v>
      </c>
      <c r="G17" s="74" t="s">
        <v>370</v>
      </c>
    </row>
    <row r="18">
      <c r="A18" s="74" t="s">
        <v>346</v>
      </c>
      <c r="B18" s="74" t="s">
        <v>386</v>
      </c>
      <c r="C18" s="74" t="s">
        <v>387</v>
      </c>
      <c r="D18" s="74" t="s">
        <v>388</v>
      </c>
      <c r="E18" s="74" t="s">
        <v>385</v>
      </c>
      <c r="F18" s="74" t="s">
        <v>356</v>
      </c>
      <c r="G18" s="74" t="s">
        <v>370</v>
      </c>
    </row>
    <row r="19">
      <c r="A19" s="74" t="s">
        <v>346</v>
      </c>
      <c r="B19" s="74" t="s">
        <v>389</v>
      </c>
      <c r="C19" s="74" t="s">
        <v>390</v>
      </c>
      <c r="D19" s="74" t="s">
        <v>391</v>
      </c>
      <c r="E19" s="74" t="s">
        <v>385</v>
      </c>
      <c r="F19" s="74" t="s">
        <v>356</v>
      </c>
      <c r="G19" s="74" t="s">
        <v>370</v>
      </c>
    </row>
    <row r="20">
      <c r="A20" s="74" t="s">
        <v>346</v>
      </c>
      <c r="B20" s="74" t="s">
        <v>392</v>
      </c>
      <c r="C20" s="74" t="s">
        <v>393</v>
      </c>
      <c r="D20" s="74" t="s">
        <v>394</v>
      </c>
      <c r="E20" s="74" t="s">
        <v>325</v>
      </c>
      <c r="F20" s="74" t="s">
        <v>356</v>
      </c>
      <c r="H20" s="74" t="s">
        <v>395</v>
      </c>
    </row>
    <row r="21" hidden="1">
      <c r="A21" s="74" t="s">
        <v>346</v>
      </c>
      <c r="B21" s="74" t="s">
        <v>396</v>
      </c>
      <c r="C21" s="74" t="s">
        <v>397</v>
      </c>
      <c r="D21" s="74" t="s">
        <v>398</v>
      </c>
      <c r="E21" s="74" t="s">
        <v>338</v>
      </c>
      <c r="F21" s="74" t="s">
        <v>349</v>
      </c>
      <c r="I21" s="75" t="s">
        <v>327</v>
      </c>
      <c r="L21" s="74" t="s">
        <v>279</v>
      </c>
    </row>
    <row r="22" hidden="1">
      <c r="A22" s="74" t="s">
        <v>346</v>
      </c>
      <c r="B22" s="74" t="s">
        <v>396</v>
      </c>
      <c r="C22" s="74" t="s">
        <v>365</v>
      </c>
      <c r="D22" s="74" t="s">
        <v>366</v>
      </c>
      <c r="E22" s="74" t="s">
        <v>352</v>
      </c>
      <c r="L22" s="74" t="s">
        <v>279</v>
      </c>
    </row>
    <row r="23" hidden="1">
      <c r="A23" s="74" t="s">
        <v>346</v>
      </c>
      <c r="B23" s="74" t="s">
        <v>399</v>
      </c>
      <c r="C23" s="74" t="s">
        <v>372</v>
      </c>
      <c r="D23" s="74" t="s">
        <v>373</v>
      </c>
      <c r="E23" s="74" t="s">
        <v>325</v>
      </c>
      <c r="F23" s="74" t="s">
        <v>326</v>
      </c>
      <c r="I23" s="75" t="s">
        <v>374</v>
      </c>
      <c r="L23" s="74" t="s">
        <v>279</v>
      </c>
    </row>
    <row r="24" hidden="1">
      <c r="A24" s="74" t="s">
        <v>346</v>
      </c>
      <c r="B24" s="74" t="s">
        <v>400</v>
      </c>
      <c r="C24" s="74" t="s">
        <v>376</v>
      </c>
      <c r="D24" s="74" t="s">
        <v>377</v>
      </c>
      <c r="E24" s="74" t="s">
        <v>378</v>
      </c>
      <c r="F24" s="74" t="s">
        <v>326</v>
      </c>
      <c r="L24" s="74" t="s">
        <v>279</v>
      </c>
    </row>
    <row r="25" hidden="1">
      <c r="A25" s="74" t="s">
        <v>346</v>
      </c>
      <c r="B25" s="74" t="s">
        <v>401</v>
      </c>
      <c r="C25" s="74" t="s">
        <v>380</v>
      </c>
      <c r="D25" s="74" t="s">
        <v>381</v>
      </c>
      <c r="E25" s="74" t="s">
        <v>325</v>
      </c>
      <c r="F25" s="74" t="s">
        <v>326</v>
      </c>
      <c r="L25" s="74" t="s">
        <v>279</v>
      </c>
    </row>
    <row r="26" hidden="1">
      <c r="A26" s="74" t="s">
        <v>346</v>
      </c>
      <c r="B26" s="74" t="s">
        <v>402</v>
      </c>
      <c r="C26" s="74" t="s">
        <v>393</v>
      </c>
      <c r="D26" s="74" t="s">
        <v>394</v>
      </c>
      <c r="E26" s="74" t="s">
        <v>325</v>
      </c>
      <c r="F26" s="74" t="s">
        <v>326</v>
      </c>
      <c r="H26" s="74" t="s">
        <v>395</v>
      </c>
      <c r="L26" s="74" t="s">
        <v>279</v>
      </c>
    </row>
    <row r="27">
      <c r="A27" s="74" t="s">
        <v>346</v>
      </c>
      <c r="B27" s="74" t="s">
        <v>403</v>
      </c>
      <c r="C27" s="74" t="s">
        <v>404</v>
      </c>
      <c r="D27" s="74" t="s">
        <v>405</v>
      </c>
      <c r="E27" s="74" t="s">
        <v>352</v>
      </c>
      <c r="F27" s="74" t="s">
        <v>356</v>
      </c>
    </row>
    <row r="28">
      <c r="A28" s="74" t="s">
        <v>346</v>
      </c>
      <c r="B28" s="74" t="s">
        <v>406</v>
      </c>
      <c r="C28" s="74" t="s">
        <v>407</v>
      </c>
      <c r="D28" s="74" t="s">
        <v>408</v>
      </c>
      <c r="E28" s="74" t="s">
        <v>325</v>
      </c>
      <c r="F28" s="74" t="s">
        <v>356</v>
      </c>
    </row>
    <row r="29">
      <c r="A29" s="74" t="s">
        <v>346</v>
      </c>
      <c r="B29" s="74" t="s">
        <v>409</v>
      </c>
      <c r="C29" s="74" t="s">
        <v>410</v>
      </c>
      <c r="D29" s="74" t="s">
        <v>411</v>
      </c>
      <c r="E29" s="74" t="s">
        <v>325</v>
      </c>
      <c r="F29" s="74" t="s">
        <v>356</v>
      </c>
    </row>
    <row r="30">
      <c r="A30" s="74" t="s">
        <v>346</v>
      </c>
      <c r="B30" s="74" t="s">
        <v>412</v>
      </c>
      <c r="C30" s="74" t="s">
        <v>413</v>
      </c>
      <c r="D30" s="74" t="s">
        <v>414</v>
      </c>
      <c r="E30" s="74" t="s">
        <v>325</v>
      </c>
      <c r="F30" s="74" t="s">
        <v>356</v>
      </c>
    </row>
    <row r="31">
      <c r="A31" s="74" t="s">
        <v>346</v>
      </c>
      <c r="B31" s="74" t="s">
        <v>415</v>
      </c>
      <c r="C31" s="74" t="s">
        <v>416</v>
      </c>
      <c r="D31" s="74" t="s">
        <v>417</v>
      </c>
      <c r="E31" s="74" t="s">
        <v>325</v>
      </c>
      <c r="F31" s="74" t="s">
        <v>356</v>
      </c>
    </row>
    <row r="32">
      <c r="A32" s="74" t="s">
        <v>346</v>
      </c>
      <c r="B32" s="74" t="s">
        <v>418</v>
      </c>
      <c r="C32" s="74" t="s">
        <v>419</v>
      </c>
      <c r="D32" s="74" t="s">
        <v>420</v>
      </c>
      <c r="E32" s="74" t="s">
        <v>325</v>
      </c>
      <c r="F32" s="74" t="s">
        <v>356</v>
      </c>
    </row>
    <row r="33">
      <c r="A33" s="74" t="s">
        <v>346</v>
      </c>
      <c r="B33" s="74" t="s">
        <v>421</v>
      </c>
      <c r="C33" s="74" t="s">
        <v>422</v>
      </c>
      <c r="D33" s="74" t="s">
        <v>423</v>
      </c>
      <c r="E33" s="74" t="s">
        <v>352</v>
      </c>
      <c r="F33" s="74" t="s">
        <v>356</v>
      </c>
    </row>
    <row r="34">
      <c r="A34" s="74" t="s">
        <v>346</v>
      </c>
      <c r="B34" s="74" t="s">
        <v>424</v>
      </c>
      <c r="C34" s="74" t="s">
        <v>425</v>
      </c>
      <c r="D34" s="74" t="s">
        <v>426</v>
      </c>
      <c r="E34" s="74" t="s">
        <v>385</v>
      </c>
      <c r="F34" s="74" t="s">
        <v>356</v>
      </c>
      <c r="G34" s="74" t="s">
        <v>425</v>
      </c>
    </row>
    <row r="35">
      <c r="A35" s="74" t="s">
        <v>346</v>
      </c>
      <c r="B35" s="74" t="s">
        <v>427</v>
      </c>
      <c r="C35" s="74" t="s">
        <v>428</v>
      </c>
      <c r="D35" s="74" t="s">
        <v>429</v>
      </c>
      <c r="E35" s="74" t="s">
        <v>325</v>
      </c>
      <c r="F35" s="74" t="s">
        <v>356</v>
      </c>
    </row>
    <row r="36">
      <c r="A36" s="74" t="s">
        <v>346</v>
      </c>
      <c r="B36" s="74" t="s">
        <v>430</v>
      </c>
      <c r="C36" s="74" t="s">
        <v>383</v>
      </c>
      <c r="D36" s="74" t="s">
        <v>384</v>
      </c>
      <c r="E36" s="74" t="s">
        <v>385</v>
      </c>
      <c r="F36" s="74" t="s">
        <v>356</v>
      </c>
      <c r="G36" s="74" t="s">
        <v>370</v>
      </c>
    </row>
    <row r="37">
      <c r="A37" s="74" t="s">
        <v>346</v>
      </c>
      <c r="B37" s="74" t="s">
        <v>431</v>
      </c>
      <c r="C37" s="74" t="s">
        <v>387</v>
      </c>
      <c r="D37" s="74" t="s">
        <v>388</v>
      </c>
      <c r="E37" s="74" t="s">
        <v>385</v>
      </c>
      <c r="F37" s="74" t="s">
        <v>356</v>
      </c>
      <c r="G37" s="74" t="s">
        <v>370</v>
      </c>
    </row>
    <row r="38">
      <c r="A38" s="74" t="s">
        <v>346</v>
      </c>
      <c r="B38" s="74" t="s">
        <v>432</v>
      </c>
      <c r="C38" s="74" t="s">
        <v>390</v>
      </c>
      <c r="D38" s="74" t="s">
        <v>391</v>
      </c>
      <c r="E38" s="74" t="s">
        <v>385</v>
      </c>
      <c r="F38" s="74" t="s">
        <v>356</v>
      </c>
      <c r="G38" s="74" t="s">
        <v>370</v>
      </c>
    </row>
    <row r="39">
      <c r="A39" s="74" t="s">
        <v>346</v>
      </c>
      <c r="B39" s="74" t="s">
        <v>433</v>
      </c>
      <c r="C39" s="74" t="s">
        <v>434</v>
      </c>
      <c r="D39" s="74" t="s">
        <v>435</v>
      </c>
      <c r="E39" s="74" t="s">
        <v>325</v>
      </c>
      <c r="F39" s="74" t="s">
        <v>356</v>
      </c>
    </row>
    <row r="40">
      <c r="A40" s="74" t="s">
        <v>346</v>
      </c>
      <c r="B40" s="74" t="s">
        <v>436</v>
      </c>
      <c r="C40" s="74" t="s">
        <v>437</v>
      </c>
      <c r="D40" s="74" t="s">
        <v>438</v>
      </c>
      <c r="E40" s="74" t="s">
        <v>325</v>
      </c>
      <c r="F40" s="74" t="s">
        <v>356</v>
      </c>
    </row>
    <row r="41">
      <c r="A41" s="74" t="s">
        <v>346</v>
      </c>
      <c r="B41" s="74" t="s">
        <v>439</v>
      </c>
      <c r="C41" s="74" t="s">
        <v>440</v>
      </c>
      <c r="D41" s="74" t="s">
        <v>441</v>
      </c>
      <c r="E41" s="74" t="s">
        <v>325</v>
      </c>
      <c r="F41" s="74" t="s">
        <v>356</v>
      </c>
    </row>
    <row r="42">
      <c r="A42" s="74" t="s">
        <v>346</v>
      </c>
      <c r="B42" s="74" t="s">
        <v>442</v>
      </c>
      <c r="C42" s="74" t="s">
        <v>443</v>
      </c>
      <c r="D42" s="74" t="s">
        <v>444</v>
      </c>
      <c r="E42" s="74" t="s">
        <v>325</v>
      </c>
      <c r="F42" s="74" t="s">
        <v>356</v>
      </c>
      <c r="H42" s="74" t="s">
        <v>395</v>
      </c>
    </row>
    <row r="43">
      <c r="A43" s="74" t="s">
        <v>346</v>
      </c>
      <c r="B43" s="74" t="s">
        <v>445</v>
      </c>
      <c r="C43" s="74" t="s">
        <v>446</v>
      </c>
      <c r="D43" s="74" t="s">
        <v>447</v>
      </c>
      <c r="E43" s="74" t="s">
        <v>448</v>
      </c>
      <c r="F43" s="74" t="s">
        <v>449</v>
      </c>
      <c r="G43" s="74" t="s">
        <v>450</v>
      </c>
    </row>
    <row r="44">
      <c r="A44" s="74" t="s">
        <v>346</v>
      </c>
      <c r="B44" s="74" t="s">
        <v>451</v>
      </c>
      <c r="C44" s="74" t="s">
        <v>450</v>
      </c>
      <c r="D44" s="74" t="s">
        <v>452</v>
      </c>
      <c r="E44" s="74" t="s">
        <v>448</v>
      </c>
      <c r="F44" s="74" t="s">
        <v>449</v>
      </c>
      <c r="G44" s="74" t="s">
        <v>450</v>
      </c>
    </row>
    <row r="45">
      <c r="A45" s="74" t="s">
        <v>346</v>
      </c>
      <c r="B45" s="74" t="s">
        <v>451</v>
      </c>
      <c r="C45" s="74" t="s">
        <v>422</v>
      </c>
      <c r="D45" s="74" t="s">
        <v>423</v>
      </c>
      <c r="E45" s="74" t="s">
        <v>352</v>
      </c>
      <c r="G45" s="74" t="s">
        <v>450</v>
      </c>
    </row>
    <row r="46">
      <c r="A46" s="74" t="s">
        <v>346</v>
      </c>
      <c r="B46" s="74" t="s">
        <v>453</v>
      </c>
      <c r="C46" s="74" t="s">
        <v>425</v>
      </c>
      <c r="D46" s="74" t="s">
        <v>426</v>
      </c>
      <c r="E46" s="74" t="s">
        <v>385</v>
      </c>
      <c r="F46" s="74" t="s">
        <v>356</v>
      </c>
      <c r="G46" s="74" t="s">
        <v>425</v>
      </c>
    </row>
    <row r="47">
      <c r="A47" s="74" t="s">
        <v>346</v>
      </c>
      <c r="B47" s="74" t="s">
        <v>454</v>
      </c>
      <c r="C47" s="74" t="s">
        <v>428</v>
      </c>
      <c r="D47" s="74" t="s">
        <v>429</v>
      </c>
      <c r="E47" s="74" t="s">
        <v>325</v>
      </c>
      <c r="F47" s="74" t="s">
        <v>356</v>
      </c>
      <c r="G47" s="74" t="s">
        <v>450</v>
      </c>
    </row>
    <row r="48">
      <c r="A48" s="74" t="s">
        <v>346</v>
      </c>
      <c r="B48" s="74" t="s">
        <v>455</v>
      </c>
      <c r="C48" s="74" t="s">
        <v>383</v>
      </c>
      <c r="D48" s="74" t="s">
        <v>384</v>
      </c>
      <c r="E48" s="74" t="s">
        <v>385</v>
      </c>
      <c r="F48" s="74" t="s">
        <v>356</v>
      </c>
      <c r="G48" s="74" t="s">
        <v>370</v>
      </c>
    </row>
    <row r="49">
      <c r="A49" s="74" t="s">
        <v>346</v>
      </c>
      <c r="B49" s="74" t="s">
        <v>456</v>
      </c>
      <c r="C49" s="74" t="s">
        <v>387</v>
      </c>
      <c r="D49" s="74" t="s">
        <v>388</v>
      </c>
      <c r="E49" s="74" t="s">
        <v>385</v>
      </c>
      <c r="F49" s="74" t="s">
        <v>356</v>
      </c>
      <c r="G49" s="74" t="s">
        <v>370</v>
      </c>
    </row>
    <row r="50">
      <c r="A50" s="74" t="s">
        <v>346</v>
      </c>
      <c r="B50" s="74" t="s">
        <v>457</v>
      </c>
      <c r="C50" s="74" t="s">
        <v>390</v>
      </c>
      <c r="D50" s="74" t="s">
        <v>391</v>
      </c>
      <c r="E50" s="74" t="s">
        <v>385</v>
      </c>
      <c r="F50" s="74" t="s">
        <v>356</v>
      </c>
      <c r="G50" s="74" t="s">
        <v>370</v>
      </c>
    </row>
    <row r="51">
      <c r="A51" s="74" t="s">
        <v>346</v>
      </c>
      <c r="B51" s="74" t="s">
        <v>458</v>
      </c>
      <c r="C51" s="74" t="s">
        <v>434</v>
      </c>
      <c r="D51" s="74" t="s">
        <v>435</v>
      </c>
      <c r="E51" s="74" t="s">
        <v>325</v>
      </c>
      <c r="F51" s="74" t="s">
        <v>356</v>
      </c>
      <c r="G51" s="74" t="s">
        <v>450</v>
      </c>
    </row>
    <row r="52">
      <c r="A52" s="74" t="s">
        <v>346</v>
      </c>
      <c r="B52" s="74" t="s">
        <v>459</v>
      </c>
      <c r="C52" s="74" t="s">
        <v>437</v>
      </c>
      <c r="D52" s="74" t="s">
        <v>438</v>
      </c>
      <c r="E52" s="74" t="s">
        <v>325</v>
      </c>
      <c r="F52" s="74" t="s">
        <v>356</v>
      </c>
      <c r="G52" s="74" t="s">
        <v>450</v>
      </c>
    </row>
    <row r="53">
      <c r="A53" s="74" t="s">
        <v>346</v>
      </c>
      <c r="B53" s="74" t="s">
        <v>460</v>
      </c>
      <c r="C53" s="74" t="s">
        <v>440</v>
      </c>
      <c r="D53" s="74" t="s">
        <v>441</v>
      </c>
      <c r="E53" s="74" t="s">
        <v>325</v>
      </c>
      <c r="F53" s="74" t="s">
        <v>356</v>
      </c>
      <c r="G53" s="74" t="s">
        <v>450</v>
      </c>
    </row>
    <row r="54">
      <c r="A54" s="74" t="s">
        <v>346</v>
      </c>
      <c r="B54" s="74" t="s">
        <v>461</v>
      </c>
      <c r="C54" s="74" t="s">
        <v>443</v>
      </c>
      <c r="D54" s="74" t="s">
        <v>444</v>
      </c>
      <c r="E54" s="74" t="s">
        <v>325</v>
      </c>
      <c r="F54" s="74" t="s">
        <v>356</v>
      </c>
      <c r="G54" s="74" t="s">
        <v>450</v>
      </c>
    </row>
    <row r="55">
      <c r="A55" s="74" t="s">
        <v>346</v>
      </c>
      <c r="B55" s="74" t="s">
        <v>462</v>
      </c>
      <c r="C55" s="74" t="s">
        <v>446</v>
      </c>
      <c r="D55" s="74" t="s">
        <v>447</v>
      </c>
      <c r="E55" s="74" t="s">
        <v>448</v>
      </c>
      <c r="F55" s="74" t="s">
        <v>449</v>
      </c>
      <c r="G55" s="74" t="s">
        <v>450</v>
      </c>
    </row>
    <row r="56">
      <c r="A56" s="74" t="s">
        <v>346</v>
      </c>
      <c r="B56" s="74" t="s">
        <v>463</v>
      </c>
      <c r="C56" s="74" t="s">
        <v>464</v>
      </c>
      <c r="D56" s="74" t="s">
        <v>465</v>
      </c>
      <c r="E56" s="74" t="s">
        <v>338</v>
      </c>
      <c r="F56" s="74" t="s">
        <v>349</v>
      </c>
      <c r="I56" s="75" t="s">
        <v>466</v>
      </c>
    </row>
    <row r="57">
      <c r="A57" s="74" t="s">
        <v>346</v>
      </c>
      <c r="B57" s="74" t="s">
        <v>467</v>
      </c>
      <c r="C57" s="74" t="s">
        <v>468</v>
      </c>
      <c r="D57" s="74" t="s">
        <v>469</v>
      </c>
      <c r="E57" s="74" t="s">
        <v>338</v>
      </c>
      <c r="F57" s="74" t="s">
        <v>349</v>
      </c>
      <c r="G57" s="74" t="s">
        <v>468</v>
      </c>
    </row>
    <row r="58">
      <c r="A58" s="74" t="s">
        <v>346</v>
      </c>
      <c r="B58" s="74" t="s">
        <v>467</v>
      </c>
      <c r="C58" s="74" t="s">
        <v>468</v>
      </c>
      <c r="D58" s="74" t="s">
        <v>470</v>
      </c>
      <c r="E58" s="74" t="s">
        <v>352</v>
      </c>
      <c r="G58" s="74" t="s">
        <v>468</v>
      </c>
    </row>
    <row r="59">
      <c r="A59" s="74" t="s">
        <v>346</v>
      </c>
      <c r="B59" s="74" t="s">
        <v>471</v>
      </c>
      <c r="C59" s="74" t="s">
        <v>472</v>
      </c>
      <c r="D59" s="74" t="s">
        <v>473</v>
      </c>
      <c r="E59" s="74" t="s">
        <v>325</v>
      </c>
      <c r="F59" s="74" t="s">
        <v>356</v>
      </c>
      <c r="G59" s="74" t="s">
        <v>468</v>
      </c>
    </row>
    <row r="60">
      <c r="A60" s="74" t="s">
        <v>346</v>
      </c>
      <c r="B60" s="74" t="s">
        <v>474</v>
      </c>
      <c r="C60" s="74" t="s">
        <v>358</v>
      </c>
      <c r="D60" s="74" t="s">
        <v>475</v>
      </c>
      <c r="E60" s="74" t="s">
        <v>378</v>
      </c>
      <c r="F60" s="74" t="s">
        <v>356</v>
      </c>
      <c r="G60" s="74" t="s">
        <v>468</v>
      </c>
    </row>
    <row r="61">
      <c r="B61" s="74" t="s">
        <v>476</v>
      </c>
      <c r="C61" s="74" t="s">
        <v>477</v>
      </c>
      <c r="D61" s="74" t="s">
        <v>478</v>
      </c>
      <c r="E61" s="74" t="s">
        <v>352</v>
      </c>
      <c r="F61" s="74" t="s">
        <v>356</v>
      </c>
    </row>
    <row r="62">
      <c r="A62" s="74" t="s">
        <v>476</v>
      </c>
      <c r="B62" s="74" t="s">
        <v>479</v>
      </c>
      <c r="C62" s="74" t="s">
        <v>472</v>
      </c>
      <c r="D62" s="74" t="s">
        <v>473</v>
      </c>
      <c r="E62" s="74" t="s">
        <v>325</v>
      </c>
      <c r="F62" s="74" t="s">
        <v>326</v>
      </c>
    </row>
    <row r="63">
      <c r="A63" s="74" t="s">
        <v>476</v>
      </c>
      <c r="B63" s="74" t="s">
        <v>480</v>
      </c>
      <c r="C63" s="74" t="s">
        <v>358</v>
      </c>
      <c r="D63" s="74" t="s">
        <v>475</v>
      </c>
      <c r="E63" s="74" t="s">
        <v>378</v>
      </c>
      <c r="F63" s="74" t="s">
        <v>326</v>
      </c>
    </row>
    <row r="64">
      <c r="B64" s="74" t="s">
        <v>481</v>
      </c>
      <c r="C64" s="74" t="s">
        <v>264</v>
      </c>
      <c r="D64" s="74" t="s">
        <v>482</v>
      </c>
      <c r="E64" s="74" t="s">
        <v>352</v>
      </c>
      <c r="F64" s="74" t="s">
        <v>356</v>
      </c>
    </row>
    <row r="65">
      <c r="A65" s="74" t="s">
        <v>481</v>
      </c>
      <c r="B65" s="74" t="s">
        <v>483</v>
      </c>
      <c r="C65" s="74" t="s">
        <v>484</v>
      </c>
      <c r="D65" s="74" t="s">
        <v>485</v>
      </c>
      <c r="E65" s="74" t="s">
        <v>325</v>
      </c>
      <c r="F65" s="74" t="s">
        <v>356</v>
      </c>
    </row>
    <row r="66">
      <c r="A66" s="74" t="s">
        <v>481</v>
      </c>
      <c r="B66" s="74" t="s">
        <v>486</v>
      </c>
      <c r="C66" s="74" t="s">
        <v>487</v>
      </c>
      <c r="D66" s="74" t="s">
        <v>488</v>
      </c>
      <c r="E66" s="74" t="s">
        <v>489</v>
      </c>
      <c r="F66" s="74" t="s">
        <v>356</v>
      </c>
      <c r="G66" s="74" t="s">
        <v>38</v>
      </c>
    </row>
    <row r="67">
      <c r="A67" s="74" t="s">
        <v>481</v>
      </c>
      <c r="B67" s="74" t="s">
        <v>490</v>
      </c>
      <c r="C67" s="74" t="s">
        <v>491</v>
      </c>
      <c r="D67" s="74" t="s">
        <v>492</v>
      </c>
      <c r="E67" s="74" t="s">
        <v>338</v>
      </c>
      <c r="F67" s="74" t="s">
        <v>349</v>
      </c>
      <c r="G67" s="74" t="s">
        <v>38</v>
      </c>
    </row>
    <row r="68">
      <c r="A68" s="74" t="s">
        <v>481</v>
      </c>
      <c r="B68" s="74" t="s">
        <v>490</v>
      </c>
      <c r="C68" s="74" t="s">
        <v>38</v>
      </c>
      <c r="D68" s="74" t="s">
        <v>493</v>
      </c>
      <c r="E68" s="74" t="s">
        <v>352</v>
      </c>
      <c r="G68" s="74" t="s">
        <v>38</v>
      </c>
    </row>
    <row r="69">
      <c r="A69" s="74" t="s">
        <v>481</v>
      </c>
      <c r="B69" s="74" t="s">
        <v>494</v>
      </c>
      <c r="C69" s="74" t="s">
        <v>376</v>
      </c>
      <c r="D69" s="74" t="s">
        <v>495</v>
      </c>
      <c r="E69" s="74" t="s">
        <v>378</v>
      </c>
      <c r="F69" s="74" t="s">
        <v>326</v>
      </c>
      <c r="G69" s="74" t="s">
        <v>38</v>
      </c>
    </row>
    <row r="70">
      <c r="A70" s="74" t="s">
        <v>481</v>
      </c>
      <c r="B70" s="74" t="s">
        <v>496</v>
      </c>
      <c r="C70" s="74" t="s">
        <v>497</v>
      </c>
      <c r="D70" s="74" t="s">
        <v>498</v>
      </c>
      <c r="E70" s="74" t="s">
        <v>325</v>
      </c>
      <c r="F70" s="74" t="s">
        <v>356</v>
      </c>
      <c r="G70" s="74" t="s">
        <v>38</v>
      </c>
    </row>
    <row r="71">
      <c r="A71" s="74" t="s">
        <v>481</v>
      </c>
      <c r="B71" s="74" t="s">
        <v>499</v>
      </c>
      <c r="C71" s="74" t="s">
        <v>58</v>
      </c>
      <c r="D71" s="74" t="s">
        <v>500</v>
      </c>
      <c r="E71" s="74" t="s">
        <v>501</v>
      </c>
      <c r="F71" s="74" t="s">
        <v>356</v>
      </c>
      <c r="G71" s="74" t="s">
        <v>38</v>
      </c>
    </row>
    <row r="72">
      <c r="A72" s="74" t="s">
        <v>481</v>
      </c>
      <c r="B72" s="74" t="s">
        <v>502</v>
      </c>
      <c r="C72" s="74" t="s">
        <v>503</v>
      </c>
      <c r="D72" s="74" t="s">
        <v>504</v>
      </c>
      <c r="E72" s="74" t="s">
        <v>352</v>
      </c>
      <c r="G72" s="74" t="s">
        <v>38</v>
      </c>
    </row>
    <row r="73">
      <c r="A73" s="74" t="s">
        <v>481</v>
      </c>
      <c r="B73" s="74" t="s">
        <v>505</v>
      </c>
      <c r="C73" s="74" t="s">
        <v>506</v>
      </c>
      <c r="D73" s="74" t="s">
        <v>507</v>
      </c>
      <c r="E73" s="74" t="s">
        <v>325</v>
      </c>
      <c r="F73" s="74" t="s">
        <v>356</v>
      </c>
      <c r="G73" s="74" t="s">
        <v>38</v>
      </c>
    </row>
    <row r="74">
      <c r="A74" s="74" t="s">
        <v>481</v>
      </c>
      <c r="B74" s="74" t="s">
        <v>508</v>
      </c>
      <c r="C74" s="74" t="s">
        <v>509</v>
      </c>
      <c r="D74" s="74" t="s">
        <v>510</v>
      </c>
      <c r="E74" s="74" t="s">
        <v>325</v>
      </c>
      <c r="F74" s="74" t="s">
        <v>356</v>
      </c>
      <c r="G74" s="74" t="s">
        <v>38</v>
      </c>
    </row>
    <row r="75">
      <c r="A75" s="74" t="s">
        <v>481</v>
      </c>
      <c r="B75" s="74" t="s">
        <v>511</v>
      </c>
      <c r="C75" s="74" t="s">
        <v>512</v>
      </c>
      <c r="D75" s="74" t="s">
        <v>513</v>
      </c>
      <c r="E75" s="74" t="s">
        <v>325</v>
      </c>
      <c r="F75" s="74" t="s">
        <v>356</v>
      </c>
      <c r="G75" s="74" t="s">
        <v>38</v>
      </c>
    </row>
    <row r="76">
      <c r="A76" s="74" t="s">
        <v>481</v>
      </c>
      <c r="B76" s="74" t="s">
        <v>514</v>
      </c>
      <c r="C76" s="74" t="s">
        <v>515</v>
      </c>
      <c r="D76" s="74" t="s">
        <v>516</v>
      </c>
      <c r="E76" s="74" t="s">
        <v>517</v>
      </c>
      <c r="F76" s="74" t="s">
        <v>356</v>
      </c>
      <c r="G76" s="74" t="s">
        <v>38</v>
      </c>
    </row>
    <row r="77">
      <c r="A77" s="74" t="s">
        <v>481</v>
      </c>
      <c r="B77" s="74" t="s">
        <v>518</v>
      </c>
      <c r="C77" s="74" t="s">
        <v>519</v>
      </c>
      <c r="D77" s="74" t="s">
        <v>520</v>
      </c>
      <c r="E77" s="74" t="s">
        <v>338</v>
      </c>
      <c r="F77" s="74" t="s">
        <v>349</v>
      </c>
      <c r="G77" s="74" t="s">
        <v>38</v>
      </c>
    </row>
    <row r="78">
      <c r="A78" s="74" t="s">
        <v>481</v>
      </c>
      <c r="B78" s="74" t="s">
        <v>518</v>
      </c>
      <c r="C78" s="74" t="s">
        <v>521</v>
      </c>
      <c r="D78" s="74" t="s">
        <v>522</v>
      </c>
      <c r="E78" s="74" t="s">
        <v>352</v>
      </c>
      <c r="G78" s="74" t="s">
        <v>38</v>
      </c>
    </row>
    <row r="79">
      <c r="A79" s="74" t="s">
        <v>481</v>
      </c>
      <c r="B79" s="74" t="s">
        <v>523</v>
      </c>
      <c r="C79" s="74" t="s">
        <v>376</v>
      </c>
      <c r="D79" s="74" t="s">
        <v>524</v>
      </c>
      <c r="E79" s="74" t="s">
        <v>378</v>
      </c>
      <c r="F79" s="74" t="s">
        <v>326</v>
      </c>
      <c r="G79" s="74" t="s">
        <v>38</v>
      </c>
    </row>
    <row r="80">
      <c r="A80" s="74" t="s">
        <v>481</v>
      </c>
      <c r="B80" s="74" t="s">
        <v>525</v>
      </c>
      <c r="C80" s="74" t="s">
        <v>58</v>
      </c>
      <c r="D80" s="74" t="s">
        <v>526</v>
      </c>
      <c r="E80" s="74" t="s">
        <v>325</v>
      </c>
      <c r="F80" s="74" t="s">
        <v>356</v>
      </c>
      <c r="G80" s="74" t="s">
        <v>38</v>
      </c>
    </row>
    <row r="81">
      <c r="A81" s="74" t="s">
        <v>481</v>
      </c>
      <c r="B81" s="74" t="s">
        <v>527</v>
      </c>
      <c r="C81" s="74" t="s">
        <v>528</v>
      </c>
      <c r="D81" s="74" t="s">
        <v>529</v>
      </c>
      <c r="E81" s="74" t="s">
        <v>352</v>
      </c>
      <c r="G81" s="74" t="s">
        <v>38</v>
      </c>
    </row>
    <row r="82">
      <c r="A82" s="74" t="s">
        <v>481</v>
      </c>
      <c r="B82" s="74" t="s">
        <v>530</v>
      </c>
      <c r="C82" s="74" t="s">
        <v>372</v>
      </c>
      <c r="D82" s="74" t="s">
        <v>531</v>
      </c>
      <c r="E82" s="74" t="s">
        <v>325</v>
      </c>
      <c r="F82" s="74" t="s">
        <v>356</v>
      </c>
      <c r="G82" s="74" t="s">
        <v>38</v>
      </c>
    </row>
    <row r="83">
      <c r="A83" s="74" t="s">
        <v>481</v>
      </c>
      <c r="B83" s="74" t="s">
        <v>532</v>
      </c>
      <c r="C83" s="74" t="s">
        <v>376</v>
      </c>
      <c r="D83" s="74" t="s">
        <v>533</v>
      </c>
      <c r="E83" s="74" t="s">
        <v>378</v>
      </c>
      <c r="F83" s="74" t="s">
        <v>356</v>
      </c>
      <c r="G83" s="74" t="s">
        <v>38</v>
      </c>
    </row>
    <row r="84">
      <c r="A84" s="74" t="s">
        <v>481</v>
      </c>
      <c r="B84" s="74" t="s">
        <v>534</v>
      </c>
      <c r="C84" s="74" t="s">
        <v>58</v>
      </c>
      <c r="D84" s="74" t="s">
        <v>535</v>
      </c>
      <c r="E84" s="74" t="s">
        <v>325</v>
      </c>
      <c r="F84" s="74" t="s">
        <v>356</v>
      </c>
      <c r="G84" s="74" t="s">
        <v>38</v>
      </c>
    </row>
    <row r="85">
      <c r="A85" s="74" t="s">
        <v>481</v>
      </c>
      <c r="B85" s="74" t="s">
        <v>536</v>
      </c>
      <c r="C85" s="74" t="s">
        <v>393</v>
      </c>
      <c r="D85" s="74" t="s">
        <v>537</v>
      </c>
      <c r="E85" s="74" t="s">
        <v>325</v>
      </c>
      <c r="F85" s="74" t="s">
        <v>356</v>
      </c>
      <c r="G85" s="74" t="s">
        <v>38</v>
      </c>
    </row>
    <row r="86">
      <c r="A86" s="74" t="s">
        <v>481</v>
      </c>
      <c r="B86" s="74" t="s">
        <v>538</v>
      </c>
      <c r="C86" s="74" t="s">
        <v>539</v>
      </c>
      <c r="D86" s="74" t="s">
        <v>540</v>
      </c>
      <c r="E86" s="74" t="s">
        <v>338</v>
      </c>
      <c r="F86" s="74" t="s">
        <v>349</v>
      </c>
      <c r="G86" s="74" t="s">
        <v>38</v>
      </c>
    </row>
    <row r="87">
      <c r="A87" s="74" t="s">
        <v>481</v>
      </c>
      <c r="B87" s="74" t="s">
        <v>538</v>
      </c>
      <c r="C87" s="74" t="s">
        <v>528</v>
      </c>
      <c r="D87" s="74" t="s">
        <v>529</v>
      </c>
      <c r="E87" s="74" t="s">
        <v>352</v>
      </c>
      <c r="G87" s="74" t="s">
        <v>38</v>
      </c>
    </row>
    <row r="88">
      <c r="A88" s="74" t="s">
        <v>481</v>
      </c>
      <c r="B88" s="74" t="s">
        <v>541</v>
      </c>
      <c r="C88" s="74" t="s">
        <v>372</v>
      </c>
      <c r="D88" s="74" t="s">
        <v>531</v>
      </c>
      <c r="E88" s="74" t="s">
        <v>325</v>
      </c>
      <c r="F88" s="74" t="s">
        <v>326</v>
      </c>
      <c r="G88" s="74" t="s">
        <v>38</v>
      </c>
    </row>
    <row r="89">
      <c r="A89" s="74" t="s">
        <v>481</v>
      </c>
      <c r="B89" s="74" t="s">
        <v>542</v>
      </c>
      <c r="C89" s="74" t="s">
        <v>376</v>
      </c>
      <c r="D89" s="74" t="s">
        <v>533</v>
      </c>
      <c r="E89" s="74" t="s">
        <v>378</v>
      </c>
      <c r="F89" s="74" t="s">
        <v>326</v>
      </c>
      <c r="G89" s="74" t="s">
        <v>38</v>
      </c>
    </row>
    <row r="90">
      <c r="A90" s="74" t="s">
        <v>481</v>
      </c>
      <c r="B90" s="74" t="s">
        <v>543</v>
      </c>
      <c r="C90" s="74" t="s">
        <v>58</v>
      </c>
      <c r="D90" s="74" t="s">
        <v>535</v>
      </c>
      <c r="E90" s="74" t="s">
        <v>325</v>
      </c>
      <c r="F90" s="74" t="s">
        <v>326</v>
      </c>
      <c r="G90" s="74" t="s">
        <v>38</v>
      </c>
    </row>
    <row r="91">
      <c r="A91" s="74" t="s">
        <v>481</v>
      </c>
      <c r="B91" s="74" t="s">
        <v>544</v>
      </c>
      <c r="C91" s="74" t="s">
        <v>393</v>
      </c>
      <c r="D91" s="74" t="s">
        <v>537</v>
      </c>
      <c r="E91" s="74" t="s">
        <v>325</v>
      </c>
      <c r="F91" s="74" t="s">
        <v>326</v>
      </c>
      <c r="G91" s="74" t="s">
        <v>38</v>
      </c>
    </row>
    <row r="92">
      <c r="A92" s="74" t="s">
        <v>481</v>
      </c>
      <c r="B92" s="74" t="s">
        <v>545</v>
      </c>
      <c r="C92" s="74" t="s">
        <v>546</v>
      </c>
      <c r="D92" s="74" t="s">
        <v>547</v>
      </c>
      <c r="E92" s="74" t="s">
        <v>548</v>
      </c>
      <c r="F92" s="74" t="s">
        <v>356</v>
      </c>
      <c r="G92" s="74" t="s">
        <v>38</v>
      </c>
    </row>
    <row r="93">
      <c r="A93" s="74" t="s">
        <v>481</v>
      </c>
      <c r="B93" s="74" t="s">
        <v>549</v>
      </c>
      <c r="C93" s="74" t="s">
        <v>550</v>
      </c>
      <c r="D93" s="74" t="s">
        <v>551</v>
      </c>
      <c r="E93" s="74" t="s">
        <v>352</v>
      </c>
      <c r="G93" s="74" t="s">
        <v>38</v>
      </c>
    </row>
    <row r="94">
      <c r="A94" s="74" t="s">
        <v>481</v>
      </c>
      <c r="B94" s="74" t="s">
        <v>552</v>
      </c>
      <c r="C94" s="74" t="s">
        <v>372</v>
      </c>
      <c r="D94" s="74" t="s">
        <v>553</v>
      </c>
      <c r="E94" s="74" t="s">
        <v>325</v>
      </c>
      <c r="F94" s="74" t="s">
        <v>356</v>
      </c>
      <c r="G94" s="74" t="s">
        <v>38</v>
      </c>
    </row>
    <row r="95">
      <c r="A95" s="74" t="s">
        <v>481</v>
      </c>
      <c r="B95" s="74" t="s">
        <v>554</v>
      </c>
      <c r="C95" s="74" t="s">
        <v>376</v>
      </c>
      <c r="D95" s="74" t="s">
        <v>555</v>
      </c>
      <c r="E95" s="74" t="s">
        <v>325</v>
      </c>
      <c r="F95" s="74" t="s">
        <v>356</v>
      </c>
      <c r="G95" s="74" t="s">
        <v>38</v>
      </c>
    </row>
    <row r="96">
      <c r="A96" s="74" t="s">
        <v>481</v>
      </c>
      <c r="B96" s="74" t="s">
        <v>556</v>
      </c>
      <c r="C96" s="74" t="s">
        <v>383</v>
      </c>
      <c r="D96" s="74" t="s">
        <v>557</v>
      </c>
      <c r="E96" s="74" t="s">
        <v>325</v>
      </c>
      <c r="F96" s="74" t="s">
        <v>356</v>
      </c>
      <c r="G96" s="74" t="s">
        <v>38</v>
      </c>
    </row>
    <row r="97">
      <c r="A97" s="74" t="s">
        <v>481</v>
      </c>
      <c r="B97" s="74" t="s">
        <v>558</v>
      </c>
      <c r="C97" s="74" t="s">
        <v>559</v>
      </c>
      <c r="D97" s="74" t="s">
        <v>560</v>
      </c>
      <c r="E97" s="74" t="s">
        <v>352</v>
      </c>
      <c r="G97" s="74" t="s">
        <v>38</v>
      </c>
    </row>
    <row r="98">
      <c r="A98" s="74" t="s">
        <v>481</v>
      </c>
      <c r="B98" s="74" t="s">
        <v>561</v>
      </c>
      <c r="C98" s="74" t="s">
        <v>562</v>
      </c>
      <c r="D98" s="74" t="s">
        <v>563</v>
      </c>
      <c r="E98" s="74" t="s">
        <v>548</v>
      </c>
      <c r="F98" s="74" t="s">
        <v>356</v>
      </c>
      <c r="G98" s="74" t="s">
        <v>38</v>
      </c>
    </row>
    <row r="99">
      <c r="A99" s="74" t="s">
        <v>481</v>
      </c>
      <c r="B99" s="74" t="s">
        <v>564</v>
      </c>
      <c r="C99" s="74" t="s">
        <v>565</v>
      </c>
      <c r="D99" s="74" t="s">
        <v>566</v>
      </c>
      <c r="E99" s="74" t="s">
        <v>378</v>
      </c>
      <c r="F99" s="74" t="s">
        <v>326</v>
      </c>
      <c r="G99" s="74" t="s">
        <v>38</v>
      </c>
    </row>
    <row r="100">
      <c r="A100" s="74" t="s">
        <v>481</v>
      </c>
      <c r="B100" s="74" t="s">
        <v>567</v>
      </c>
      <c r="C100" s="74" t="s">
        <v>393</v>
      </c>
      <c r="D100" s="74" t="s">
        <v>568</v>
      </c>
      <c r="E100" s="74" t="s">
        <v>325</v>
      </c>
      <c r="F100" s="74" t="s">
        <v>356</v>
      </c>
      <c r="G100" s="74" t="s">
        <v>38</v>
      </c>
    </row>
    <row r="101">
      <c r="A101" s="74" t="s">
        <v>481</v>
      </c>
      <c r="B101" s="74" t="s">
        <v>569</v>
      </c>
      <c r="C101" s="74" t="s">
        <v>570</v>
      </c>
      <c r="D101" s="74" t="s">
        <v>571</v>
      </c>
      <c r="E101" s="74" t="s">
        <v>338</v>
      </c>
      <c r="F101" s="74" t="s">
        <v>349</v>
      </c>
      <c r="G101" s="74" t="s">
        <v>38</v>
      </c>
    </row>
    <row r="102">
      <c r="A102" s="74" t="s">
        <v>481</v>
      </c>
      <c r="B102" s="74" t="s">
        <v>572</v>
      </c>
      <c r="C102" s="74" t="s">
        <v>472</v>
      </c>
      <c r="D102" s="74" t="s">
        <v>473</v>
      </c>
      <c r="E102" s="74" t="s">
        <v>325</v>
      </c>
      <c r="F102" s="74" t="s">
        <v>326</v>
      </c>
      <c r="G102" s="74" t="s">
        <v>38</v>
      </c>
    </row>
    <row r="103">
      <c r="A103" s="74" t="s">
        <v>481</v>
      </c>
      <c r="B103" s="74" t="s">
        <v>573</v>
      </c>
      <c r="C103" s="74" t="s">
        <v>358</v>
      </c>
      <c r="D103" s="74" t="s">
        <v>475</v>
      </c>
      <c r="E103" s="74" t="s">
        <v>378</v>
      </c>
      <c r="F103" s="74" t="s">
        <v>326</v>
      </c>
      <c r="G103" s="74" t="s">
        <v>38</v>
      </c>
    </row>
    <row r="104">
      <c r="A104" s="74" t="s">
        <v>481</v>
      </c>
      <c r="B104" s="74" t="s">
        <v>574</v>
      </c>
      <c r="C104" s="74" t="s">
        <v>575</v>
      </c>
      <c r="D104" s="74" t="s">
        <v>576</v>
      </c>
      <c r="E104" s="74" t="s">
        <v>338</v>
      </c>
      <c r="F104" s="74" t="s">
        <v>349</v>
      </c>
      <c r="G104" s="74" t="s">
        <v>38</v>
      </c>
    </row>
    <row r="105">
      <c r="A105" s="74" t="s">
        <v>481</v>
      </c>
      <c r="B105" s="74" t="s">
        <v>574</v>
      </c>
      <c r="C105" s="74" t="s">
        <v>577</v>
      </c>
      <c r="D105" s="74" t="s">
        <v>578</v>
      </c>
      <c r="E105" s="74" t="s">
        <v>352</v>
      </c>
      <c r="G105" s="74" t="s">
        <v>38</v>
      </c>
    </row>
    <row r="106">
      <c r="A106" s="74" t="s">
        <v>481</v>
      </c>
      <c r="B106" s="74" t="s">
        <v>579</v>
      </c>
      <c r="C106" s="74" t="s">
        <v>376</v>
      </c>
      <c r="D106" s="74" t="s">
        <v>580</v>
      </c>
      <c r="E106" s="74" t="s">
        <v>378</v>
      </c>
      <c r="F106" s="74" t="s">
        <v>326</v>
      </c>
      <c r="G106" s="74" t="s">
        <v>38</v>
      </c>
    </row>
    <row r="107">
      <c r="A107" s="74" t="s">
        <v>481</v>
      </c>
      <c r="B107" s="74" t="s">
        <v>581</v>
      </c>
      <c r="C107" s="74" t="s">
        <v>58</v>
      </c>
      <c r="D107" s="74" t="s">
        <v>582</v>
      </c>
      <c r="E107" s="74" t="s">
        <v>325</v>
      </c>
      <c r="F107" s="74" t="s">
        <v>356</v>
      </c>
      <c r="G107" s="74" t="s">
        <v>38</v>
      </c>
    </row>
    <row r="108">
      <c r="A108" s="74" t="s">
        <v>481</v>
      </c>
      <c r="B108" s="74" t="s">
        <v>583</v>
      </c>
      <c r="C108" s="74" t="s">
        <v>584</v>
      </c>
      <c r="D108" s="74" t="s">
        <v>585</v>
      </c>
      <c r="E108" s="74" t="s">
        <v>325</v>
      </c>
      <c r="F108" s="74" t="s">
        <v>356</v>
      </c>
      <c r="G108" s="74" t="s">
        <v>38</v>
      </c>
    </row>
    <row r="109">
      <c r="A109" s="74" t="s">
        <v>481</v>
      </c>
      <c r="B109" s="74" t="s">
        <v>586</v>
      </c>
      <c r="C109" s="74" t="s">
        <v>587</v>
      </c>
      <c r="D109" s="74" t="s">
        <v>588</v>
      </c>
      <c r="E109" s="74" t="s">
        <v>338</v>
      </c>
      <c r="F109" s="74" t="s">
        <v>349</v>
      </c>
      <c r="G109" s="74" t="s">
        <v>38</v>
      </c>
    </row>
    <row r="110">
      <c r="A110" s="74" t="s">
        <v>481</v>
      </c>
      <c r="B110" s="74" t="s">
        <v>586</v>
      </c>
      <c r="C110" s="74" t="s">
        <v>521</v>
      </c>
      <c r="D110" s="74" t="s">
        <v>522</v>
      </c>
      <c r="E110" s="74" t="s">
        <v>352</v>
      </c>
      <c r="G110" s="74" t="s">
        <v>38</v>
      </c>
    </row>
    <row r="111">
      <c r="A111" s="74" t="s">
        <v>481</v>
      </c>
      <c r="B111" s="74" t="s">
        <v>589</v>
      </c>
      <c r="C111" s="74" t="s">
        <v>376</v>
      </c>
      <c r="D111" s="74" t="s">
        <v>524</v>
      </c>
      <c r="E111" s="74" t="s">
        <v>378</v>
      </c>
      <c r="F111" s="74" t="s">
        <v>326</v>
      </c>
      <c r="G111" s="74" t="s">
        <v>38</v>
      </c>
    </row>
    <row r="112">
      <c r="A112" s="74" t="s">
        <v>481</v>
      </c>
      <c r="B112" s="74" t="s">
        <v>590</v>
      </c>
      <c r="C112" s="74" t="s">
        <v>58</v>
      </c>
      <c r="D112" s="74" t="s">
        <v>526</v>
      </c>
      <c r="E112" s="74" t="s">
        <v>325</v>
      </c>
      <c r="F112" s="74" t="s">
        <v>356</v>
      </c>
      <c r="G112" s="74" t="s">
        <v>38</v>
      </c>
    </row>
    <row r="113">
      <c r="A113" s="74" t="s">
        <v>481</v>
      </c>
      <c r="B113" s="74" t="s">
        <v>591</v>
      </c>
      <c r="C113" s="74" t="s">
        <v>528</v>
      </c>
      <c r="D113" s="74" t="s">
        <v>529</v>
      </c>
      <c r="E113" s="74" t="s">
        <v>352</v>
      </c>
      <c r="G113" s="74" t="s">
        <v>38</v>
      </c>
    </row>
    <row r="114">
      <c r="A114" s="74" t="s">
        <v>481</v>
      </c>
      <c r="B114" s="74" t="s">
        <v>592</v>
      </c>
      <c r="C114" s="74" t="s">
        <v>372</v>
      </c>
      <c r="D114" s="74" t="s">
        <v>531</v>
      </c>
      <c r="E114" s="74" t="s">
        <v>325</v>
      </c>
      <c r="F114" s="74" t="s">
        <v>356</v>
      </c>
      <c r="G114" s="74" t="s">
        <v>38</v>
      </c>
    </row>
    <row r="115">
      <c r="A115" s="74" t="s">
        <v>481</v>
      </c>
      <c r="B115" s="74" t="s">
        <v>593</v>
      </c>
      <c r="C115" s="74" t="s">
        <v>376</v>
      </c>
      <c r="D115" s="74" t="s">
        <v>533</v>
      </c>
      <c r="E115" s="74" t="s">
        <v>378</v>
      </c>
      <c r="F115" s="74" t="s">
        <v>356</v>
      </c>
      <c r="G115" s="74" t="s">
        <v>38</v>
      </c>
    </row>
    <row r="116">
      <c r="A116" s="74" t="s">
        <v>481</v>
      </c>
      <c r="B116" s="74" t="s">
        <v>594</v>
      </c>
      <c r="C116" s="74" t="s">
        <v>58</v>
      </c>
      <c r="D116" s="74" t="s">
        <v>535</v>
      </c>
      <c r="E116" s="74" t="s">
        <v>325</v>
      </c>
      <c r="F116" s="74" t="s">
        <v>356</v>
      </c>
      <c r="G116" s="74" t="s">
        <v>38</v>
      </c>
    </row>
    <row r="117">
      <c r="A117" s="74" t="s">
        <v>481</v>
      </c>
      <c r="B117" s="74" t="s">
        <v>595</v>
      </c>
      <c r="C117" s="74" t="s">
        <v>393</v>
      </c>
      <c r="D117" s="74" t="s">
        <v>537</v>
      </c>
      <c r="E117" s="74" t="s">
        <v>325</v>
      </c>
      <c r="F117" s="74" t="s">
        <v>356</v>
      </c>
      <c r="G117" s="74" t="s">
        <v>38</v>
      </c>
    </row>
    <row r="118">
      <c r="A118" s="74" t="s">
        <v>481</v>
      </c>
      <c r="B118" s="74" t="s">
        <v>596</v>
      </c>
      <c r="C118" s="74" t="s">
        <v>539</v>
      </c>
      <c r="D118" s="74" t="s">
        <v>540</v>
      </c>
      <c r="E118" s="74" t="s">
        <v>338</v>
      </c>
      <c r="F118" s="74" t="s">
        <v>349</v>
      </c>
      <c r="G118" s="74" t="s">
        <v>38</v>
      </c>
    </row>
    <row r="119">
      <c r="A119" s="74" t="s">
        <v>481</v>
      </c>
      <c r="B119" s="74" t="s">
        <v>596</v>
      </c>
      <c r="C119" s="74" t="s">
        <v>528</v>
      </c>
      <c r="D119" s="74" t="s">
        <v>529</v>
      </c>
      <c r="E119" s="74" t="s">
        <v>352</v>
      </c>
      <c r="G119" s="74" t="s">
        <v>38</v>
      </c>
    </row>
    <row r="120">
      <c r="A120" s="74" t="s">
        <v>481</v>
      </c>
      <c r="B120" s="74" t="s">
        <v>597</v>
      </c>
      <c r="C120" s="74" t="s">
        <v>372</v>
      </c>
      <c r="D120" s="74" t="s">
        <v>531</v>
      </c>
      <c r="E120" s="74" t="s">
        <v>325</v>
      </c>
      <c r="F120" s="74" t="s">
        <v>326</v>
      </c>
      <c r="G120" s="74" t="s">
        <v>38</v>
      </c>
    </row>
    <row r="121">
      <c r="A121" s="74" t="s">
        <v>481</v>
      </c>
      <c r="B121" s="74" t="s">
        <v>598</v>
      </c>
      <c r="C121" s="74" t="s">
        <v>376</v>
      </c>
      <c r="D121" s="74" t="s">
        <v>533</v>
      </c>
      <c r="E121" s="74" t="s">
        <v>378</v>
      </c>
      <c r="F121" s="74" t="s">
        <v>326</v>
      </c>
      <c r="G121" s="74" t="s">
        <v>38</v>
      </c>
    </row>
    <row r="122">
      <c r="A122" s="74" t="s">
        <v>481</v>
      </c>
      <c r="B122" s="74" t="s">
        <v>599</v>
      </c>
      <c r="C122" s="74" t="s">
        <v>58</v>
      </c>
      <c r="D122" s="74" t="s">
        <v>535</v>
      </c>
      <c r="E122" s="74" t="s">
        <v>325</v>
      </c>
      <c r="F122" s="74" t="s">
        <v>326</v>
      </c>
      <c r="G122" s="74" t="s">
        <v>38</v>
      </c>
    </row>
    <row r="123">
      <c r="A123" s="74" t="s">
        <v>481</v>
      </c>
      <c r="B123" s="74" t="s">
        <v>600</v>
      </c>
      <c r="C123" s="74" t="s">
        <v>393</v>
      </c>
      <c r="D123" s="74" t="s">
        <v>537</v>
      </c>
      <c r="E123" s="74" t="s">
        <v>325</v>
      </c>
      <c r="F123" s="74" t="s">
        <v>326</v>
      </c>
      <c r="G123" s="74" t="s">
        <v>38</v>
      </c>
    </row>
    <row r="124">
      <c r="A124" s="74" t="s">
        <v>481</v>
      </c>
      <c r="B124" s="74" t="s">
        <v>601</v>
      </c>
      <c r="C124" s="74" t="s">
        <v>546</v>
      </c>
      <c r="D124" s="74" t="s">
        <v>547</v>
      </c>
      <c r="E124" s="74" t="s">
        <v>548</v>
      </c>
      <c r="F124" s="74" t="s">
        <v>356</v>
      </c>
      <c r="G124" s="74" t="s">
        <v>38</v>
      </c>
    </row>
    <row r="125">
      <c r="A125" s="74" t="s">
        <v>481</v>
      </c>
      <c r="B125" s="74" t="s">
        <v>602</v>
      </c>
      <c r="C125" s="74" t="s">
        <v>550</v>
      </c>
      <c r="D125" s="74" t="s">
        <v>551</v>
      </c>
      <c r="E125" s="74" t="s">
        <v>352</v>
      </c>
      <c r="G125" s="74" t="s">
        <v>38</v>
      </c>
    </row>
    <row r="126">
      <c r="A126" s="74" t="s">
        <v>481</v>
      </c>
      <c r="B126" s="74" t="s">
        <v>603</v>
      </c>
      <c r="C126" s="74" t="s">
        <v>372</v>
      </c>
      <c r="D126" s="74" t="s">
        <v>553</v>
      </c>
      <c r="E126" s="74" t="s">
        <v>325</v>
      </c>
      <c r="F126" s="74" t="s">
        <v>356</v>
      </c>
      <c r="G126" s="74" t="s">
        <v>38</v>
      </c>
    </row>
    <row r="127">
      <c r="A127" s="74" t="s">
        <v>481</v>
      </c>
      <c r="B127" s="74" t="s">
        <v>604</v>
      </c>
      <c r="C127" s="74" t="s">
        <v>376</v>
      </c>
      <c r="D127" s="74" t="s">
        <v>555</v>
      </c>
      <c r="E127" s="74" t="s">
        <v>325</v>
      </c>
      <c r="F127" s="74" t="s">
        <v>356</v>
      </c>
      <c r="G127" s="74" t="s">
        <v>38</v>
      </c>
    </row>
    <row r="128">
      <c r="A128" s="74" t="s">
        <v>481</v>
      </c>
      <c r="B128" s="74" t="s">
        <v>605</v>
      </c>
      <c r="C128" s="74" t="s">
        <v>383</v>
      </c>
      <c r="D128" s="74" t="s">
        <v>557</v>
      </c>
      <c r="E128" s="74" t="s">
        <v>325</v>
      </c>
      <c r="F128" s="74" t="s">
        <v>356</v>
      </c>
      <c r="G128" s="74" t="s">
        <v>38</v>
      </c>
    </row>
    <row r="129">
      <c r="A129" s="74" t="s">
        <v>481</v>
      </c>
      <c r="B129" s="74" t="s">
        <v>606</v>
      </c>
      <c r="C129" s="74" t="s">
        <v>559</v>
      </c>
      <c r="D129" s="74" t="s">
        <v>560</v>
      </c>
      <c r="E129" s="74" t="s">
        <v>352</v>
      </c>
      <c r="G129" s="74" t="s">
        <v>38</v>
      </c>
    </row>
    <row r="130">
      <c r="A130" s="74" t="s">
        <v>481</v>
      </c>
      <c r="B130" s="74" t="s">
        <v>607</v>
      </c>
      <c r="C130" s="74" t="s">
        <v>562</v>
      </c>
      <c r="D130" s="74" t="s">
        <v>563</v>
      </c>
      <c r="E130" s="74" t="s">
        <v>548</v>
      </c>
      <c r="F130" s="74" t="s">
        <v>356</v>
      </c>
      <c r="G130" s="74" t="s">
        <v>38</v>
      </c>
    </row>
    <row r="131">
      <c r="A131" s="74" t="s">
        <v>481</v>
      </c>
      <c r="B131" s="74" t="s">
        <v>608</v>
      </c>
      <c r="C131" s="74" t="s">
        <v>565</v>
      </c>
      <c r="D131" s="74" t="s">
        <v>566</v>
      </c>
      <c r="E131" s="74" t="s">
        <v>325</v>
      </c>
      <c r="F131" s="74" t="s">
        <v>326</v>
      </c>
      <c r="G131" s="74" t="s">
        <v>38</v>
      </c>
    </row>
    <row r="132">
      <c r="A132" s="74" t="s">
        <v>481</v>
      </c>
      <c r="B132" s="74" t="s">
        <v>609</v>
      </c>
      <c r="C132" s="74" t="s">
        <v>393</v>
      </c>
      <c r="D132" s="74" t="s">
        <v>568</v>
      </c>
      <c r="E132" s="74" t="s">
        <v>325</v>
      </c>
      <c r="F132" s="74" t="s">
        <v>356</v>
      </c>
      <c r="G132" s="74" t="s">
        <v>38</v>
      </c>
    </row>
    <row r="133">
      <c r="A133" s="74" t="s">
        <v>481</v>
      </c>
      <c r="B133" s="74" t="s">
        <v>610</v>
      </c>
      <c r="C133" s="74" t="s">
        <v>559</v>
      </c>
      <c r="D133" s="74" t="s">
        <v>611</v>
      </c>
      <c r="E133" s="74" t="s">
        <v>352</v>
      </c>
      <c r="G133" s="74" t="s">
        <v>38</v>
      </c>
    </row>
    <row r="134">
      <c r="A134" s="74" t="s">
        <v>481</v>
      </c>
      <c r="B134" s="74" t="s">
        <v>612</v>
      </c>
      <c r="C134" s="74" t="s">
        <v>562</v>
      </c>
      <c r="D134" s="74" t="s">
        <v>563</v>
      </c>
      <c r="E134" s="74" t="s">
        <v>548</v>
      </c>
      <c r="F134" s="74" t="s">
        <v>356</v>
      </c>
      <c r="G134" s="74" t="s">
        <v>38</v>
      </c>
    </row>
    <row r="135">
      <c r="A135" s="74" t="s">
        <v>481</v>
      </c>
      <c r="B135" s="74" t="s">
        <v>613</v>
      </c>
      <c r="C135" s="74" t="s">
        <v>565</v>
      </c>
      <c r="D135" s="74" t="s">
        <v>566</v>
      </c>
      <c r="E135" s="74" t="s">
        <v>325</v>
      </c>
      <c r="F135" s="74" t="s">
        <v>326</v>
      </c>
      <c r="G135" s="74" t="s">
        <v>38</v>
      </c>
    </row>
    <row r="136">
      <c r="A136" s="74" t="s">
        <v>481</v>
      </c>
      <c r="B136" s="74" t="s">
        <v>614</v>
      </c>
      <c r="C136" s="74" t="s">
        <v>615</v>
      </c>
      <c r="D136" s="74" t="s">
        <v>616</v>
      </c>
      <c r="E136" s="74" t="s">
        <v>352</v>
      </c>
      <c r="G136" s="74" t="s">
        <v>38</v>
      </c>
    </row>
    <row r="137">
      <c r="A137" s="74" t="s">
        <v>481</v>
      </c>
      <c r="B137" s="74" t="s">
        <v>617</v>
      </c>
      <c r="C137" s="74" t="s">
        <v>506</v>
      </c>
      <c r="D137" s="74" t="s">
        <v>507</v>
      </c>
      <c r="E137" s="74" t="s">
        <v>325</v>
      </c>
      <c r="F137" s="74" t="s">
        <v>326</v>
      </c>
      <c r="G137" s="74" t="s">
        <v>38</v>
      </c>
    </row>
    <row r="138">
      <c r="A138" s="74" t="s">
        <v>481</v>
      </c>
      <c r="B138" s="74" t="s">
        <v>618</v>
      </c>
      <c r="C138" s="74" t="s">
        <v>509</v>
      </c>
      <c r="D138" s="74" t="s">
        <v>510</v>
      </c>
      <c r="E138" s="74" t="s">
        <v>325</v>
      </c>
      <c r="F138" s="74" t="s">
        <v>326</v>
      </c>
      <c r="G138" s="74" t="s">
        <v>38</v>
      </c>
    </row>
    <row r="139">
      <c r="A139" s="74" t="s">
        <v>481</v>
      </c>
      <c r="B139" s="74" t="s">
        <v>619</v>
      </c>
      <c r="C139" s="74" t="s">
        <v>512</v>
      </c>
      <c r="D139" s="74" t="s">
        <v>513</v>
      </c>
      <c r="E139" s="74" t="s">
        <v>325</v>
      </c>
      <c r="F139" s="74" t="s">
        <v>326</v>
      </c>
      <c r="G139" s="74" t="s">
        <v>38</v>
      </c>
    </row>
    <row r="140">
      <c r="A140" s="74" t="s">
        <v>481</v>
      </c>
      <c r="B140" s="74" t="s">
        <v>620</v>
      </c>
      <c r="C140" s="74" t="s">
        <v>515</v>
      </c>
      <c r="D140" s="74" t="s">
        <v>516</v>
      </c>
      <c r="E140" s="74" t="s">
        <v>517</v>
      </c>
      <c r="F140" s="74" t="s">
        <v>326</v>
      </c>
      <c r="G140" s="74" t="s">
        <v>38</v>
      </c>
    </row>
    <row r="141">
      <c r="A141" s="74" t="s">
        <v>481</v>
      </c>
      <c r="B141" s="74" t="s">
        <v>621</v>
      </c>
      <c r="C141" s="74" t="s">
        <v>622</v>
      </c>
      <c r="D141" s="74" t="s">
        <v>623</v>
      </c>
      <c r="E141" s="74" t="s">
        <v>352</v>
      </c>
      <c r="G141" s="74" t="s">
        <v>38</v>
      </c>
    </row>
    <row r="142">
      <c r="A142" s="74" t="s">
        <v>481</v>
      </c>
      <c r="B142" s="74" t="s">
        <v>624</v>
      </c>
      <c r="C142" s="74" t="s">
        <v>472</v>
      </c>
      <c r="D142" s="74" t="s">
        <v>473</v>
      </c>
      <c r="E142" s="74" t="s">
        <v>325</v>
      </c>
      <c r="F142" s="74" t="s">
        <v>326</v>
      </c>
      <c r="G142" s="74" t="s">
        <v>38</v>
      </c>
    </row>
    <row r="143">
      <c r="A143" s="74" t="s">
        <v>481</v>
      </c>
      <c r="B143" s="74" t="s">
        <v>625</v>
      </c>
      <c r="C143" s="74" t="s">
        <v>358</v>
      </c>
      <c r="D143" s="74" t="s">
        <v>475</v>
      </c>
      <c r="E143" s="74" t="s">
        <v>378</v>
      </c>
      <c r="F143" s="74" t="s">
        <v>326</v>
      </c>
      <c r="G143" s="74" t="s">
        <v>38</v>
      </c>
    </row>
    <row r="144">
      <c r="A144" s="74" t="s">
        <v>481</v>
      </c>
      <c r="B144" s="74" t="s">
        <v>626</v>
      </c>
      <c r="C144" s="74" t="s">
        <v>627</v>
      </c>
      <c r="D144" s="74" t="s">
        <v>628</v>
      </c>
      <c r="E144" s="74" t="s">
        <v>352</v>
      </c>
      <c r="F144" s="74" t="s">
        <v>356</v>
      </c>
    </row>
    <row r="145">
      <c r="A145" s="74" t="s">
        <v>481</v>
      </c>
      <c r="B145" s="74" t="s">
        <v>629</v>
      </c>
      <c r="C145" s="74" t="s">
        <v>376</v>
      </c>
      <c r="D145" s="74" t="s">
        <v>630</v>
      </c>
      <c r="E145" s="74" t="s">
        <v>378</v>
      </c>
      <c r="F145" s="74" t="s">
        <v>356</v>
      </c>
    </row>
    <row r="146">
      <c r="A146" s="74" t="s">
        <v>481</v>
      </c>
      <c r="B146" s="74" t="s">
        <v>631</v>
      </c>
      <c r="C146" s="74" t="s">
        <v>632</v>
      </c>
      <c r="D146" s="74" t="s">
        <v>633</v>
      </c>
      <c r="E146" s="74" t="s">
        <v>325</v>
      </c>
      <c r="F146" s="74" t="s">
        <v>356</v>
      </c>
    </row>
    <row r="147">
      <c r="A147" s="74" t="s">
        <v>481</v>
      </c>
      <c r="B147" s="74" t="s">
        <v>634</v>
      </c>
      <c r="C147" s="74" t="s">
        <v>562</v>
      </c>
      <c r="D147" s="74" t="s">
        <v>635</v>
      </c>
      <c r="E147" s="74" t="s">
        <v>352</v>
      </c>
      <c r="F147" s="74" t="s">
        <v>356</v>
      </c>
    </row>
    <row r="148">
      <c r="A148" s="74" t="s">
        <v>481</v>
      </c>
      <c r="B148" s="74" t="s">
        <v>636</v>
      </c>
      <c r="C148" s="74" t="s">
        <v>562</v>
      </c>
      <c r="D148" s="74" t="s">
        <v>563</v>
      </c>
      <c r="E148" s="74" t="s">
        <v>548</v>
      </c>
      <c r="F148" s="74" t="s">
        <v>356</v>
      </c>
    </row>
    <row r="149">
      <c r="A149" s="74" t="s">
        <v>481</v>
      </c>
      <c r="B149" s="74" t="s">
        <v>637</v>
      </c>
      <c r="C149" s="74" t="s">
        <v>565</v>
      </c>
      <c r="D149" s="74" t="s">
        <v>566</v>
      </c>
      <c r="E149" s="74" t="s">
        <v>325</v>
      </c>
      <c r="F149" s="74" t="s">
        <v>356</v>
      </c>
      <c r="H149" s="74" t="s">
        <v>638</v>
      </c>
    </row>
    <row r="150">
      <c r="A150" s="74" t="s">
        <v>481</v>
      </c>
      <c r="B150" s="74" t="s">
        <v>639</v>
      </c>
      <c r="C150" s="74" t="s">
        <v>640</v>
      </c>
      <c r="D150" s="74" t="s">
        <v>641</v>
      </c>
      <c r="E150" s="74" t="s">
        <v>325</v>
      </c>
      <c r="F150" s="74" t="s">
        <v>356</v>
      </c>
    </row>
    <row r="151">
      <c r="A151" s="74" t="s">
        <v>481</v>
      </c>
      <c r="B151" s="74" t="s">
        <v>642</v>
      </c>
      <c r="C151" s="74" t="s">
        <v>643</v>
      </c>
      <c r="D151" s="74" t="s">
        <v>644</v>
      </c>
      <c r="E151" s="74" t="s">
        <v>378</v>
      </c>
      <c r="F151" s="74" t="s">
        <v>356</v>
      </c>
    </row>
    <row r="152">
      <c r="A152" s="74" t="s">
        <v>481</v>
      </c>
      <c r="B152" s="74" t="s">
        <v>645</v>
      </c>
      <c r="C152" s="74" t="s">
        <v>646</v>
      </c>
      <c r="D152" s="74" t="s">
        <v>647</v>
      </c>
      <c r="E152" s="74" t="s">
        <v>325</v>
      </c>
      <c r="F152" s="74" t="s">
        <v>356</v>
      </c>
      <c r="H152" s="74" t="s">
        <v>395</v>
      </c>
    </row>
    <row r="153">
      <c r="A153" s="74" t="s">
        <v>481</v>
      </c>
      <c r="B153" s="74" t="s">
        <v>648</v>
      </c>
      <c r="C153" s="74" t="s">
        <v>649</v>
      </c>
    </row>
    <row r="154">
      <c r="B154" s="74" t="s">
        <v>650</v>
      </c>
    </row>
    <row r="155">
      <c r="A155" s="74" t="s">
        <v>481</v>
      </c>
      <c r="B155" s="74" t="s">
        <v>648</v>
      </c>
      <c r="C155" s="74" t="s">
        <v>651</v>
      </c>
      <c r="D155" s="74" t="s">
        <v>652</v>
      </c>
      <c r="E155" s="74" t="s">
        <v>352</v>
      </c>
      <c r="G155" s="74" t="s">
        <v>653</v>
      </c>
    </row>
    <row r="156">
      <c r="A156" s="74" t="s">
        <v>481</v>
      </c>
      <c r="B156" s="74" t="s">
        <v>654</v>
      </c>
      <c r="C156" s="74" t="s">
        <v>376</v>
      </c>
      <c r="D156" s="74" t="s">
        <v>655</v>
      </c>
      <c r="E156" s="74" t="s">
        <v>378</v>
      </c>
      <c r="F156" s="74" t="s">
        <v>326</v>
      </c>
      <c r="G156" s="74" t="s">
        <v>653</v>
      </c>
    </row>
    <row r="157">
      <c r="A157" s="74" t="s">
        <v>481</v>
      </c>
      <c r="B157" s="74" t="s">
        <v>656</v>
      </c>
      <c r="C157" s="74" t="s">
        <v>58</v>
      </c>
      <c r="D157" s="74" t="s">
        <v>657</v>
      </c>
      <c r="E157" s="74" t="s">
        <v>325</v>
      </c>
      <c r="F157" s="74" t="s">
        <v>356</v>
      </c>
      <c r="G157" s="74" t="s">
        <v>653</v>
      </c>
    </row>
    <row r="158">
      <c r="A158" s="74" t="s">
        <v>481</v>
      </c>
      <c r="B158" s="74" t="s">
        <v>658</v>
      </c>
      <c r="C158" s="74" t="s">
        <v>559</v>
      </c>
      <c r="D158" s="74" t="s">
        <v>659</v>
      </c>
      <c r="E158" s="74" t="s">
        <v>352</v>
      </c>
      <c r="G158" s="74" t="s">
        <v>653</v>
      </c>
    </row>
    <row r="159">
      <c r="A159" s="74" t="s">
        <v>481</v>
      </c>
      <c r="B159" s="74" t="s">
        <v>660</v>
      </c>
      <c r="C159" s="74" t="s">
        <v>562</v>
      </c>
      <c r="D159" s="74" t="s">
        <v>563</v>
      </c>
      <c r="E159" s="74" t="s">
        <v>548</v>
      </c>
      <c r="F159" s="74" t="s">
        <v>356</v>
      </c>
      <c r="G159" s="74" t="s">
        <v>653</v>
      </c>
    </row>
    <row r="160">
      <c r="A160" s="74" t="s">
        <v>481</v>
      </c>
      <c r="B160" s="74" t="s">
        <v>661</v>
      </c>
      <c r="C160" s="74" t="s">
        <v>565</v>
      </c>
      <c r="D160" s="74" t="s">
        <v>566</v>
      </c>
      <c r="E160" s="74" t="s">
        <v>325</v>
      </c>
      <c r="F160" s="74" t="s">
        <v>326</v>
      </c>
      <c r="G160" s="74" t="s">
        <v>653</v>
      </c>
    </row>
    <row r="161">
      <c r="A161" s="74" t="s">
        <v>481</v>
      </c>
      <c r="B161" s="74" t="s">
        <v>662</v>
      </c>
      <c r="C161" s="74" t="s">
        <v>646</v>
      </c>
      <c r="D161" s="74" t="s">
        <v>663</v>
      </c>
      <c r="E161" s="74" t="s">
        <v>325</v>
      </c>
      <c r="F161" s="74" t="s">
        <v>356</v>
      </c>
      <c r="G161" s="74" t="s">
        <v>653</v>
      </c>
    </row>
    <row r="162">
      <c r="A162" s="74" t="s">
        <v>481</v>
      </c>
      <c r="B162" s="74" t="s">
        <v>664</v>
      </c>
      <c r="C162" s="74" t="s">
        <v>665</v>
      </c>
      <c r="D162" s="74" t="s">
        <v>666</v>
      </c>
    </row>
    <row r="163">
      <c r="B163" s="74" t="s">
        <v>667</v>
      </c>
    </row>
    <row r="164">
      <c r="A164" s="74" t="s">
        <v>481</v>
      </c>
      <c r="B164" s="74" t="s">
        <v>668</v>
      </c>
      <c r="C164" s="74" t="s">
        <v>506</v>
      </c>
      <c r="D164" s="74" t="s">
        <v>507</v>
      </c>
      <c r="E164" s="74" t="s">
        <v>325</v>
      </c>
      <c r="F164" s="74" t="s">
        <v>326</v>
      </c>
      <c r="G164" s="74" t="s">
        <v>653</v>
      </c>
    </row>
    <row r="165">
      <c r="A165" s="74" t="s">
        <v>481</v>
      </c>
      <c r="B165" s="74" t="s">
        <v>669</v>
      </c>
      <c r="C165" s="74" t="s">
        <v>509</v>
      </c>
      <c r="D165" s="74" t="s">
        <v>510</v>
      </c>
      <c r="E165" s="74" t="s">
        <v>325</v>
      </c>
      <c r="F165" s="74" t="s">
        <v>326</v>
      </c>
      <c r="G165" s="74" t="s">
        <v>653</v>
      </c>
    </row>
    <row r="166">
      <c r="A166" s="74" t="s">
        <v>481</v>
      </c>
      <c r="B166" s="74" t="s">
        <v>670</v>
      </c>
      <c r="C166" s="74" t="s">
        <v>512</v>
      </c>
      <c r="D166" s="74" t="s">
        <v>513</v>
      </c>
      <c r="E166" s="74" t="s">
        <v>325</v>
      </c>
      <c r="F166" s="74" t="s">
        <v>326</v>
      </c>
      <c r="G166" s="74" t="s">
        <v>653</v>
      </c>
    </row>
    <row r="167">
      <c r="A167" s="74" t="s">
        <v>481</v>
      </c>
      <c r="B167" s="74" t="s">
        <v>671</v>
      </c>
      <c r="C167" s="74" t="s">
        <v>515</v>
      </c>
      <c r="D167" s="74" t="s">
        <v>516</v>
      </c>
      <c r="E167" s="74" t="s">
        <v>517</v>
      </c>
      <c r="F167" s="74" t="s">
        <v>326</v>
      </c>
      <c r="G167" s="74" t="s">
        <v>653</v>
      </c>
    </row>
    <row r="168">
      <c r="A168" s="74" t="s">
        <v>481</v>
      </c>
      <c r="B168" s="74" t="s">
        <v>672</v>
      </c>
      <c r="C168" s="74" t="s">
        <v>673</v>
      </c>
      <c r="D168" s="74" t="s">
        <v>674</v>
      </c>
      <c r="E168" s="74" t="s">
        <v>352</v>
      </c>
      <c r="G168" s="74" t="s">
        <v>653</v>
      </c>
    </row>
    <row r="169">
      <c r="A169" s="74" t="s">
        <v>481</v>
      </c>
      <c r="B169" s="74" t="s">
        <v>675</v>
      </c>
      <c r="C169" s="74" t="s">
        <v>472</v>
      </c>
      <c r="D169" s="74" t="s">
        <v>473</v>
      </c>
      <c r="E169" s="74" t="s">
        <v>325</v>
      </c>
      <c r="F169" s="74" t="s">
        <v>326</v>
      </c>
      <c r="G169" s="74" t="s">
        <v>653</v>
      </c>
    </row>
    <row r="170">
      <c r="A170" s="74" t="s">
        <v>481</v>
      </c>
      <c r="B170" s="74" t="s">
        <v>676</v>
      </c>
      <c r="C170" s="74" t="s">
        <v>358</v>
      </c>
      <c r="D170" s="74" t="s">
        <v>475</v>
      </c>
      <c r="E170" s="74" t="s">
        <v>378</v>
      </c>
      <c r="F170" s="74" t="s">
        <v>326</v>
      </c>
      <c r="G170" s="74" t="s">
        <v>653</v>
      </c>
    </row>
    <row r="171">
      <c r="A171" s="74" t="s">
        <v>481</v>
      </c>
      <c r="B171" s="74" t="s">
        <v>677</v>
      </c>
      <c r="C171" s="74" t="s">
        <v>45</v>
      </c>
      <c r="D171" s="74" t="s">
        <v>678</v>
      </c>
      <c r="E171" s="74" t="s">
        <v>338</v>
      </c>
      <c r="F171" s="74" t="s">
        <v>349</v>
      </c>
    </row>
    <row r="172">
      <c r="A172" s="74" t="s">
        <v>481</v>
      </c>
      <c r="B172" s="74" t="s">
        <v>677</v>
      </c>
      <c r="C172" s="74" t="s">
        <v>679</v>
      </c>
      <c r="D172" s="74" t="s">
        <v>680</v>
      </c>
      <c r="E172" s="74" t="s">
        <v>352</v>
      </c>
    </row>
    <row r="173">
      <c r="A173" s="74" t="s">
        <v>481</v>
      </c>
      <c r="B173" s="74" t="s">
        <v>681</v>
      </c>
      <c r="C173" s="74" t="s">
        <v>376</v>
      </c>
      <c r="D173" s="74" t="s">
        <v>682</v>
      </c>
      <c r="E173" s="74" t="s">
        <v>378</v>
      </c>
      <c r="F173" s="74" t="s">
        <v>326</v>
      </c>
    </row>
    <row r="174">
      <c r="A174" s="74" t="s">
        <v>481</v>
      </c>
      <c r="B174" s="74" t="s">
        <v>683</v>
      </c>
      <c r="C174" s="74" t="s">
        <v>684</v>
      </c>
      <c r="D174" s="74" t="s">
        <v>685</v>
      </c>
      <c r="E174" s="74" t="s">
        <v>325</v>
      </c>
      <c r="F174" s="74" t="s">
        <v>356</v>
      </c>
      <c r="I174" s="75" t="s">
        <v>686</v>
      </c>
    </row>
    <row r="175">
      <c r="A175" s="74" t="s">
        <v>481</v>
      </c>
      <c r="B175" s="74" t="s">
        <v>687</v>
      </c>
      <c r="C175" s="74" t="s">
        <v>313</v>
      </c>
      <c r="D175" s="74" t="s">
        <v>688</v>
      </c>
      <c r="E175" s="74" t="s">
        <v>325</v>
      </c>
      <c r="F175" s="74" t="s">
        <v>356</v>
      </c>
    </row>
    <row r="176">
      <c r="A176" s="74" t="s">
        <v>481</v>
      </c>
      <c r="B176" s="74" t="s">
        <v>689</v>
      </c>
      <c r="C176" s="74" t="s">
        <v>58</v>
      </c>
      <c r="D176" s="74" t="s">
        <v>690</v>
      </c>
      <c r="E176" s="74" t="s">
        <v>325</v>
      </c>
      <c r="F176" s="74" t="s">
        <v>356</v>
      </c>
    </row>
    <row r="177">
      <c r="A177" s="74" t="s">
        <v>481</v>
      </c>
      <c r="B177" s="74" t="s">
        <v>691</v>
      </c>
      <c r="C177" s="74" t="s">
        <v>443</v>
      </c>
      <c r="D177" s="74" t="s">
        <v>692</v>
      </c>
      <c r="E177" s="74" t="s">
        <v>325</v>
      </c>
      <c r="F177" s="74" t="s">
        <v>356</v>
      </c>
      <c r="H177" s="74" t="s">
        <v>395</v>
      </c>
    </row>
    <row r="178">
      <c r="A178" s="74" t="s">
        <v>481</v>
      </c>
      <c r="B178" s="74" t="s">
        <v>693</v>
      </c>
      <c r="C178" s="74" t="s">
        <v>694</v>
      </c>
      <c r="D178" s="74" t="s">
        <v>695</v>
      </c>
      <c r="E178" s="74" t="s">
        <v>325</v>
      </c>
      <c r="F178" s="74" t="s">
        <v>356</v>
      </c>
      <c r="H178" s="74" t="s">
        <v>334</v>
      </c>
    </row>
    <row r="179">
      <c r="A179" s="74" t="s">
        <v>481</v>
      </c>
      <c r="B179" s="74" t="s">
        <v>696</v>
      </c>
      <c r="C179" s="74" t="s">
        <v>697</v>
      </c>
      <c r="D179" s="74" t="s">
        <v>698</v>
      </c>
      <c r="E179" s="74" t="s">
        <v>325</v>
      </c>
      <c r="F179" s="74" t="s">
        <v>356</v>
      </c>
      <c r="H179" s="74" t="s">
        <v>334</v>
      </c>
    </row>
    <row r="180">
      <c r="A180" s="74" t="s">
        <v>481</v>
      </c>
      <c r="B180" s="74" t="s">
        <v>699</v>
      </c>
      <c r="C180" s="74" t="s">
        <v>700</v>
      </c>
      <c r="D180" s="74" t="s">
        <v>701</v>
      </c>
      <c r="E180" s="74" t="s">
        <v>325</v>
      </c>
      <c r="F180" s="74" t="s">
        <v>356</v>
      </c>
      <c r="I180" s="75" t="s">
        <v>702</v>
      </c>
    </row>
    <row r="181">
      <c r="A181" s="74" t="s">
        <v>481</v>
      </c>
      <c r="B181" s="74" t="s">
        <v>703</v>
      </c>
      <c r="C181" s="74" t="s">
        <v>704</v>
      </c>
      <c r="D181" s="74" t="s">
        <v>705</v>
      </c>
      <c r="E181" s="74" t="s">
        <v>325</v>
      </c>
      <c r="F181" s="74" t="s">
        <v>356</v>
      </c>
      <c r="I181" s="75" t="s">
        <v>706</v>
      </c>
    </row>
    <row r="182">
      <c r="A182" s="74" t="s">
        <v>481</v>
      </c>
      <c r="B182" s="74" t="s">
        <v>707</v>
      </c>
      <c r="C182" s="74" t="s">
        <v>708</v>
      </c>
      <c r="D182" s="74" t="s">
        <v>709</v>
      </c>
      <c r="E182" s="74" t="s">
        <v>338</v>
      </c>
      <c r="F182" s="74" t="s">
        <v>349</v>
      </c>
    </row>
    <row r="183">
      <c r="A183" s="74" t="s">
        <v>481</v>
      </c>
      <c r="B183" s="74" t="s">
        <v>707</v>
      </c>
      <c r="C183" s="74" t="s">
        <v>710</v>
      </c>
      <c r="D183" s="74" t="s">
        <v>711</v>
      </c>
      <c r="E183" s="74" t="s">
        <v>352</v>
      </c>
    </row>
    <row r="184">
      <c r="A184" s="74" t="s">
        <v>481</v>
      </c>
      <c r="B184" s="74" t="s">
        <v>712</v>
      </c>
      <c r="C184" s="74" t="s">
        <v>376</v>
      </c>
      <c r="D184" s="74" t="s">
        <v>713</v>
      </c>
      <c r="E184" s="74" t="s">
        <v>378</v>
      </c>
      <c r="F184" s="74" t="s">
        <v>326</v>
      </c>
    </row>
    <row r="185">
      <c r="A185" s="74" t="s">
        <v>481</v>
      </c>
      <c r="B185" s="74" t="s">
        <v>714</v>
      </c>
      <c r="C185" s="74" t="s">
        <v>313</v>
      </c>
      <c r="D185" s="74" t="s">
        <v>715</v>
      </c>
      <c r="E185" s="74" t="s">
        <v>325</v>
      </c>
      <c r="F185" s="74" t="s">
        <v>356</v>
      </c>
    </row>
    <row r="186">
      <c r="A186" s="74" t="s">
        <v>481</v>
      </c>
      <c r="B186" s="74" t="s">
        <v>716</v>
      </c>
      <c r="C186" s="74" t="s">
        <v>717</v>
      </c>
      <c r="D186" s="74" t="s">
        <v>718</v>
      </c>
      <c r="E186" s="74" t="s">
        <v>325</v>
      </c>
      <c r="F186" s="74" t="s">
        <v>356</v>
      </c>
      <c r="I186" s="75" t="s">
        <v>719</v>
      </c>
    </row>
    <row r="187">
      <c r="A187" s="74" t="s">
        <v>481</v>
      </c>
      <c r="B187" s="74" t="s">
        <v>720</v>
      </c>
      <c r="C187" s="74" t="s">
        <v>58</v>
      </c>
      <c r="D187" s="74" t="s">
        <v>721</v>
      </c>
      <c r="E187" s="74" t="s">
        <v>325</v>
      </c>
      <c r="F187" s="74" t="s">
        <v>356</v>
      </c>
    </row>
    <row r="188">
      <c r="A188" s="74" t="s">
        <v>481</v>
      </c>
      <c r="B188" s="74" t="s">
        <v>722</v>
      </c>
      <c r="C188" s="74" t="s">
        <v>723</v>
      </c>
      <c r="D188" s="74" t="s">
        <v>724</v>
      </c>
      <c r="E188" s="74" t="s">
        <v>325</v>
      </c>
      <c r="F188" s="74" t="s">
        <v>356</v>
      </c>
    </row>
    <row r="189">
      <c r="A189" s="74" t="s">
        <v>481</v>
      </c>
      <c r="B189" s="74" t="s">
        <v>725</v>
      </c>
      <c r="C189" s="74" t="s">
        <v>726</v>
      </c>
      <c r="D189" s="74" t="s">
        <v>727</v>
      </c>
      <c r="E189" s="74" t="s">
        <v>325</v>
      </c>
      <c r="F189" s="74" t="s">
        <v>356</v>
      </c>
      <c r="H189" s="74" t="s">
        <v>334</v>
      </c>
    </row>
    <row r="190">
      <c r="A190" s="74" t="s">
        <v>481</v>
      </c>
      <c r="B190" s="74" t="s">
        <v>728</v>
      </c>
      <c r="C190" s="74" t="s">
        <v>729</v>
      </c>
      <c r="D190" s="74" t="s">
        <v>730</v>
      </c>
      <c r="E190" s="74" t="s">
        <v>325</v>
      </c>
      <c r="F190" s="74" t="s">
        <v>356</v>
      </c>
      <c r="H190" s="74" t="s">
        <v>334</v>
      </c>
    </row>
    <row r="191">
      <c r="A191" s="74" t="s">
        <v>481</v>
      </c>
      <c r="B191" s="74" t="s">
        <v>731</v>
      </c>
      <c r="C191" s="74" t="s">
        <v>697</v>
      </c>
      <c r="D191" s="74" t="s">
        <v>732</v>
      </c>
      <c r="E191" s="74" t="s">
        <v>325</v>
      </c>
      <c r="F191" s="74" t="s">
        <v>356</v>
      </c>
      <c r="H191" s="74" t="s">
        <v>334</v>
      </c>
    </row>
    <row r="192">
      <c r="A192" s="74" t="s">
        <v>481</v>
      </c>
      <c r="B192" s="74" t="s">
        <v>733</v>
      </c>
      <c r="C192" s="74" t="s">
        <v>734</v>
      </c>
      <c r="D192" s="74" t="s">
        <v>735</v>
      </c>
      <c r="E192" s="74" t="s">
        <v>325</v>
      </c>
      <c r="F192" s="74" t="s">
        <v>356</v>
      </c>
      <c r="H192" s="74" t="s">
        <v>736</v>
      </c>
      <c r="I192" s="75" t="s">
        <v>737</v>
      </c>
    </row>
    <row r="193">
      <c r="B193" s="74" t="s">
        <v>738</v>
      </c>
      <c r="C193" s="74" t="s">
        <v>265</v>
      </c>
      <c r="D193" s="74" t="s">
        <v>739</v>
      </c>
      <c r="E193" s="74" t="s">
        <v>352</v>
      </c>
      <c r="F193" s="74" t="s">
        <v>356</v>
      </c>
    </row>
    <row r="194">
      <c r="A194" s="74" t="s">
        <v>738</v>
      </c>
      <c r="B194" s="74" t="s">
        <v>740</v>
      </c>
      <c r="C194" s="74" t="s">
        <v>741</v>
      </c>
      <c r="D194" s="74" t="s">
        <v>742</v>
      </c>
      <c r="E194" s="74" t="s">
        <v>378</v>
      </c>
      <c r="F194" s="74" t="s">
        <v>326</v>
      </c>
    </row>
    <row r="195">
      <c r="A195" s="74" t="s">
        <v>738</v>
      </c>
      <c r="B195" s="74" t="s">
        <v>743</v>
      </c>
      <c r="C195" s="74" t="s">
        <v>744</v>
      </c>
      <c r="D195" s="74" t="s">
        <v>745</v>
      </c>
      <c r="E195" s="74" t="s">
        <v>325</v>
      </c>
      <c r="F195" s="74" t="s">
        <v>356</v>
      </c>
    </row>
    <row r="196">
      <c r="A196" s="74" t="s">
        <v>738</v>
      </c>
      <c r="B196" s="74" t="s">
        <v>746</v>
      </c>
      <c r="C196" s="74" t="s">
        <v>747</v>
      </c>
      <c r="D196" s="74" t="s">
        <v>748</v>
      </c>
      <c r="E196" s="74" t="s">
        <v>325</v>
      </c>
      <c r="F196" s="74" t="s">
        <v>356</v>
      </c>
    </row>
    <row r="197">
      <c r="A197" s="74" t="s">
        <v>738</v>
      </c>
      <c r="B197" s="74" t="s">
        <v>749</v>
      </c>
      <c r="C197" s="74" t="s">
        <v>750</v>
      </c>
      <c r="D197" s="74" t="s">
        <v>751</v>
      </c>
      <c r="E197" s="74" t="s">
        <v>325</v>
      </c>
      <c r="F197" s="74" t="s">
        <v>356</v>
      </c>
      <c r="H197" s="74" t="s">
        <v>752</v>
      </c>
      <c r="I197" s="75" t="s">
        <v>753</v>
      </c>
    </row>
    <row r="198">
      <c r="A198" s="74" t="s">
        <v>738</v>
      </c>
      <c r="B198" s="74" t="s">
        <v>754</v>
      </c>
      <c r="C198" s="74" t="s">
        <v>755</v>
      </c>
      <c r="D198" s="74" t="s">
        <v>756</v>
      </c>
      <c r="E198" s="74" t="s">
        <v>352</v>
      </c>
      <c r="F198" s="74" t="s">
        <v>356</v>
      </c>
    </row>
    <row r="199">
      <c r="A199" s="74" t="s">
        <v>738</v>
      </c>
      <c r="B199" s="74" t="s">
        <v>757</v>
      </c>
      <c r="C199" s="74" t="s">
        <v>472</v>
      </c>
      <c r="D199" s="74" t="s">
        <v>473</v>
      </c>
      <c r="E199" s="74" t="s">
        <v>325</v>
      </c>
      <c r="F199" s="74" t="s">
        <v>326</v>
      </c>
    </row>
    <row r="200">
      <c r="A200" s="74" t="s">
        <v>738</v>
      </c>
      <c r="B200" s="74" t="s">
        <v>758</v>
      </c>
      <c r="C200" s="74" t="s">
        <v>358</v>
      </c>
      <c r="D200" s="74" t="s">
        <v>475</v>
      </c>
      <c r="E200" s="74" t="s">
        <v>378</v>
      </c>
      <c r="F200" s="74" t="s">
        <v>326</v>
      </c>
    </row>
    <row r="201">
      <c r="A201" s="74" t="s">
        <v>738</v>
      </c>
      <c r="B201" s="74" t="s">
        <v>759</v>
      </c>
      <c r="C201" s="74" t="s">
        <v>39</v>
      </c>
      <c r="D201" s="74" t="s">
        <v>760</v>
      </c>
      <c r="E201" s="74" t="s">
        <v>338</v>
      </c>
      <c r="F201" s="74" t="s">
        <v>349</v>
      </c>
    </row>
    <row r="202">
      <c r="A202" s="74" t="s">
        <v>738</v>
      </c>
      <c r="B202" s="74" t="s">
        <v>759</v>
      </c>
      <c r="C202" s="74" t="s">
        <v>521</v>
      </c>
      <c r="D202" s="74" t="s">
        <v>522</v>
      </c>
      <c r="E202" s="74" t="s">
        <v>352</v>
      </c>
    </row>
    <row r="203">
      <c r="A203" s="74" t="s">
        <v>738</v>
      </c>
      <c r="B203" s="74" t="s">
        <v>761</v>
      </c>
      <c r="C203" s="74" t="s">
        <v>376</v>
      </c>
      <c r="D203" s="74" t="s">
        <v>524</v>
      </c>
      <c r="E203" s="74" t="s">
        <v>378</v>
      </c>
      <c r="F203" s="74" t="s">
        <v>326</v>
      </c>
    </row>
    <row r="204">
      <c r="A204" s="74" t="s">
        <v>738</v>
      </c>
      <c r="B204" s="74" t="s">
        <v>762</v>
      </c>
      <c r="C204" s="74" t="s">
        <v>58</v>
      </c>
      <c r="D204" s="74" t="s">
        <v>526</v>
      </c>
      <c r="E204" s="74" t="s">
        <v>325</v>
      </c>
      <c r="F204" s="74" t="s">
        <v>356</v>
      </c>
    </row>
    <row r="205">
      <c r="A205" s="74" t="s">
        <v>738</v>
      </c>
      <c r="B205" s="74" t="s">
        <v>763</v>
      </c>
      <c r="C205" s="74" t="s">
        <v>528</v>
      </c>
      <c r="D205" s="74" t="s">
        <v>529</v>
      </c>
      <c r="E205" s="74" t="s">
        <v>352</v>
      </c>
      <c r="F205" s="74" t="s">
        <v>356</v>
      </c>
      <c r="I205" s="75" t="s">
        <v>764</v>
      </c>
    </row>
    <row r="206">
      <c r="A206" s="74" t="s">
        <v>738</v>
      </c>
      <c r="B206" s="74" t="s">
        <v>765</v>
      </c>
      <c r="C206" s="74" t="s">
        <v>372</v>
      </c>
      <c r="D206" s="74" t="s">
        <v>531</v>
      </c>
      <c r="E206" s="74" t="s">
        <v>325</v>
      </c>
      <c r="F206" s="74" t="s">
        <v>356</v>
      </c>
      <c r="I206" s="75" t="s">
        <v>764</v>
      </c>
    </row>
    <row r="207">
      <c r="A207" s="74" t="s">
        <v>738</v>
      </c>
      <c r="B207" s="74" t="s">
        <v>766</v>
      </c>
      <c r="C207" s="74" t="s">
        <v>376</v>
      </c>
      <c r="D207" s="74" t="s">
        <v>533</v>
      </c>
      <c r="E207" s="74" t="s">
        <v>378</v>
      </c>
      <c r="F207" s="74" t="s">
        <v>356</v>
      </c>
    </row>
    <row r="208">
      <c r="A208" s="74" t="s">
        <v>738</v>
      </c>
      <c r="B208" s="74" t="s">
        <v>767</v>
      </c>
      <c r="C208" s="74" t="s">
        <v>58</v>
      </c>
      <c r="D208" s="74" t="s">
        <v>535</v>
      </c>
      <c r="E208" s="74" t="s">
        <v>325</v>
      </c>
      <c r="F208" s="74" t="s">
        <v>356</v>
      </c>
    </row>
    <row r="209">
      <c r="A209" s="74" t="s">
        <v>738</v>
      </c>
      <c r="B209" s="74" t="s">
        <v>768</v>
      </c>
      <c r="C209" s="74" t="s">
        <v>393</v>
      </c>
      <c r="D209" s="74" t="s">
        <v>537</v>
      </c>
      <c r="E209" s="74" t="s">
        <v>325</v>
      </c>
      <c r="F209" s="74" t="s">
        <v>356</v>
      </c>
      <c r="H209" s="74" t="s">
        <v>395</v>
      </c>
    </row>
    <row r="210">
      <c r="A210" s="74" t="s">
        <v>738</v>
      </c>
      <c r="B210" s="74" t="s">
        <v>769</v>
      </c>
      <c r="C210" s="74" t="s">
        <v>539</v>
      </c>
      <c r="D210" s="74" t="s">
        <v>540</v>
      </c>
      <c r="E210" s="74" t="s">
        <v>338</v>
      </c>
      <c r="F210" s="74" t="s">
        <v>349</v>
      </c>
      <c r="I210" s="75" t="s">
        <v>764</v>
      </c>
    </row>
    <row r="211">
      <c r="A211" s="74" t="s">
        <v>738</v>
      </c>
      <c r="B211" s="74" t="s">
        <v>769</v>
      </c>
      <c r="C211" s="74" t="s">
        <v>528</v>
      </c>
      <c r="D211" s="74" t="s">
        <v>529</v>
      </c>
      <c r="E211" s="74" t="s">
        <v>352</v>
      </c>
    </row>
    <row r="212">
      <c r="A212" s="74" t="s">
        <v>738</v>
      </c>
      <c r="B212" s="74" t="s">
        <v>770</v>
      </c>
      <c r="C212" s="74" t="s">
        <v>372</v>
      </c>
      <c r="D212" s="74" t="s">
        <v>531</v>
      </c>
      <c r="E212" s="74" t="s">
        <v>325</v>
      </c>
      <c r="F212" s="74" t="s">
        <v>326</v>
      </c>
      <c r="I212" s="75" t="s">
        <v>764</v>
      </c>
    </row>
    <row r="213">
      <c r="A213" s="74" t="s">
        <v>738</v>
      </c>
      <c r="B213" s="74" t="s">
        <v>771</v>
      </c>
      <c r="C213" s="74" t="s">
        <v>376</v>
      </c>
      <c r="D213" s="74" t="s">
        <v>533</v>
      </c>
      <c r="E213" s="74" t="s">
        <v>378</v>
      </c>
      <c r="F213" s="74" t="s">
        <v>326</v>
      </c>
    </row>
    <row r="214">
      <c r="A214" s="74" t="s">
        <v>738</v>
      </c>
      <c r="B214" s="74" t="s">
        <v>772</v>
      </c>
      <c r="C214" s="74" t="s">
        <v>58</v>
      </c>
      <c r="D214" s="74" t="s">
        <v>535</v>
      </c>
      <c r="E214" s="74" t="s">
        <v>325</v>
      </c>
      <c r="F214" s="74" t="s">
        <v>326</v>
      </c>
    </row>
    <row r="215">
      <c r="A215" s="74" t="s">
        <v>738</v>
      </c>
      <c r="B215" s="74" t="s">
        <v>773</v>
      </c>
      <c r="C215" s="74" t="s">
        <v>393</v>
      </c>
      <c r="D215" s="74" t="s">
        <v>537</v>
      </c>
      <c r="E215" s="74" t="s">
        <v>325</v>
      </c>
      <c r="F215" s="74" t="s">
        <v>326</v>
      </c>
      <c r="H215" s="74" t="s">
        <v>395</v>
      </c>
    </row>
    <row r="216">
      <c r="A216" s="74" t="s">
        <v>738</v>
      </c>
      <c r="B216" s="74" t="s">
        <v>774</v>
      </c>
      <c r="C216" s="74" t="s">
        <v>546</v>
      </c>
      <c r="D216" s="74" t="s">
        <v>547</v>
      </c>
      <c r="E216" s="74" t="s">
        <v>548</v>
      </c>
      <c r="F216" s="74" t="s">
        <v>356</v>
      </c>
    </row>
    <row r="217">
      <c r="A217" s="74" t="s">
        <v>738</v>
      </c>
      <c r="B217" s="74" t="s">
        <v>775</v>
      </c>
      <c r="C217" s="74" t="s">
        <v>550</v>
      </c>
      <c r="D217" s="74" t="s">
        <v>551</v>
      </c>
      <c r="E217" s="74" t="s">
        <v>352</v>
      </c>
      <c r="F217" s="74" t="s">
        <v>356</v>
      </c>
    </row>
    <row r="218">
      <c r="A218" s="74" t="s">
        <v>738</v>
      </c>
      <c r="B218" s="74" t="s">
        <v>776</v>
      </c>
      <c r="C218" s="74" t="s">
        <v>372</v>
      </c>
      <c r="D218" s="74" t="s">
        <v>553</v>
      </c>
      <c r="E218" s="74" t="s">
        <v>325</v>
      </c>
      <c r="F218" s="74" t="s">
        <v>356</v>
      </c>
      <c r="I218" s="75" t="s">
        <v>777</v>
      </c>
    </row>
    <row r="219">
      <c r="A219" s="74" t="s">
        <v>738</v>
      </c>
      <c r="B219" s="74" t="s">
        <v>778</v>
      </c>
      <c r="C219" s="74" t="s">
        <v>376</v>
      </c>
      <c r="D219" s="74" t="s">
        <v>555</v>
      </c>
      <c r="E219" s="74" t="s">
        <v>325</v>
      </c>
      <c r="F219" s="74" t="s">
        <v>356</v>
      </c>
    </row>
    <row r="220">
      <c r="A220" s="74" t="s">
        <v>738</v>
      </c>
      <c r="B220" s="74" t="s">
        <v>779</v>
      </c>
      <c r="C220" s="74" t="s">
        <v>383</v>
      </c>
      <c r="D220" s="74" t="s">
        <v>557</v>
      </c>
      <c r="E220" s="74" t="s">
        <v>325</v>
      </c>
      <c r="F220" s="74" t="s">
        <v>356</v>
      </c>
    </row>
    <row r="221">
      <c r="A221" s="74" t="s">
        <v>738</v>
      </c>
      <c r="B221" s="74" t="s">
        <v>780</v>
      </c>
      <c r="C221" s="74" t="s">
        <v>559</v>
      </c>
      <c r="D221" s="74" t="s">
        <v>781</v>
      </c>
      <c r="E221" s="74" t="s">
        <v>352</v>
      </c>
      <c r="F221" s="74" t="s">
        <v>356</v>
      </c>
    </row>
    <row r="222">
      <c r="A222" s="74" t="s">
        <v>738</v>
      </c>
      <c r="B222" s="74" t="s">
        <v>782</v>
      </c>
      <c r="C222" s="74" t="s">
        <v>562</v>
      </c>
      <c r="D222" s="74" t="s">
        <v>563</v>
      </c>
      <c r="E222" s="74" t="s">
        <v>548</v>
      </c>
      <c r="F222" s="74" t="s">
        <v>356</v>
      </c>
    </row>
    <row r="223">
      <c r="A223" s="74" t="s">
        <v>738</v>
      </c>
      <c r="B223" s="74" t="s">
        <v>783</v>
      </c>
      <c r="C223" s="74" t="s">
        <v>784</v>
      </c>
      <c r="D223" s="74" t="s">
        <v>785</v>
      </c>
      <c r="E223" s="74" t="s">
        <v>378</v>
      </c>
      <c r="F223" s="74" t="s">
        <v>326</v>
      </c>
      <c r="G223" s="74" t="s">
        <v>786</v>
      </c>
    </row>
    <row r="224">
      <c r="A224" s="74" t="s">
        <v>738</v>
      </c>
      <c r="B224" s="74" t="s">
        <v>787</v>
      </c>
      <c r="C224" s="74" t="s">
        <v>565</v>
      </c>
      <c r="D224" s="74" t="s">
        <v>566</v>
      </c>
      <c r="E224" s="74" t="s">
        <v>325</v>
      </c>
      <c r="F224" s="74" t="s">
        <v>326</v>
      </c>
      <c r="H224" s="74" t="s">
        <v>638</v>
      </c>
    </row>
    <row r="225">
      <c r="A225" s="74" t="s">
        <v>738</v>
      </c>
      <c r="B225" s="74" t="s">
        <v>788</v>
      </c>
      <c r="C225" s="74" t="s">
        <v>393</v>
      </c>
      <c r="D225" s="74" t="s">
        <v>568</v>
      </c>
      <c r="E225" s="74" t="s">
        <v>325</v>
      </c>
      <c r="F225" s="74" t="s">
        <v>356</v>
      </c>
      <c r="H225" s="74" t="s">
        <v>395</v>
      </c>
    </row>
    <row r="226">
      <c r="A226" s="74" t="s">
        <v>738</v>
      </c>
      <c r="B226" s="74" t="s">
        <v>789</v>
      </c>
      <c r="C226" s="74" t="s">
        <v>790</v>
      </c>
      <c r="D226" s="74" t="s">
        <v>791</v>
      </c>
      <c r="E226" s="74" t="s">
        <v>352</v>
      </c>
      <c r="G226" s="74" t="s">
        <v>792</v>
      </c>
    </row>
    <row r="227">
      <c r="A227" s="74" t="s">
        <v>738</v>
      </c>
      <c r="B227" s="74" t="s">
        <v>793</v>
      </c>
      <c r="C227" s="74" t="s">
        <v>794</v>
      </c>
      <c r="D227" s="74" t="s">
        <v>795</v>
      </c>
      <c r="E227" s="74" t="s">
        <v>352</v>
      </c>
      <c r="G227" s="74" t="s">
        <v>792</v>
      </c>
    </row>
    <row r="228">
      <c r="A228" s="74" t="s">
        <v>738</v>
      </c>
      <c r="B228" s="74" t="s">
        <v>796</v>
      </c>
      <c r="C228" s="74" t="s">
        <v>314</v>
      </c>
      <c r="D228" s="74" t="s">
        <v>797</v>
      </c>
      <c r="E228" s="74" t="s">
        <v>325</v>
      </c>
      <c r="F228" s="74" t="s">
        <v>356</v>
      </c>
      <c r="G228" s="74" t="s">
        <v>792</v>
      </c>
    </row>
    <row r="229">
      <c r="A229" s="74" t="s">
        <v>738</v>
      </c>
      <c r="B229" s="74" t="s">
        <v>798</v>
      </c>
      <c r="C229" s="74" t="s">
        <v>799</v>
      </c>
      <c r="D229" s="74" t="s">
        <v>800</v>
      </c>
      <c r="E229" s="74" t="s">
        <v>338</v>
      </c>
      <c r="F229" s="74" t="s">
        <v>349</v>
      </c>
      <c r="G229" s="74" t="s">
        <v>792</v>
      </c>
    </row>
    <row r="230">
      <c r="A230" s="74" t="s">
        <v>738</v>
      </c>
      <c r="B230" s="74" t="s">
        <v>801</v>
      </c>
      <c r="C230" s="74" t="s">
        <v>802</v>
      </c>
      <c r="E230" s="74" t="s">
        <v>352</v>
      </c>
      <c r="G230" s="74" t="s">
        <v>792</v>
      </c>
    </row>
    <row r="231">
      <c r="A231" s="74" t="s">
        <v>738</v>
      </c>
      <c r="B231" s="74" t="s">
        <v>803</v>
      </c>
      <c r="C231" s="74" t="s">
        <v>372</v>
      </c>
      <c r="D231" s="74" t="s">
        <v>804</v>
      </c>
      <c r="E231" s="74" t="s">
        <v>325</v>
      </c>
      <c r="F231" s="74" t="s">
        <v>356</v>
      </c>
      <c r="G231" s="74" t="s">
        <v>792</v>
      </c>
    </row>
    <row r="232">
      <c r="A232" s="74" t="s">
        <v>738</v>
      </c>
      <c r="B232" s="74" t="s">
        <v>805</v>
      </c>
      <c r="C232" s="74" t="s">
        <v>806</v>
      </c>
      <c r="D232" s="74" t="s">
        <v>807</v>
      </c>
      <c r="E232" s="74" t="s">
        <v>338</v>
      </c>
      <c r="F232" s="74" t="s">
        <v>349</v>
      </c>
      <c r="G232" s="74" t="s">
        <v>792</v>
      </c>
    </row>
    <row r="233">
      <c r="A233" s="74" t="s">
        <v>738</v>
      </c>
      <c r="B233" s="74" t="s">
        <v>808</v>
      </c>
      <c r="C233" s="74" t="s">
        <v>58</v>
      </c>
      <c r="D233" s="74" t="s">
        <v>809</v>
      </c>
      <c r="E233" s="74" t="s">
        <v>325</v>
      </c>
      <c r="F233" s="74" t="s">
        <v>356</v>
      </c>
      <c r="G233" s="74" t="s">
        <v>792</v>
      </c>
    </row>
    <row r="234">
      <c r="A234" s="74" t="s">
        <v>738</v>
      </c>
      <c r="B234" s="74" t="s">
        <v>810</v>
      </c>
      <c r="C234" s="74" t="s">
        <v>811</v>
      </c>
      <c r="D234" s="74" t="s">
        <v>812</v>
      </c>
      <c r="E234" s="74" t="s">
        <v>325</v>
      </c>
      <c r="F234" s="74" t="s">
        <v>356</v>
      </c>
      <c r="G234" s="74" t="s">
        <v>792</v>
      </c>
    </row>
    <row r="235">
      <c r="A235" s="74" t="s">
        <v>738</v>
      </c>
      <c r="B235" s="74" t="s">
        <v>813</v>
      </c>
      <c r="C235" s="74" t="s">
        <v>814</v>
      </c>
      <c r="D235" s="74" t="s">
        <v>815</v>
      </c>
      <c r="E235" s="74" t="s">
        <v>352</v>
      </c>
      <c r="G235" s="74" t="s">
        <v>792</v>
      </c>
    </row>
    <row r="236">
      <c r="A236" s="74" t="s">
        <v>738</v>
      </c>
      <c r="B236" s="74" t="s">
        <v>816</v>
      </c>
      <c r="C236" s="74" t="s">
        <v>407</v>
      </c>
      <c r="D236" s="74" t="s">
        <v>408</v>
      </c>
      <c r="E236" s="74" t="s">
        <v>325</v>
      </c>
      <c r="F236" s="74" t="s">
        <v>356</v>
      </c>
      <c r="G236" s="74" t="s">
        <v>792</v>
      </c>
    </row>
    <row r="237">
      <c r="A237" s="74" t="s">
        <v>738</v>
      </c>
      <c r="B237" s="74" t="s">
        <v>817</v>
      </c>
      <c r="C237" s="74" t="s">
        <v>410</v>
      </c>
      <c r="D237" s="74" t="s">
        <v>411</v>
      </c>
      <c r="E237" s="74" t="s">
        <v>325</v>
      </c>
      <c r="F237" s="74" t="s">
        <v>356</v>
      </c>
      <c r="G237" s="74" t="s">
        <v>792</v>
      </c>
    </row>
    <row r="238">
      <c r="A238" s="74" t="s">
        <v>738</v>
      </c>
      <c r="B238" s="74" t="s">
        <v>818</v>
      </c>
      <c r="C238" s="74" t="s">
        <v>413</v>
      </c>
      <c r="D238" s="74" t="s">
        <v>414</v>
      </c>
      <c r="E238" s="74" t="s">
        <v>325</v>
      </c>
      <c r="F238" s="74" t="s">
        <v>356</v>
      </c>
      <c r="G238" s="74" t="s">
        <v>792</v>
      </c>
    </row>
    <row r="239">
      <c r="A239" s="74" t="s">
        <v>738</v>
      </c>
      <c r="B239" s="74" t="s">
        <v>819</v>
      </c>
      <c r="C239" s="74" t="s">
        <v>416</v>
      </c>
      <c r="D239" s="74" t="s">
        <v>417</v>
      </c>
      <c r="E239" s="74" t="s">
        <v>325</v>
      </c>
      <c r="F239" s="74" t="s">
        <v>356</v>
      </c>
      <c r="G239" s="74" t="s">
        <v>792</v>
      </c>
    </row>
    <row r="240">
      <c r="A240" s="74" t="s">
        <v>738</v>
      </c>
      <c r="B240" s="74" t="s">
        <v>820</v>
      </c>
      <c r="C240" s="74" t="s">
        <v>419</v>
      </c>
      <c r="D240" s="74" t="s">
        <v>420</v>
      </c>
      <c r="E240" s="74" t="s">
        <v>325</v>
      </c>
      <c r="F240" s="74" t="s">
        <v>356</v>
      </c>
      <c r="G240" s="74" t="s">
        <v>792</v>
      </c>
    </row>
    <row r="241">
      <c r="A241" s="74" t="s">
        <v>738</v>
      </c>
      <c r="B241" s="74" t="s">
        <v>821</v>
      </c>
      <c r="C241" s="74" t="s">
        <v>559</v>
      </c>
      <c r="D241" s="74" t="s">
        <v>822</v>
      </c>
      <c r="E241" s="74" t="s">
        <v>352</v>
      </c>
      <c r="F241" s="74" t="s">
        <v>356</v>
      </c>
    </row>
    <row r="242">
      <c r="A242" s="74" t="s">
        <v>738</v>
      </c>
      <c r="B242" s="74" t="s">
        <v>823</v>
      </c>
      <c r="C242" s="74" t="s">
        <v>562</v>
      </c>
      <c r="D242" s="74" t="s">
        <v>563</v>
      </c>
      <c r="E242" s="74" t="s">
        <v>548</v>
      </c>
      <c r="F242" s="74" t="s">
        <v>356</v>
      </c>
    </row>
    <row r="243">
      <c r="A243" s="74" t="s">
        <v>738</v>
      </c>
      <c r="B243" s="74" t="s">
        <v>824</v>
      </c>
      <c r="C243" s="74" t="s">
        <v>565</v>
      </c>
      <c r="D243" s="74" t="s">
        <v>825</v>
      </c>
      <c r="E243" s="74" t="s">
        <v>325</v>
      </c>
      <c r="F243" s="74" t="s">
        <v>326</v>
      </c>
      <c r="H243" s="74" t="s">
        <v>638</v>
      </c>
    </row>
    <row r="244">
      <c r="A244" s="74" t="s">
        <v>738</v>
      </c>
      <c r="B244" s="74" t="s">
        <v>826</v>
      </c>
      <c r="C244" s="74" t="s">
        <v>827</v>
      </c>
      <c r="D244" s="74" t="s">
        <v>828</v>
      </c>
      <c r="E244" s="74" t="s">
        <v>352</v>
      </c>
      <c r="F244" s="74" t="s">
        <v>356</v>
      </c>
    </row>
    <row r="245">
      <c r="A245" s="74" t="s">
        <v>738</v>
      </c>
      <c r="B245" s="74" t="s">
        <v>829</v>
      </c>
      <c r="C245" s="74" t="s">
        <v>562</v>
      </c>
      <c r="D245" s="74" t="s">
        <v>563</v>
      </c>
      <c r="E245" s="74" t="s">
        <v>548</v>
      </c>
      <c r="F245" s="74" t="s">
        <v>356</v>
      </c>
    </row>
    <row r="246">
      <c r="A246" s="74" t="s">
        <v>738</v>
      </c>
      <c r="B246" s="74" t="s">
        <v>830</v>
      </c>
      <c r="C246" s="74" t="s">
        <v>565</v>
      </c>
      <c r="D246" s="74" t="s">
        <v>825</v>
      </c>
      <c r="E246" s="74" t="s">
        <v>325</v>
      </c>
      <c r="F246" s="74" t="s">
        <v>326</v>
      </c>
      <c r="H246" s="74" t="s">
        <v>638</v>
      </c>
    </row>
    <row r="247">
      <c r="A247" s="74" t="s">
        <v>738</v>
      </c>
      <c r="B247" s="74" t="s">
        <v>831</v>
      </c>
      <c r="C247" s="74" t="s">
        <v>832</v>
      </c>
      <c r="D247" s="74" t="s">
        <v>833</v>
      </c>
      <c r="E247" s="74" t="s">
        <v>325</v>
      </c>
      <c r="F247" s="74" t="s">
        <v>356</v>
      </c>
      <c r="H247" s="74" t="s">
        <v>834</v>
      </c>
      <c r="I247" s="75" t="s">
        <v>835</v>
      </c>
    </row>
    <row r="248">
      <c r="A248" s="74" t="s">
        <v>738</v>
      </c>
      <c r="B248" s="74" t="s">
        <v>836</v>
      </c>
      <c r="C248" s="74" t="s">
        <v>837</v>
      </c>
      <c r="D248" s="74" t="s">
        <v>838</v>
      </c>
      <c r="E248" s="74" t="s">
        <v>325</v>
      </c>
      <c r="F248" s="74" t="s">
        <v>356</v>
      </c>
    </row>
    <row r="249">
      <c r="A249" s="74" t="s">
        <v>738</v>
      </c>
      <c r="B249" s="74" t="s">
        <v>839</v>
      </c>
      <c r="C249" s="74" t="s">
        <v>840</v>
      </c>
      <c r="D249" s="74" t="s">
        <v>841</v>
      </c>
      <c r="E249" s="74" t="s">
        <v>325</v>
      </c>
      <c r="F249" s="74" t="s">
        <v>356</v>
      </c>
    </row>
    <row r="250">
      <c r="A250" s="74" t="s">
        <v>738</v>
      </c>
      <c r="B250" s="74" t="s">
        <v>842</v>
      </c>
      <c r="C250" s="74" t="s">
        <v>843</v>
      </c>
      <c r="D250" s="74" t="s">
        <v>844</v>
      </c>
      <c r="E250" s="74" t="s">
        <v>325</v>
      </c>
      <c r="F250" s="74" t="s">
        <v>356</v>
      </c>
      <c r="H250" s="74" t="s">
        <v>845</v>
      </c>
      <c r="I250" s="75" t="s">
        <v>846</v>
      </c>
    </row>
    <row r="251">
      <c r="A251" s="74" t="s">
        <v>738</v>
      </c>
      <c r="B251" s="74" t="s">
        <v>847</v>
      </c>
      <c r="C251" s="74" t="s">
        <v>848</v>
      </c>
      <c r="D251" s="74" t="s">
        <v>849</v>
      </c>
      <c r="E251" s="74" t="s">
        <v>338</v>
      </c>
      <c r="F251" s="74" t="s">
        <v>349</v>
      </c>
      <c r="I251" s="75" t="s">
        <v>850</v>
      </c>
    </row>
    <row r="252">
      <c r="A252" s="74" t="s">
        <v>738</v>
      </c>
      <c r="B252" s="74" t="s">
        <v>851</v>
      </c>
      <c r="C252" s="74" t="s">
        <v>852</v>
      </c>
      <c r="D252" s="74" t="s">
        <v>853</v>
      </c>
      <c r="E252" s="74" t="s">
        <v>325</v>
      </c>
      <c r="F252" s="74" t="s">
        <v>356</v>
      </c>
      <c r="I252" s="75" t="s">
        <v>854</v>
      </c>
    </row>
    <row r="253">
      <c r="A253" s="74" t="s">
        <v>738</v>
      </c>
      <c r="B253" s="74" t="s">
        <v>855</v>
      </c>
      <c r="C253" s="74" t="s">
        <v>856</v>
      </c>
      <c r="D253" s="74" t="s">
        <v>857</v>
      </c>
      <c r="E253" s="74" t="s">
        <v>325</v>
      </c>
      <c r="F253" s="74" t="s">
        <v>356</v>
      </c>
    </row>
    <row r="254">
      <c r="A254" s="74" t="s">
        <v>738</v>
      </c>
      <c r="B254" s="74" t="s">
        <v>858</v>
      </c>
      <c r="C254" s="74" t="s">
        <v>859</v>
      </c>
      <c r="D254" s="74" t="s">
        <v>860</v>
      </c>
      <c r="E254" s="74" t="s">
        <v>338</v>
      </c>
      <c r="F254" s="74" t="s">
        <v>349</v>
      </c>
      <c r="I254" s="75" t="s">
        <v>861</v>
      </c>
    </row>
    <row r="255">
      <c r="A255" s="74" t="s">
        <v>738</v>
      </c>
      <c r="B255" s="74" t="s">
        <v>862</v>
      </c>
      <c r="C255" s="74" t="s">
        <v>863</v>
      </c>
      <c r="D255" s="74" t="s">
        <v>864</v>
      </c>
      <c r="E255" s="74" t="s">
        <v>325</v>
      </c>
      <c r="F255" s="74" t="s">
        <v>356</v>
      </c>
    </row>
    <row r="256">
      <c r="A256" s="74" t="s">
        <v>738</v>
      </c>
      <c r="B256" s="74" t="s">
        <v>865</v>
      </c>
      <c r="C256" s="74" t="s">
        <v>866</v>
      </c>
      <c r="D256" s="74" t="s">
        <v>867</v>
      </c>
      <c r="E256" s="74" t="s">
        <v>352</v>
      </c>
      <c r="F256" s="74" t="s">
        <v>356</v>
      </c>
    </row>
    <row r="257">
      <c r="A257" s="74" t="s">
        <v>738</v>
      </c>
      <c r="B257" s="74" t="s">
        <v>868</v>
      </c>
      <c r="C257" s="74" t="s">
        <v>506</v>
      </c>
      <c r="D257" s="74" t="s">
        <v>507</v>
      </c>
      <c r="E257" s="74" t="s">
        <v>325</v>
      </c>
      <c r="F257" s="74" t="s">
        <v>356</v>
      </c>
      <c r="H257" s="74" t="s">
        <v>334</v>
      </c>
    </row>
    <row r="258">
      <c r="A258" s="74" t="s">
        <v>738</v>
      </c>
      <c r="B258" s="74" t="s">
        <v>869</v>
      </c>
      <c r="C258" s="74" t="s">
        <v>509</v>
      </c>
      <c r="D258" s="74" t="s">
        <v>510</v>
      </c>
      <c r="E258" s="74" t="s">
        <v>325</v>
      </c>
      <c r="F258" s="74" t="s">
        <v>356</v>
      </c>
      <c r="H258" s="74" t="s">
        <v>334</v>
      </c>
    </row>
    <row r="259">
      <c r="A259" s="74" t="s">
        <v>738</v>
      </c>
      <c r="B259" s="74" t="s">
        <v>870</v>
      </c>
      <c r="C259" s="74" t="s">
        <v>512</v>
      </c>
      <c r="D259" s="74" t="s">
        <v>513</v>
      </c>
      <c r="E259" s="74" t="s">
        <v>325</v>
      </c>
      <c r="F259" s="74" t="s">
        <v>356</v>
      </c>
      <c r="H259" s="74" t="s">
        <v>334</v>
      </c>
    </row>
    <row r="260">
      <c r="A260" s="74" t="s">
        <v>738</v>
      </c>
      <c r="B260" s="74" t="s">
        <v>871</v>
      </c>
      <c r="C260" s="74" t="s">
        <v>515</v>
      </c>
      <c r="D260" s="74" t="s">
        <v>516</v>
      </c>
      <c r="E260" s="74" t="s">
        <v>517</v>
      </c>
      <c r="F260" s="74" t="s">
        <v>356</v>
      </c>
    </row>
    <row r="261">
      <c r="A261" s="74" t="s">
        <v>738</v>
      </c>
      <c r="B261" s="74" t="s">
        <v>872</v>
      </c>
      <c r="C261" s="74" t="s">
        <v>873</v>
      </c>
      <c r="D261" s="74" t="s">
        <v>874</v>
      </c>
      <c r="E261" s="74" t="s">
        <v>352</v>
      </c>
      <c r="F261" s="74" t="s">
        <v>356</v>
      </c>
    </row>
    <row r="262">
      <c r="A262" s="74" t="s">
        <v>738</v>
      </c>
      <c r="B262" s="74" t="s">
        <v>875</v>
      </c>
      <c r="C262" s="74" t="s">
        <v>506</v>
      </c>
      <c r="D262" s="74" t="s">
        <v>507</v>
      </c>
      <c r="E262" s="74" t="s">
        <v>325</v>
      </c>
      <c r="F262" s="74" t="s">
        <v>326</v>
      </c>
      <c r="H262" s="74" t="s">
        <v>334</v>
      </c>
    </row>
    <row r="263">
      <c r="A263" s="74" t="s">
        <v>738</v>
      </c>
      <c r="B263" s="74" t="s">
        <v>876</v>
      </c>
      <c r="C263" s="74" t="s">
        <v>509</v>
      </c>
      <c r="D263" s="74" t="s">
        <v>510</v>
      </c>
      <c r="E263" s="74" t="s">
        <v>325</v>
      </c>
      <c r="F263" s="74" t="s">
        <v>326</v>
      </c>
      <c r="H263" s="74" t="s">
        <v>334</v>
      </c>
    </row>
    <row r="264">
      <c r="A264" s="74" t="s">
        <v>738</v>
      </c>
      <c r="B264" s="74" t="s">
        <v>877</v>
      </c>
      <c r="C264" s="74" t="s">
        <v>512</v>
      </c>
      <c r="D264" s="74" t="s">
        <v>513</v>
      </c>
      <c r="E264" s="74" t="s">
        <v>325</v>
      </c>
      <c r="F264" s="74" t="s">
        <v>326</v>
      </c>
      <c r="H264" s="74" t="s">
        <v>334</v>
      </c>
    </row>
    <row r="265">
      <c r="A265" s="74" t="s">
        <v>738</v>
      </c>
      <c r="B265" s="74" t="s">
        <v>878</v>
      </c>
      <c r="C265" s="74" t="s">
        <v>515</v>
      </c>
      <c r="D265" s="74" t="s">
        <v>516</v>
      </c>
      <c r="E265" s="74" t="s">
        <v>517</v>
      </c>
      <c r="F265" s="74" t="s">
        <v>326</v>
      </c>
    </row>
    <row r="266">
      <c r="A266" s="74" t="s">
        <v>738</v>
      </c>
      <c r="B266" s="74" t="s">
        <v>879</v>
      </c>
      <c r="C266" s="74" t="s">
        <v>880</v>
      </c>
      <c r="D266" s="74" t="s">
        <v>881</v>
      </c>
      <c r="E266" s="74" t="s">
        <v>489</v>
      </c>
      <c r="F266" s="74" t="s">
        <v>356</v>
      </c>
    </row>
    <row r="267">
      <c r="A267" s="74" t="s">
        <v>738</v>
      </c>
      <c r="B267" s="74" t="s">
        <v>882</v>
      </c>
      <c r="C267" s="74" t="s">
        <v>363</v>
      </c>
      <c r="D267" s="74" t="s">
        <v>883</v>
      </c>
      <c r="E267" s="74" t="s">
        <v>338</v>
      </c>
      <c r="F267" s="74" t="s">
        <v>349</v>
      </c>
      <c r="G267" s="74" t="s">
        <v>363</v>
      </c>
    </row>
    <row r="268">
      <c r="A268" s="74" t="s">
        <v>738</v>
      </c>
      <c r="B268" s="74" t="s">
        <v>882</v>
      </c>
      <c r="C268" s="74" t="s">
        <v>884</v>
      </c>
      <c r="D268" s="74" t="s">
        <v>885</v>
      </c>
      <c r="E268" s="74" t="s">
        <v>352</v>
      </c>
      <c r="G268" s="74" t="s">
        <v>363</v>
      </c>
    </row>
    <row r="269">
      <c r="A269" s="74" t="s">
        <v>738</v>
      </c>
      <c r="B269" s="74" t="s">
        <v>886</v>
      </c>
      <c r="C269" s="74" t="s">
        <v>376</v>
      </c>
      <c r="D269" s="74" t="s">
        <v>887</v>
      </c>
      <c r="E269" s="74" t="s">
        <v>378</v>
      </c>
      <c r="F269" s="74" t="s">
        <v>326</v>
      </c>
      <c r="G269" s="74" t="s">
        <v>363</v>
      </c>
    </row>
    <row r="270">
      <c r="A270" s="74" t="s">
        <v>738</v>
      </c>
      <c r="B270" s="74" t="s">
        <v>888</v>
      </c>
      <c r="C270" s="74" t="s">
        <v>889</v>
      </c>
      <c r="D270" s="74" t="s">
        <v>890</v>
      </c>
      <c r="E270" s="74" t="s">
        <v>325</v>
      </c>
      <c r="F270" s="74" t="s">
        <v>356</v>
      </c>
      <c r="G270" s="74" t="s">
        <v>363</v>
      </c>
    </row>
    <row r="271">
      <c r="A271" s="74" t="s">
        <v>738</v>
      </c>
      <c r="B271" s="74" t="s">
        <v>891</v>
      </c>
      <c r="C271" s="74" t="s">
        <v>892</v>
      </c>
      <c r="D271" s="74" t="s">
        <v>893</v>
      </c>
      <c r="E271" s="74" t="s">
        <v>338</v>
      </c>
      <c r="F271" s="74" t="s">
        <v>349</v>
      </c>
      <c r="G271" s="74" t="s">
        <v>363</v>
      </c>
    </row>
    <row r="272">
      <c r="A272" s="74" t="s">
        <v>738</v>
      </c>
      <c r="B272" s="74" t="s">
        <v>894</v>
      </c>
      <c r="C272" s="74" t="s">
        <v>472</v>
      </c>
      <c r="D272" s="74" t="s">
        <v>473</v>
      </c>
      <c r="E272" s="74" t="s">
        <v>325</v>
      </c>
      <c r="F272" s="74" t="s">
        <v>326</v>
      </c>
      <c r="G272" s="74" t="s">
        <v>363</v>
      </c>
    </row>
    <row r="273">
      <c r="A273" s="74" t="s">
        <v>738</v>
      </c>
      <c r="B273" s="74" t="s">
        <v>895</v>
      </c>
      <c r="C273" s="74" t="s">
        <v>358</v>
      </c>
      <c r="D273" s="74" t="s">
        <v>475</v>
      </c>
      <c r="E273" s="74" t="s">
        <v>378</v>
      </c>
      <c r="F273" s="74" t="s">
        <v>326</v>
      </c>
      <c r="G273" s="74" t="s">
        <v>363</v>
      </c>
    </row>
    <row r="274">
      <c r="A274" s="74" t="s">
        <v>738</v>
      </c>
      <c r="B274" s="74" t="s">
        <v>896</v>
      </c>
      <c r="C274" s="74" t="s">
        <v>897</v>
      </c>
      <c r="D274" s="74" t="s">
        <v>898</v>
      </c>
      <c r="E274" s="74" t="s">
        <v>338</v>
      </c>
      <c r="F274" s="74" t="s">
        <v>349</v>
      </c>
      <c r="G274" s="74" t="s">
        <v>363</v>
      </c>
    </row>
    <row r="275">
      <c r="A275" s="74" t="s">
        <v>738</v>
      </c>
      <c r="B275" s="74" t="s">
        <v>899</v>
      </c>
      <c r="C275" s="74" t="s">
        <v>472</v>
      </c>
      <c r="D275" s="74" t="s">
        <v>473</v>
      </c>
      <c r="E275" s="74" t="s">
        <v>325</v>
      </c>
      <c r="F275" s="74" t="s">
        <v>326</v>
      </c>
      <c r="G275" s="74" t="s">
        <v>363</v>
      </c>
    </row>
    <row r="276">
      <c r="A276" s="74" t="s">
        <v>738</v>
      </c>
      <c r="B276" s="74" t="s">
        <v>900</v>
      </c>
      <c r="C276" s="74" t="s">
        <v>358</v>
      </c>
      <c r="D276" s="74" t="s">
        <v>475</v>
      </c>
      <c r="E276" s="74" t="s">
        <v>378</v>
      </c>
      <c r="F276" s="74" t="s">
        <v>326</v>
      </c>
      <c r="G276" s="74" t="s">
        <v>363</v>
      </c>
    </row>
    <row r="277">
      <c r="A277" s="74" t="s">
        <v>738</v>
      </c>
      <c r="B277" s="74" t="s">
        <v>901</v>
      </c>
      <c r="C277" s="74" t="s">
        <v>129</v>
      </c>
      <c r="D277" s="74" t="s">
        <v>902</v>
      </c>
      <c r="E277" s="74" t="s">
        <v>325</v>
      </c>
      <c r="F277" s="74" t="s">
        <v>356</v>
      </c>
    </row>
    <row r="278">
      <c r="A278" s="74" t="s">
        <v>738</v>
      </c>
      <c r="B278" s="74" t="s">
        <v>903</v>
      </c>
      <c r="C278" s="74" t="s">
        <v>904</v>
      </c>
      <c r="D278" s="74" t="s">
        <v>905</v>
      </c>
      <c r="E278" s="74" t="s">
        <v>352</v>
      </c>
      <c r="F278" s="74" t="s">
        <v>356</v>
      </c>
    </row>
    <row r="279">
      <c r="A279" s="74" t="s">
        <v>738</v>
      </c>
      <c r="B279" s="74" t="s">
        <v>906</v>
      </c>
      <c r="C279" s="74" t="s">
        <v>506</v>
      </c>
      <c r="D279" s="74" t="s">
        <v>507</v>
      </c>
      <c r="E279" s="74" t="s">
        <v>325</v>
      </c>
      <c r="F279" s="74" t="s">
        <v>326</v>
      </c>
      <c r="H279" s="74" t="s">
        <v>334</v>
      </c>
    </row>
    <row r="280">
      <c r="A280" s="74" t="s">
        <v>738</v>
      </c>
      <c r="B280" s="74" t="s">
        <v>907</v>
      </c>
      <c r="C280" s="74" t="s">
        <v>509</v>
      </c>
      <c r="D280" s="74" t="s">
        <v>510</v>
      </c>
      <c r="E280" s="74" t="s">
        <v>325</v>
      </c>
      <c r="F280" s="74" t="s">
        <v>326</v>
      </c>
      <c r="H280" s="74" t="s">
        <v>334</v>
      </c>
    </row>
    <row r="281">
      <c r="A281" s="74" t="s">
        <v>738</v>
      </c>
      <c r="B281" s="74" t="s">
        <v>908</v>
      </c>
      <c r="C281" s="74" t="s">
        <v>512</v>
      </c>
      <c r="D281" s="74" t="s">
        <v>513</v>
      </c>
      <c r="E281" s="74" t="s">
        <v>325</v>
      </c>
      <c r="F281" s="74" t="s">
        <v>326</v>
      </c>
      <c r="H281" s="74" t="s">
        <v>334</v>
      </c>
    </row>
    <row r="282">
      <c r="A282" s="74" t="s">
        <v>738</v>
      </c>
      <c r="B282" s="74" t="s">
        <v>909</v>
      </c>
      <c r="C282" s="74" t="s">
        <v>515</v>
      </c>
      <c r="D282" s="74" t="s">
        <v>516</v>
      </c>
      <c r="E282" s="74" t="s">
        <v>517</v>
      </c>
      <c r="F282" s="74" t="s">
        <v>326</v>
      </c>
    </row>
    <row r="283">
      <c r="A283" s="74" t="s">
        <v>738</v>
      </c>
      <c r="B283" s="74" t="s">
        <v>910</v>
      </c>
      <c r="C283" s="74" t="s">
        <v>911</v>
      </c>
      <c r="D283" s="74" t="s">
        <v>912</v>
      </c>
      <c r="E283" s="74" t="s">
        <v>352</v>
      </c>
      <c r="F283" s="74" t="s">
        <v>356</v>
      </c>
    </row>
    <row r="284">
      <c r="A284" s="74" t="s">
        <v>738</v>
      </c>
      <c r="B284" s="74" t="s">
        <v>913</v>
      </c>
      <c r="C284" s="74" t="s">
        <v>506</v>
      </c>
      <c r="D284" s="74" t="s">
        <v>507</v>
      </c>
      <c r="E284" s="74" t="s">
        <v>325</v>
      </c>
      <c r="F284" s="74" t="s">
        <v>326</v>
      </c>
      <c r="H284" s="74" t="s">
        <v>334</v>
      </c>
    </row>
    <row r="285">
      <c r="A285" s="74" t="s">
        <v>738</v>
      </c>
      <c r="B285" s="74" t="s">
        <v>914</v>
      </c>
      <c r="C285" s="74" t="s">
        <v>509</v>
      </c>
      <c r="D285" s="74" t="s">
        <v>510</v>
      </c>
      <c r="E285" s="74" t="s">
        <v>325</v>
      </c>
      <c r="F285" s="74" t="s">
        <v>326</v>
      </c>
      <c r="H285" s="74" t="s">
        <v>334</v>
      </c>
    </row>
    <row r="286">
      <c r="A286" s="74" t="s">
        <v>738</v>
      </c>
      <c r="B286" s="74" t="s">
        <v>915</v>
      </c>
      <c r="C286" s="74" t="s">
        <v>512</v>
      </c>
      <c r="D286" s="74" t="s">
        <v>513</v>
      </c>
      <c r="E286" s="74" t="s">
        <v>325</v>
      </c>
      <c r="F286" s="74" t="s">
        <v>326</v>
      </c>
      <c r="H286" s="74" t="s">
        <v>334</v>
      </c>
    </row>
    <row r="287">
      <c r="A287" s="74" t="s">
        <v>738</v>
      </c>
      <c r="B287" s="74" t="s">
        <v>916</v>
      </c>
      <c r="C287" s="74" t="s">
        <v>515</v>
      </c>
      <c r="D287" s="74" t="s">
        <v>516</v>
      </c>
      <c r="E287" s="74" t="s">
        <v>517</v>
      </c>
      <c r="F287" s="74" t="s">
        <v>326</v>
      </c>
    </row>
    <row r="288">
      <c r="A288" s="74" t="s">
        <v>738</v>
      </c>
      <c r="B288" s="74" t="s">
        <v>917</v>
      </c>
      <c r="C288" s="74" t="s">
        <v>918</v>
      </c>
      <c r="D288" s="74" t="s">
        <v>919</v>
      </c>
      <c r="E288" s="74" t="s">
        <v>517</v>
      </c>
      <c r="F288" s="74" t="s">
        <v>356</v>
      </c>
    </row>
    <row r="289">
      <c r="A289" s="74" t="s">
        <v>738</v>
      </c>
      <c r="B289" s="74" t="s">
        <v>920</v>
      </c>
      <c r="C289" s="74" t="s">
        <v>921</v>
      </c>
      <c r="D289" s="74" t="s">
        <v>922</v>
      </c>
      <c r="E289" s="74" t="s">
        <v>338</v>
      </c>
      <c r="F289" s="74" t="s">
        <v>349</v>
      </c>
    </row>
    <row r="290">
      <c r="A290" s="74" t="s">
        <v>738</v>
      </c>
      <c r="B290" s="74" t="s">
        <v>920</v>
      </c>
      <c r="C290" s="74" t="s">
        <v>923</v>
      </c>
      <c r="D290" s="74" t="s">
        <v>924</v>
      </c>
      <c r="E290" s="74" t="s">
        <v>352</v>
      </c>
    </row>
    <row r="291">
      <c r="A291" s="74" t="s">
        <v>738</v>
      </c>
      <c r="B291" s="74" t="s">
        <v>925</v>
      </c>
      <c r="C291" s="74" t="s">
        <v>472</v>
      </c>
      <c r="D291" s="74" t="s">
        <v>473</v>
      </c>
      <c r="E291" s="74" t="s">
        <v>325</v>
      </c>
      <c r="F291" s="74" t="s">
        <v>326</v>
      </c>
    </row>
    <row r="292">
      <c r="A292" s="74" t="s">
        <v>738</v>
      </c>
      <c r="B292" s="74" t="s">
        <v>926</v>
      </c>
      <c r="C292" s="74" t="s">
        <v>358</v>
      </c>
      <c r="D292" s="74" t="s">
        <v>475</v>
      </c>
      <c r="E292" s="74" t="s">
        <v>378</v>
      </c>
      <c r="F292" s="74" t="s">
        <v>326</v>
      </c>
    </row>
    <row r="293">
      <c r="A293" s="74" t="s">
        <v>738</v>
      </c>
      <c r="B293" s="74" t="s">
        <v>927</v>
      </c>
      <c r="C293" s="74" t="s">
        <v>45</v>
      </c>
      <c r="D293" s="74" t="s">
        <v>928</v>
      </c>
      <c r="E293" s="74" t="s">
        <v>338</v>
      </c>
      <c r="F293" s="74" t="s">
        <v>349</v>
      </c>
      <c r="I293" s="75" t="s">
        <v>686</v>
      </c>
    </row>
    <row r="294">
      <c r="A294" s="74" t="s">
        <v>738</v>
      </c>
      <c r="B294" s="74" t="s">
        <v>927</v>
      </c>
      <c r="C294" s="74" t="s">
        <v>679</v>
      </c>
      <c r="D294" s="74" t="s">
        <v>680</v>
      </c>
      <c r="E294" s="74" t="s">
        <v>352</v>
      </c>
    </row>
    <row r="295">
      <c r="A295" s="74" t="s">
        <v>738</v>
      </c>
      <c r="B295" s="74" t="s">
        <v>929</v>
      </c>
      <c r="C295" s="74" t="s">
        <v>376</v>
      </c>
      <c r="D295" s="74" t="s">
        <v>682</v>
      </c>
      <c r="E295" s="74" t="s">
        <v>378</v>
      </c>
      <c r="F295" s="74" t="s">
        <v>326</v>
      </c>
    </row>
    <row r="296">
      <c r="A296" s="74" t="s">
        <v>738</v>
      </c>
      <c r="B296" s="74" t="s">
        <v>930</v>
      </c>
      <c r="C296" s="74" t="s">
        <v>684</v>
      </c>
      <c r="D296" s="74" t="s">
        <v>685</v>
      </c>
      <c r="E296" s="74" t="s">
        <v>325</v>
      </c>
      <c r="F296" s="74" t="s">
        <v>326</v>
      </c>
      <c r="I296" s="75" t="s">
        <v>686</v>
      </c>
    </row>
    <row r="297">
      <c r="A297" s="74" t="s">
        <v>738</v>
      </c>
      <c r="B297" s="74" t="s">
        <v>931</v>
      </c>
      <c r="C297" s="74" t="s">
        <v>313</v>
      </c>
      <c r="D297" s="74" t="s">
        <v>688</v>
      </c>
      <c r="E297" s="74" t="s">
        <v>325</v>
      </c>
      <c r="F297" s="74" t="s">
        <v>326</v>
      </c>
    </row>
    <row r="298">
      <c r="A298" s="74" t="s">
        <v>738</v>
      </c>
      <c r="B298" s="74" t="s">
        <v>932</v>
      </c>
      <c r="C298" s="74" t="s">
        <v>58</v>
      </c>
      <c r="D298" s="74" t="s">
        <v>690</v>
      </c>
      <c r="E298" s="74" t="s">
        <v>325</v>
      </c>
      <c r="F298" s="74" t="s">
        <v>326</v>
      </c>
    </row>
    <row r="299">
      <c r="A299" s="74" t="s">
        <v>738</v>
      </c>
      <c r="B299" s="74" t="s">
        <v>933</v>
      </c>
      <c r="C299" s="74" t="s">
        <v>443</v>
      </c>
      <c r="D299" s="74" t="s">
        <v>692</v>
      </c>
      <c r="E299" s="74" t="s">
        <v>325</v>
      </c>
      <c r="F299" s="74" t="s">
        <v>326</v>
      </c>
      <c r="H299" s="74" t="s">
        <v>395</v>
      </c>
    </row>
    <row r="300">
      <c r="A300" s="74" t="s">
        <v>738</v>
      </c>
      <c r="B300" s="74" t="s">
        <v>934</v>
      </c>
      <c r="C300" s="74" t="s">
        <v>694</v>
      </c>
      <c r="D300" s="74" t="s">
        <v>695</v>
      </c>
      <c r="E300" s="74" t="s">
        <v>325</v>
      </c>
      <c r="F300" s="74" t="s">
        <v>326</v>
      </c>
      <c r="H300" s="74" t="s">
        <v>334</v>
      </c>
    </row>
    <row r="301">
      <c r="A301" s="74" t="s">
        <v>738</v>
      </c>
      <c r="B301" s="74" t="s">
        <v>935</v>
      </c>
      <c r="C301" s="74" t="s">
        <v>697</v>
      </c>
      <c r="D301" s="74" t="s">
        <v>698</v>
      </c>
      <c r="E301" s="74" t="s">
        <v>325</v>
      </c>
      <c r="F301" s="74" t="s">
        <v>326</v>
      </c>
      <c r="H301" s="74" t="s">
        <v>334</v>
      </c>
    </row>
    <row r="302">
      <c r="A302" s="74" t="s">
        <v>738</v>
      </c>
      <c r="B302" s="74" t="s">
        <v>936</v>
      </c>
      <c r="C302" s="74" t="s">
        <v>700</v>
      </c>
      <c r="D302" s="74" t="s">
        <v>701</v>
      </c>
      <c r="E302" s="74" t="s">
        <v>325</v>
      </c>
      <c r="F302" s="74" t="s">
        <v>326</v>
      </c>
      <c r="I302" s="75" t="s">
        <v>702</v>
      </c>
    </row>
    <row r="303">
      <c r="A303" s="74" t="s">
        <v>738</v>
      </c>
      <c r="B303" s="74" t="s">
        <v>937</v>
      </c>
      <c r="C303" s="74" t="s">
        <v>704</v>
      </c>
      <c r="D303" s="74" t="s">
        <v>705</v>
      </c>
      <c r="E303" s="74" t="s">
        <v>325</v>
      </c>
      <c r="F303" s="74" t="s">
        <v>326</v>
      </c>
      <c r="I303" s="75" t="s">
        <v>706</v>
      </c>
    </row>
    <row r="304">
      <c r="A304" s="74" t="s">
        <v>738</v>
      </c>
      <c r="B304" s="74" t="s">
        <v>938</v>
      </c>
      <c r="C304" s="74" t="s">
        <v>42</v>
      </c>
      <c r="D304" s="74" t="s">
        <v>939</v>
      </c>
      <c r="E304" s="74" t="s">
        <v>338</v>
      </c>
      <c r="F304" s="74" t="s">
        <v>349</v>
      </c>
    </row>
    <row r="305">
      <c r="A305" s="74" t="s">
        <v>738</v>
      </c>
      <c r="B305" s="74" t="s">
        <v>938</v>
      </c>
      <c r="C305" s="74" t="s">
        <v>710</v>
      </c>
      <c r="D305" s="74" t="s">
        <v>711</v>
      </c>
      <c r="E305" s="74" t="s">
        <v>352</v>
      </c>
    </row>
    <row r="306">
      <c r="A306" s="74" t="s">
        <v>738</v>
      </c>
      <c r="B306" s="74" t="s">
        <v>940</v>
      </c>
      <c r="C306" s="74" t="s">
        <v>376</v>
      </c>
      <c r="D306" s="74" t="s">
        <v>713</v>
      </c>
      <c r="E306" s="74" t="s">
        <v>378</v>
      </c>
      <c r="F306" s="74" t="s">
        <v>326</v>
      </c>
    </row>
    <row r="307">
      <c r="A307" s="74" t="s">
        <v>738</v>
      </c>
      <c r="B307" s="74" t="s">
        <v>941</v>
      </c>
      <c r="C307" s="74" t="s">
        <v>313</v>
      </c>
      <c r="D307" s="74" t="s">
        <v>715</v>
      </c>
      <c r="E307" s="74" t="s">
        <v>325</v>
      </c>
      <c r="F307" s="74" t="s">
        <v>326</v>
      </c>
    </row>
    <row r="308">
      <c r="A308" s="74" t="s">
        <v>738</v>
      </c>
      <c r="B308" s="74" t="s">
        <v>942</v>
      </c>
      <c r="C308" s="74" t="s">
        <v>717</v>
      </c>
      <c r="D308" s="74" t="s">
        <v>718</v>
      </c>
      <c r="E308" s="74" t="s">
        <v>325</v>
      </c>
      <c r="F308" s="74" t="s">
        <v>326</v>
      </c>
      <c r="I308" s="75" t="s">
        <v>719</v>
      </c>
    </row>
    <row r="309">
      <c r="A309" s="74" t="s">
        <v>738</v>
      </c>
      <c r="B309" s="74" t="s">
        <v>943</v>
      </c>
      <c r="C309" s="74" t="s">
        <v>58</v>
      </c>
      <c r="D309" s="74" t="s">
        <v>721</v>
      </c>
      <c r="E309" s="74" t="s">
        <v>325</v>
      </c>
      <c r="F309" s="74" t="s">
        <v>326</v>
      </c>
    </row>
    <row r="310">
      <c r="A310" s="74" t="s">
        <v>738</v>
      </c>
      <c r="B310" s="74" t="s">
        <v>944</v>
      </c>
      <c r="C310" s="74" t="s">
        <v>723</v>
      </c>
      <c r="D310" s="74" t="s">
        <v>724</v>
      </c>
      <c r="E310" s="74" t="s">
        <v>325</v>
      </c>
      <c r="F310" s="74" t="s">
        <v>326</v>
      </c>
    </row>
    <row r="311">
      <c r="A311" s="74" t="s">
        <v>738</v>
      </c>
      <c r="B311" s="74" t="s">
        <v>945</v>
      </c>
      <c r="C311" s="74" t="s">
        <v>726</v>
      </c>
      <c r="D311" s="74" t="s">
        <v>727</v>
      </c>
      <c r="E311" s="74" t="s">
        <v>325</v>
      </c>
      <c r="F311" s="74" t="s">
        <v>326</v>
      </c>
      <c r="H311" s="74" t="s">
        <v>334</v>
      </c>
    </row>
    <row r="312">
      <c r="A312" s="74" t="s">
        <v>738</v>
      </c>
      <c r="B312" s="74" t="s">
        <v>946</v>
      </c>
      <c r="C312" s="74" t="s">
        <v>729</v>
      </c>
      <c r="D312" s="74" t="s">
        <v>730</v>
      </c>
      <c r="E312" s="74" t="s">
        <v>325</v>
      </c>
      <c r="F312" s="74" t="s">
        <v>326</v>
      </c>
      <c r="H312" s="74" t="s">
        <v>334</v>
      </c>
    </row>
    <row r="313">
      <c r="A313" s="74" t="s">
        <v>738</v>
      </c>
      <c r="B313" s="74" t="s">
        <v>947</v>
      </c>
      <c r="C313" s="74" t="s">
        <v>697</v>
      </c>
      <c r="D313" s="74" t="s">
        <v>732</v>
      </c>
      <c r="E313" s="74" t="s">
        <v>325</v>
      </c>
      <c r="F313" s="74" t="s">
        <v>326</v>
      </c>
      <c r="H313" s="74" t="s">
        <v>334</v>
      </c>
    </row>
    <row r="314">
      <c r="A314" s="74" t="s">
        <v>738</v>
      </c>
      <c r="B314" s="74" t="s">
        <v>948</v>
      </c>
      <c r="C314" s="74" t="s">
        <v>734</v>
      </c>
      <c r="D314" s="74" t="s">
        <v>735</v>
      </c>
      <c r="E314" s="74" t="s">
        <v>325</v>
      </c>
      <c r="F314" s="74" t="s">
        <v>326</v>
      </c>
      <c r="H314" s="74" t="s">
        <v>736</v>
      </c>
      <c r="I314" s="75" t="s">
        <v>737</v>
      </c>
    </row>
    <row r="315">
      <c r="A315" s="74" t="s">
        <v>738</v>
      </c>
      <c r="B315" s="74" t="s">
        <v>949</v>
      </c>
      <c r="C315" s="74" t="s">
        <v>48</v>
      </c>
      <c r="D315" s="74" t="s">
        <v>950</v>
      </c>
      <c r="E315" s="74" t="s">
        <v>338</v>
      </c>
      <c r="F315" s="74" t="s">
        <v>349</v>
      </c>
    </row>
    <row r="316">
      <c r="A316" s="74" t="s">
        <v>738</v>
      </c>
      <c r="B316" s="74" t="s">
        <v>949</v>
      </c>
      <c r="C316" s="74" t="s">
        <v>951</v>
      </c>
      <c r="D316" s="74" t="s">
        <v>952</v>
      </c>
      <c r="E316" s="74" t="s">
        <v>352</v>
      </c>
    </row>
    <row r="317">
      <c r="A317" s="74" t="s">
        <v>738</v>
      </c>
      <c r="B317" s="74" t="s">
        <v>953</v>
      </c>
      <c r="C317" s="74" t="s">
        <v>697</v>
      </c>
      <c r="D317" s="74" t="s">
        <v>954</v>
      </c>
      <c r="E317" s="74" t="s">
        <v>325</v>
      </c>
      <c r="F317" s="74" t="s">
        <v>356</v>
      </c>
      <c r="H317" s="74" t="s">
        <v>334</v>
      </c>
    </row>
    <row r="318">
      <c r="A318" s="74" t="s">
        <v>738</v>
      </c>
      <c r="B318" s="74" t="s">
        <v>955</v>
      </c>
      <c r="C318" s="74" t="s">
        <v>484</v>
      </c>
      <c r="D318" s="74" t="s">
        <v>956</v>
      </c>
      <c r="E318" s="74" t="s">
        <v>325</v>
      </c>
      <c r="F318" s="74" t="s">
        <v>356</v>
      </c>
    </row>
    <row r="319">
      <c r="A319" s="74" t="s">
        <v>738</v>
      </c>
      <c r="B319" s="74" t="s">
        <v>957</v>
      </c>
      <c r="C319" s="74" t="s">
        <v>376</v>
      </c>
      <c r="D319" s="74" t="s">
        <v>958</v>
      </c>
      <c r="E319" s="74" t="s">
        <v>325</v>
      </c>
      <c r="F319" s="74" t="s">
        <v>356</v>
      </c>
    </row>
    <row r="320">
      <c r="A320" s="74" t="s">
        <v>738</v>
      </c>
      <c r="B320" s="74" t="s">
        <v>959</v>
      </c>
      <c r="C320" s="74" t="s">
        <v>58</v>
      </c>
      <c r="D320" s="74" t="s">
        <v>960</v>
      </c>
      <c r="E320" s="74" t="s">
        <v>325</v>
      </c>
      <c r="F320" s="74" t="s">
        <v>356</v>
      </c>
    </row>
    <row r="321">
      <c r="A321" s="74" t="s">
        <v>738</v>
      </c>
      <c r="B321" s="74" t="s">
        <v>961</v>
      </c>
      <c r="C321" s="74" t="s">
        <v>962</v>
      </c>
      <c r="D321" s="74" t="s">
        <v>963</v>
      </c>
      <c r="E321" s="74" t="s">
        <v>325</v>
      </c>
      <c r="F321" s="74" t="s">
        <v>356</v>
      </c>
    </row>
    <row r="322">
      <c r="A322" s="74" t="s">
        <v>738</v>
      </c>
      <c r="B322" s="74" t="s">
        <v>964</v>
      </c>
      <c r="C322" s="74" t="s">
        <v>965</v>
      </c>
      <c r="D322" s="74" t="s">
        <v>966</v>
      </c>
      <c r="E322" s="74" t="s">
        <v>325</v>
      </c>
      <c r="F322" s="74" t="s">
        <v>356</v>
      </c>
    </row>
    <row r="323">
      <c r="B323" s="74" t="s">
        <v>967</v>
      </c>
      <c r="C323" s="74" t="s">
        <v>968</v>
      </c>
      <c r="D323" s="74" t="s">
        <v>969</v>
      </c>
      <c r="E323" s="74" t="s">
        <v>338</v>
      </c>
      <c r="F323" s="74" t="s">
        <v>349</v>
      </c>
    </row>
    <row r="324">
      <c r="B324" s="74" t="s">
        <v>967</v>
      </c>
      <c r="C324" s="74" t="s">
        <v>266</v>
      </c>
      <c r="D324" s="74" t="s">
        <v>970</v>
      </c>
      <c r="E324" s="74" t="s">
        <v>352</v>
      </c>
    </row>
    <row r="325">
      <c r="A325" s="74" t="s">
        <v>967</v>
      </c>
      <c r="B325" s="74" t="s">
        <v>971</v>
      </c>
      <c r="C325" s="74" t="s">
        <v>972</v>
      </c>
      <c r="D325" s="74" t="s">
        <v>973</v>
      </c>
      <c r="E325" s="74" t="s">
        <v>378</v>
      </c>
      <c r="F325" s="74" t="s">
        <v>326</v>
      </c>
      <c r="I325" s="75" t="s">
        <v>327</v>
      </c>
    </row>
    <row r="326">
      <c r="A326" s="74" t="s">
        <v>967</v>
      </c>
      <c r="B326" s="74" t="s">
        <v>974</v>
      </c>
      <c r="C326" s="74" t="s">
        <v>313</v>
      </c>
      <c r="D326" s="74" t="s">
        <v>975</v>
      </c>
      <c r="E326" s="74" t="s">
        <v>325</v>
      </c>
      <c r="F326" s="74" t="s">
        <v>356</v>
      </c>
    </row>
    <row r="327">
      <c r="A327" s="74" t="s">
        <v>967</v>
      </c>
      <c r="B327" s="74" t="s">
        <v>976</v>
      </c>
      <c r="C327" s="74" t="s">
        <v>58</v>
      </c>
      <c r="D327" s="74" t="s">
        <v>977</v>
      </c>
      <c r="E327" s="74" t="s">
        <v>325</v>
      </c>
      <c r="F327" s="74" t="s">
        <v>356</v>
      </c>
    </row>
    <row r="328">
      <c r="A328" s="74" t="s">
        <v>967</v>
      </c>
      <c r="B328" s="74" t="s">
        <v>978</v>
      </c>
      <c r="C328" s="74" t="s">
        <v>484</v>
      </c>
      <c r="D328" s="74" t="s">
        <v>979</v>
      </c>
      <c r="E328" s="74" t="s">
        <v>325</v>
      </c>
      <c r="F328" s="74" t="s">
        <v>356</v>
      </c>
      <c r="G328" s="74" t="s">
        <v>980</v>
      </c>
    </row>
    <row r="329">
      <c r="A329" s="74" t="s">
        <v>967</v>
      </c>
      <c r="B329" s="74" t="s">
        <v>981</v>
      </c>
      <c r="C329" s="74" t="s">
        <v>982</v>
      </c>
      <c r="D329" s="74" t="s">
        <v>983</v>
      </c>
      <c r="E329" s="74" t="s">
        <v>325</v>
      </c>
      <c r="F329" s="74" t="s">
        <v>356</v>
      </c>
      <c r="H329" s="74" t="s">
        <v>984</v>
      </c>
      <c r="I329" s="75" t="s">
        <v>985</v>
      </c>
    </row>
    <row r="330">
      <c r="A330" s="74" t="s">
        <v>967</v>
      </c>
      <c r="B330" s="74" t="s">
        <v>986</v>
      </c>
      <c r="C330" s="74" t="s">
        <v>987</v>
      </c>
      <c r="D330" s="74" t="s">
        <v>988</v>
      </c>
      <c r="E330" s="74" t="s">
        <v>325</v>
      </c>
      <c r="F330" s="74" t="s">
        <v>356</v>
      </c>
      <c r="H330" s="74" t="s">
        <v>334</v>
      </c>
    </row>
    <row r="331">
      <c r="A331" s="74" t="s">
        <v>967</v>
      </c>
      <c r="B331" s="74" t="s">
        <v>989</v>
      </c>
      <c r="C331" s="74" t="s">
        <v>559</v>
      </c>
      <c r="D331" s="74" t="s">
        <v>990</v>
      </c>
      <c r="E331" s="74" t="s">
        <v>352</v>
      </c>
      <c r="F331" s="74" t="s">
        <v>356</v>
      </c>
    </row>
    <row r="332">
      <c r="A332" s="74" t="s">
        <v>967</v>
      </c>
      <c r="B332" s="74" t="s">
        <v>991</v>
      </c>
      <c r="C332" s="74" t="s">
        <v>562</v>
      </c>
      <c r="D332" s="74" t="s">
        <v>563</v>
      </c>
      <c r="E332" s="74" t="s">
        <v>548</v>
      </c>
      <c r="F332" s="74" t="s">
        <v>356</v>
      </c>
    </row>
    <row r="333">
      <c r="A333" s="74" t="s">
        <v>967</v>
      </c>
      <c r="B333" s="74" t="s">
        <v>992</v>
      </c>
      <c r="C333" s="74" t="s">
        <v>565</v>
      </c>
      <c r="D333" s="74" t="s">
        <v>566</v>
      </c>
      <c r="E333" s="74" t="s">
        <v>325</v>
      </c>
      <c r="F333" s="74" t="s">
        <v>326</v>
      </c>
      <c r="H333" s="74" t="s">
        <v>638</v>
      </c>
    </row>
    <row r="334">
      <c r="A334" s="74" t="s">
        <v>967</v>
      </c>
      <c r="B334" s="74" t="s">
        <v>993</v>
      </c>
      <c r="C334" s="74" t="s">
        <v>994</v>
      </c>
      <c r="D334" s="74" t="s">
        <v>995</v>
      </c>
      <c r="E334" s="74" t="s">
        <v>338</v>
      </c>
      <c r="F334" s="74" t="s">
        <v>349</v>
      </c>
    </row>
    <row r="335">
      <c r="A335" s="74" t="s">
        <v>967</v>
      </c>
      <c r="B335" s="74" t="s">
        <v>993</v>
      </c>
      <c r="C335" s="74" t="s">
        <v>923</v>
      </c>
      <c r="D335" s="74" t="s">
        <v>924</v>
      </c>
      <c r="E335" s="74" t="s">
        <v>352</v>
      </c>
    </row>
    <row r="336">
      <c r="A336" s="74" t="s">
        <v>967</v>
      </c>
      <c r="B336" s="74" t="s">
        <v>996</v>
      </c>
      <c r="C336" s="74" t="s">
        <v>472</v>
      </c>
      <c r="D336" s="74" t="s">
        <v>473</v>
      </c>
      <c r="E336" s="74" t="s">
        <v>325</v>
      </c>
      <c r="F336" s="74" t="s">
        <v>326</v>
      </c>
    </row>
    <row r="337">
      <c r="A337" s="74" t="s">
        <v>967</v>
      </c>
      <c r="B337" s="74" t="s">
        <v>997</v>
      </c>
      <c r="C337" s="74" t="s">
        <v>358</v>
      </c>
      <c r="D337" s="74" t="s">
        <v>475</v>
      </c>
      <c r="E337" s="74" t="s">
        <v>378</v>
      </c>
      <c r="F337" s="74" t="s">
        <v>326</v>
      </c>
    </row>
    <row r="338">
      <c r="A338" s="74" t="s">
        <v>967</v>
      </c>
      <c r="B338" s="74" t="s">
        <v>998</v>
      </c>
      <c r="C338" s="74" t="s">
        <v>40</v>
      </c>
      <c r="D338" s="74" t="s">
        <v>999</v>
      </c>
      <c r="E338" s="74" t="s">
        <v>338</v>
      </c>
      <c r="F338" s="74" t="s">
        <v>349</v>
      </c>
    </row>
    <row r="339">
      <c r="A339" s="74" t="s">
        <v>967</v>
      </c>
      <c r="B339" s="74" t="s">
        <v>998</v>
      </c>
      <c r="C339" s="74" t="s">
        <v>521</v>
      </c>
      <c r="D339" s="74" t="s">
        <v>522</v>
      </c>
      <c r="E339" s="74" t="s">
        <v>352</v>
      </c>
    </row>
    <row r="340">
      <c r="A340" s="74" t="s">
        <v>967</v>
      </c>
      <c r="B340" s="74" t="s">
        <v>1000</v>
      </c>
      <c r="C340" s="74" t="s">
        <v>376</v>
      </c>
      <c r="D340" s="74" t="s">
        <v>524</v>
      </c>
      <c r="E340" s="74" t="s">
        <v>378</v>
      </c>
      <c r="F340" s="74" t="s">
        <v>326</v>
      </c>
    </row>
    <row r="341">
      <c r="A341" s="74" t="s">
        <v>967</v>
      </c>
      <c r="B341" s="74" t="s">
        <v>1001</v>
      </c>
      <c r="C341" s="74" t="s">
        <v>58</v>
      </c>
      <c r="D341" s="74" t="s">
        <v>526</v>
      </c>
      <c r="E341" s="74" t="s">
        <v>325</v>
      </c>
      <c r="F341" s="74" t="s">
        <v>326</v>
      </c>
    </row>
    <row r="342">
      <c r="A342" s="74" t="s">
        <v>967</v>
      </c>
      <c r="B342" s="74" t="s">
        <v>1002</v>
      </c>
      <c r="C342" s="74" t="s">
        <v>528</v>
      </c>
      <c r="D342" s="74" t="s">
        <v>529</v>
      </c>
      <c r="E342" s="74" t="s">
        <v>352</v>
      </c>
      <c r="F342" s="74" t="s">
        <v>356</v>
      </c>
      <c r="I342" s="75" t="s">
        <v>764</v>
      </c>
    </row>
    <row r="343">
      <c r="A343" s="74" t="s">
        <v>967</v>
      </c>
      <c r="B343" s="74" t="s">
        <v>1003</v>
      </c>
      <c r="C343" s="74" t="s">
        <v>372</v>
      </c>
      <c r="D343" s="74" t="s">
        <v>531</v>
      </c>
      <c r="E343" s="74" t="s">
        <v>325</v>
      </c>
      <c r="F343" s="74" t="s">
        <v>326</v>
      </c>
      <c r="I343" s="75" t="s">
        <v>764</v>
      </c>
    </row>
    <row r="344">
      <c r="A344" s="74" t="s">
        <v>967</v>
      </c>
      <c r="B344" s="74" t="s">
        <v>1004</v>
      </c>
      <c r="C344" s="74" t="s">
        <v>376</v>
      </c>
      <c r="D344" s="74" t="s">
        <v>533</v>
      </c>
      <c r="E344" s="74" t="s">
        <v>378</v>
      </c>
      <c r="F344" s="74" t="s">
        <v>326</v>
      </c>
    </row>
    <row r="345">
      <c r="A345" s="74" t="s">
        <v>967</v>
      </c>
      <c r="B345" s="74" t="s">
        <v>1005</v>
      </c>
      <c r="C345" s="74" t="s">
        <v>58</v>
      </c>
      <c r="D345" s="74" t="s">
        <v>535</v>
      </c>
      <c r="E345" s="74" t="s">
        <v>325</v>
      </c>
      <c r="F345" s="74" t="s">
        <v>326</v>
      </c>
    </row>
    <row r="346">
      <c r="A346" s="74" t="s">
        <v>967</v>
      </c>
      <c r="B346" s="74" t="s">
        <v>1006</v>
      </c>
      <c r="C346" s="74" t="s">
        <v>393</v>
      </c>
      <c r="D346" s="74" t="s">
        <v>537</v>
      </c>
      <c r="E346" s="74" t="s">
        <v>325</v>
      </c>
      <c r="F346" s="74" t="s">
        <v>326</v>
      </c>
      <c r="H346" s="74" t="s">
        <v>395</v>
      </c>
    </row>
    <row r="347">
      <c r="A347" s="74" t="s">
        <v>967</v>
      </c>
      <c r="B347" s="74" t="s">
        <v>1007</v>
      </c>
      <c r="C347" s="74" t="s">
        <v>539</v>
      </c>
      <c r="D347" s="74" t="s">
        <v>540</v>
      </c>
      <c r="E347" s="74" t="s">
        <v>338</v>
      </c>
      <c r="F347" s="74" t="s">
        <v>349</v>
      </c>
      <c r="I347" s="75" t="s">
        <v>764</v>
      </c>
    </row>
    <row r="348">
      <c r="A348" s="74" t="s">
        <v>967</v>
      </c>
      <c r="B348" s="74" t="s">
        <v>1007</v>
      </c>
      <c r="C348" s="74" t="s">
        <v>528</v>
      </c>
      <c r="D348" s="74" t="s">
        <v>529</v>
      </c>
      <c r="E348" s="74" t="s">
        <v>352</v>
      </c>
    </row>
    <row r="349">
      <c r="A349" s="74" t="s">
        <v>967</v>
      </c>
      <c r="B349" s="74" t="s">
        <v>1008</v>
      </c>
      <c r="C349" s="74" t="s">
        <v>372</v>
      </c>
      <c r="D349" s="74" t="s">
        <v>531</v>
      </c>
      <c r="E349" s="74" t="s">
        <v>325</v>
      </c>
      <c r="F349" s="74" t="s">
        <v>326</v>
      </c>
      <c r="I349" s="75" t="s">
        <v>764</v>
      </c>
    </row>
    <row r="350">
      <c r="A350" s="74" t="s">
        <v>967</v>
      </c>
      <c r="B350" s="74" t="s">
        <v>1009</v>
      </c>
      <c r="C350" s="74" t="s">
        <v>376</v>
      </c>
      <c r="D350" s="74" t="s">
        <v>533</v>
      </c>
      <c r="E350" s="74" t="s">
        <v>378</v>
      </c>
      <c r="F350" s="74" t="s">
        <v>326</v>
      </c>
    </row>
    <row r="351">
      <c r="A351" s="74" t="s">
        <v>967</v>
      </c>
      <c r="B351" s="74" t="s">
        <v>1010</v>
      </c>
      <c r="C351" s="74" t="s">
        <v>58</v>
      </c>
      <c r="D351" s="74" t="s">
        <v>535</v>
      </c>
      <c r="E351" s="74" t="s">
        <v>325</v>
      </c>
      <c r="F351" s="74" t="s">
        <v>326</v>
      </c>
    </row>
    <row r="352">
      <c r="A352" s="74" t="s">
        <v>967</v>
      </c>
      <c r="B352" s="74" t="s">
        <v>1011</v>
      </c>
      <c r="C352" s="74" t="s">
        <v>393</v>
      </c>
      <c r="D352" s="74" t="s">
        <v>537</v>
      </c>
      <c r="E352" s="74" t="s">
        <v>325</v>
      </c>
      <c r="F352" s="74" t="s">
        <v>326</v>
      </c>
      <c r="H352" s="74" t="s">
        <v>395</v>
      </c>
    </row>
    <row r="353">
      <c r="A353" s="74" t="s">
        <v>967</v>
      </c>
      <c r="B353" s="74" t="s">
        <v>1012</v>
      </c>
      <c r="C353" s="74" t="s">
        <v>546</v>
      </c>
      <c r="D353" s="74" t="s">
        <v>547</v>
      </c>
      <c r="E353" s="74" t="s">
        <v>548</v>
      </c>
      <c r="F353" s="74" t="s">
        <v>356</v>
      </c>
    </row>
    <row r="354">
      <c r="A354" s="74" t="s">
        <v>967</v>
      </c>
      <c r="B354" s="74" t="s">
        <v>1013</v>
      </c>
      <c r="C354" s="74" t="s">
        <v>550</v>
      </c>
      <c r="D354" s="74" t="s">
        <v>551</v>
      </c>
      <c r="E354" s="74" t="s">
        <v>352</v>
      </c>
      <c r="F354" s="74" t="s">
        <v>356</v>
      </c>
    </row>
    <row r="355">
      <c r="A355" s="74" t="s">
        <v>967</v>
      </c>
      <c r="B355" s="74" t="s">
        <v>1014</v>
      </c>
      <c r="C355" s="74" t="s">
        <v>372</v>
      </c>
      <c r="D355" s="74" t="s">
        <v>553</v>
      </c>
      <c r="E355" s="74" t="s">
        <v>325</v>
      </c>
      <c r="F355" s="74" t="s">
        <v>326</v>
      </c>
      <c r="I355" s="75" t="s">
        <v>777</v>
      </c>
    </row>
    <row r="356">
      <c r="A356" s="74" t="s">
        <v>967</v>
      </c>
      <c r="B356" s="74" t="s">
        <v>1015</v>
      </c>
      <c r="C356" s="74" t="s">
        <v>376</v>
      </c>
      <c r="D356" s="74" t="s">
        <v>555</v>
      </c>
      <c r="E356" s="74" t="s">
        <v>325</v>
      </c>
      <c r="F356" s="74" t="s">
        <v>326</v>
      </c>
    </row>
    <row r="357">
      <c r="A357" s="74" t="s">
        <v>967</v>
      </c>
      <c r="B357" s="74" t="s">
        <v>1016</v>
      </c>
      <c r="C357" s="74" t="s">
        <v>383</v>
      </c>
      <c r="D357" s="74" t="s">
        <v>557</v>
      </c>
      <c r="E357" s="74" t="s">
        <v>325</v>
      </c>
      <c r="F357" s="74" t="s">
        <v>326</v>
      </c>
    </row>
    <row r="358">
      <c r="A358" s="74" t="s">
        <v>967</v>
      </c>
      <c r="B358" s="74" t="s">
        <v>1017</v>
      </c>
      <c r="C358" s="74" t="s">
        <v>559</v>
      </c>
      <c r="D358" s="74" t="s">
        <v>560</v>
      </c>
      <c r="E358" s="74" t="s">
        <v>352</v>
      </c>
      <c r="F358" s="74" t="s">
        <v>356</v>
      </c>
    </row>
    <row r="359">
      <c r="A359" s="74" t="s">
        <v>967</v>
      </c>
      <c r="B359" s="74" t="s">
        <v>1018</v>
      </c>
      <c r="C359" s="74" t="s">
        <v>562</v>
      </c>
      <c r="D359" s="74" t="s">
        <v>563</v>
      </c>
      <c r="E359" s="74" t="s">
        <v>548</v>
      </c>
      <c r="F359" s="74" t="s">
        <v>356</v>
      </c>
    </row>
    <row r="360">
      <c r="A360" s="74" t="s">
        <v>967</v>
      </c>
      <c r="B360" s="74" t="s">
        <v>1019</v>
      </c>
      <c r="C360" s="74" t="s">
        <v>565</v>
      </c>
      <c r="D360" s="74" t="s">
        <v>566</v>
      </c>
      <c r="E360" s="74" t="s">
        <v>325</v>
      </c>
      <c r="F360" s="74" t="s">
        <v>326</v>
      </c>
      <c r="H360" s="74" t="s">
        <v>638</v>
      </c>
    </row>
    <row r="361">
      <c r="A361" s="74" t="s">
        <v>967</v>
      </c>
      <c r="B361" s="74" t="s">
        <v>1020</v>
      </c>
      <c r="C361" s="74" t="s">
        <v>393</v>
      </c>
      <c r="D361" s="74" t="s">
        <v>568</v>
      </c>
      <c r="E361" s="74" t="s">
        <v>325</v>
      </c>
      <c r="F361" s="74" t="s">
        <v>326</v>
      </c>
      <c r="H361" s="74" t="s">
        <v>395</v>
      </c>
    </row>
    <row r="362">
      <c r="A362" s="74" t="s">
        <v>967</v>
      </c>
      <c r="B362" s="74" t="s">
        <v>1021</v>
      </c>
      <c r="C362" s="74" t="s">
        <v>911</v>
      </c>
      <c r="D362" s="74" t="s">
        <v>1022</v>
      </c>
      <c r="E362" s="74" t="s">
        <v>352</v>
      </c>
      <c r="F362" s="74" t="s">
        <v>356</v>
      </c>
    </row>
    <row r="363">
      <c r="A363" s="74" t="s">
        <v>967</v>
      </c>
      <c r="B363" s="74" t="s">
        <v>1023</v>
      </c>
      <c r="C363" s="74" t="s">
        <v>506</v>
      </c>
      <c r="D363" s="74" t="s">
        <v>507</v>
      </c>
      <c r="E363" s="74" t="s">
        <v>325</v>
      </c>
      <c r="F363" s="74" t="s">
        <v>326</v>
      </c>
      <c r="H363" s="74" t="s">
        <v>334</v>
      </c>
    </row>
    <row r="364">
      <c r="A364" s="74" t="s">
        <v>967</v>
      </c>
      <c r="B364" s="74" t="s">
        <v>1024</v>
      </c>
      <c r="C364" s="74" t="s">
        <v>509</v>
      </c>
      <c r="D364" s="74" t="s">
        <v>510</v>
      </c>
      <c r="E364" s="74" t="s">
        <v>325</v>
      </c>
      <c r="F364" s="74" t="s">
        <v>326</v>
      </c>
      <c r="H364" s="74" t="s">
        <v>334</v>
      </c>
    </row>
    <row r="365">
      <c r="A365" s="74" t="s">
        <v>967</v>
      </c>
      <c r="B365" s="74" t="s">
        <v>1025</v>
      </c>
      <c r="C365" s="74" t="s">
        <v>512</v>
      </c>
      <c r="D365" s="74" t="s">
        <v>513</v>
      </c>
      <c r="E365" s="74" t="s">
        <v>325</v>
      </c>
      <c r="F365" s="74" t="s">
        <v>326</v>
      </c>
      <c r="H365" s="74" t="s">
        <v>334</v>
      </c>
    </row>
    <row r="366">
      <c r="A366" s="74" t="s">
        <v>967</v>
      </c>
      <c r="B366" s="74" t="s">
        <v>1026</v>
      </c>
      <c r="C366" s="74" t="s">
        <v>515</v>
      </c>
      <c r="D366" s="74" t="s">
        <v>516</v>
      </c>
      <c r="E366" s="74" t="s">
        <v>517</v>
      </c>
      <c r="F366" s="74" t="s">
        <v>326</v>
      </c>
    </row>
    <row r="367">
      <c r="A367" s="74" t="s">
        <v>967</v>
      </c>
      <c r="B367" s="74" t="s">
        <v>1027</v>
      </c>
      <c r="C367" s="74" t="s">
        <v>45</v>
      </c>
      <c r="D367" s="74" t="s">
        <v>1028</v>
      </c>
      <c r="E367" s="74" t="s">
        <v>338</v>
      </c>
      <c r="F367" s="74" t="s">
        <v>349</v>
      </c>
    </row>
    <row r="368">
      <c r="A368" s="74" t="s">
        <v>967</v>
      </c>
      <c r="B368" s="74" t="s">
        <v>1027</v>
      </c>
      <c r="C368" s="74" t="s">
        <v>679</v>
      </c>
      <c r="D368" s="74" t="s">
        <v>680</v>
      </c>
      <c r="E368" s="74" t="s">
        <v>352</v>
      </c>
    </row>
    <row r="369">
      <c r="A369" s="74" t="s">
        <v>967</v>
      </c>
      <c r="B369" s="74" t="s">
        <v>1029</v>
      </c>
      <c r="C369" s="74" t="s">
        <v>376</v>
      </c>
      <c r="D369" s="74" t="s">
        <v>682</v>
      </c>
      <c r="E369" s="74" t="s">
        <v>378</v>
      </c>
      <c r="F369" s="74" t="s">
        <v>326</v>
      </c>
    </row>
    <row r="370">
      <c r="A370" s="74" t="s">
        <v>967</v>
      </c>
      <c r="B370" s="74" t="s">
        <v>1030</v>
      </c>
      <c r="C370" s="74" t="s">
        <v>684</v>
      </c>
      <c r="D370" s="74" t="s">
        <v>685</v>
      </c>
      <c r="E370" s="74" t="s">
        <v>325</v>
      </c>
      <c r="F370" s="74" t="s">
        <v>326</v>
      </c>
      <c r="I370" s="75" t="s">
        <v>686</v>
      </c>
    </row>
    <row r="371">
      <c r="A371" s="74" t="s">
        <v>967</v>
      </c>
      <c r="B371" s="74" t="s">
        <v>1031</v>
      </c>
      <c r="C371" s="74" t="s">
        <v>313</v>
      </c>
      <c r="D371" s="74" t="s">
        <v>688</v>
      </c>
      <c r="E371" s="74" t="s">
        <v>325</v>
      </c>
      <c r="F371" s="74" t="s">
        <v>326</v>
      </c>
    </row>
    <row r="372">
      <c r="A372" s="74" t="s">
        <v>967</v>
      </c>
      <c r="B372" s="74" t="s">
        <v>1032</v>
      </c>
      <c r="C372" s="74" t="s">
        <v>58</v>
      </c>
      <c r="D372" s="74" t="s">
        <v>690</v>
      </c>
      <c r="E372" s="74" t="s">
        <v>325</v>
      </c>
      <c r="F372" s="74" t="s">
        <v>326</v>
      </c>
    </row>
    <row r="373">
      <c r="A373" s="74" t="s">
        <v>967</v>
      </c>
      <c r="B373" s="74" t="s">
        <v>1033</v>
      </c>
      <c r="C373" s="74" t="s">
        <v>443</v>
      </c>
      <c r="D373" s="74" t="s">
        <v>692</v>
      </c>
      <c r="E373" s="74" t="s">
        <v>325</v>
      </c>
      <c r="F373" s="74" t="s">
        <v>326</v>
      </c>
      <c r="H373" s="74" t="s">
        <v>395</v>
      </c>
    </row>
    <row r="374">
      <c r="A374" s="74" t="s">
        <v>967</v>
      </c>
      <c r="B374" s="74" t="s">
        <v>1034</v>
      </c>
      <c r="C374" s="74" t="s">
        <v>694</v>
      </c>
      <c r="D374" s="74" t="s">
        <v>695</v>
      </c>
      <c r="E374" s="74" t="s">
        <v>325</v>
      </c>
      <c r="F374" s="74" t="s">
        <v>326</v>
      </c>
      <c r="H374" s="74" t="s">
        <v>334</v>
      </c>
    </row>
    <row r="375">
      <c r="A375" s="74" t="s">
        <v>967</v>
      </c>
      <c r="B375" s="74" t="s">
        <v>1035</v>
      </c>
      <c r="C375" s="74" t="s">
        <v>697</v>
      </c>
      <c r="D375" s="74" t="s">
        <v>698</v>
      </c>
      <c r="E375" s="74" t="s">
        <v>325</v>
      </c>
      <c r="F375" s="74" t="s">
        <v>326</v>
      </c>
      <c r="H375" s="74" t="s">
        <v>334</v>
      </c>
    </row>
    <row r="376">
      <c r="A376" s="74" t="s">
        <v>967</v>
      </c>
      <c r="B376" s="74" t="s">
        <v>1036</v>
      </c>
      <c r="C376" s="74" t="s">
        <v>700</v>
      </c>
      <c r="D376" s="74" t="s">
        <v>701</v>
      </c>
      <c r="E376" s="74" t="s">
        <v>325</v>
      </c>
      <c r="F376" s="74" t="s">
        <v>326</v>
      </c>
      <c r="I376" s="75" t="s">
        <v>702</v>
      </c>
    </row>
    <row r="377">
      <c r="A377" s="74" t="s">
        <v>967</v>
      </c>
      <c r="B377" s="74" t="s">
        <v>1037</v>
      </c>
      <c r="C377" s="74" t="s">
        <v>704</v>
      </c>
      <c r="D377" s="74" t="s">
        <v>705</v>
      </c>
      <c r="E377" s="74" t="s">
        <v>325</v>
      </c>
      <c r="F377" s="74" t="s">
        <v>326</v>
      </c>
      <c r="I377" s="75" t="s">
        <v>706</v>
      </c>
    </row>
    <row r="378">
      <c r="A378" s="74" t="s">
        <v>967</v>
      </c>
      <c r="B378" s="74" t="s">
        <v>1038</v>
      </c>
      <c r="C378" s="74" t="s">
        <v>48</v>
      </c>
      <c r="D378" s="74" t="s">
        <v>1039</v>
      </c>
      <c r="E378" s="74" t="s">
        <v>338</v>
      </c>
      <c r="F378" s="74" t="s">
        <v>349</v>
      </c>
    </row>
    <row r="379">
      <c r="A379" s="74" t="s">
        <v>967</v>
      </c>
      <c r="B379" s="74" t="s">
        <v>1038</v>
      </c>
      <c r="C379" s="74" t="s">
        <v>951</v>
      </c>
      <c r="D379" s="74" t="s">
        <v>952</v>
      </c>
      <c r="E379" s="74" t="s">
        <v>352</v>
      </c>
    </row>
    <row r="380">
      <c r="A380" s="74" t="s">
        <v>967</v>
      </c>
      <c r="B380" s="74" t="s">
        <v>1040</v>
      </c>
      <c r="C380" s="74" t="s">
        <v>697</v>
      </c>
      <c r="D380" s="74" t="s">
        <v>954</v>
      </c>
      <c r="E380" s="74" t="s">
        <v>325</v>
      </c>
      <c r="F380" s="74" t="s">
        <v>326</v>
      </c>
      <c r="H380" s="74" t="s">
        <v>334</v>
      </c>
    </row>
    <row r="381">
      <c r="A381" s="74" t="s">
        <v>967</v>
      </c>
      <c r="B381" s="74" t="s">
        <v>1041</v>
      </c>
      <c r="C381" s="74" t="s">
        <v>484</v>
      </c>
      <c r="D381" s="74" t="s">
        <v>956</v>
      </c>
      <c r="E381" s="74" t="s">
        <v>325</v>
      </c>
      <c r="F381" s="74" t="s">
        <v>326</v>
      </c>
    </row>
    <row r="382">
      <c r="A382" s="74" t="s">
        <v>967</v>
      </c>
      <c r="B382" s="74" t="s">
        <v>1042</v>
      </c>
      <c r="C382" s="74" t="s">
        <v>376</v>
      </c>
      <c r="D382" s="74" t="s">
        <v>958</v>
      </c>
      <c r="E382" s="74" t="s">
        <v>325</v>
      </c>
      <c r="F382" s="74" t="s">
        <v>326</v>
      </c>
    </row>
    <row r="383">
      <c r="A383" s="74" t="s">
        <v>967</v>
      </c>
      <c r="B383" s="74" t="s">
        <v>1043</v>
      </c>
      <c r="C383" s="74" t="s">
        <v>58</v>
      </c>
      <c r="D383" s="74" t="s">
        <v>960</v>
      </c>
      <c r="E383" s="74" t="s">
        <v>325</v>
      </c>
      <c r="F383" s="74" t="s">
        <v>326</v>
      </c>
    </row>
    <row r="384">
      <c r="A384" s="74" t="s">
        <v>967</v>
      </c>
      <c r="B384" s="74" t="s">
        <v>1044</v>
      </c>
      <c r="C384" s="74" t="s">
        <v>962</v>
      </c>
      <c r="D384" s="74" t="s">
        <v>963</v>
      </c>
      <c r="E384" s="74" t="s">
        <v>325</v>
      </c>
      <c r="F384" s="74" t="s">
        <v>326</v>
      </c>
    </row>
    <row r="385">
      <c r="A385" s="74" t="s">
        <v>967</v>
      </c>
      <c r="B385" s="74" t="s">
        <v>1045</v>
      </c>
      <c r="C385" s="74" t="s">
        <v>965</v>
      </c>
      <c r="D385" s="74" t="s">
        <v>966</v>
      </c>
      <c r="E385" s="74" t="s">
        <v>325</v>
      </c>
      <c r="F385" s="74" t="s">
        <v>326</v>
      </c>
    </row>
    <row r="386">
      <c r="B386" s="74" t="s">
        <v>1046</v>
      </c>
      <c r="C386" s="74" t="s">
        <v>1047</v>
      </c>
      <c r="D386" s="74" t="s">
        <v>1048</v>
      </c>
      <c r="E386" s="74" t="s">
        <v>338</v>
      </c>
      <c r="F386" s="74" t="s">
        <v>349</v>
      </c>
    </row>
    <row r="387">
      <c r="B387" s="74" t="s">
        <v>1046</v>
      </c>
      <c r="C387" s="74" t="s">
        <v>206</v>
      </c>
      <c r="D387" s="74" t="s">
        <v>1049</v>
      </c>
      <c r="E387" s="74" t="s">
        <v>352</v>
      </c>
    </row>
    <row r="388">
      <c r="A388" s="74" t="s">
        <v>1046</v>
      </c>
      <c r="B388" s="74" t="s">
        <v>1050</v>
      </c>
      <c r="C388" s="74" t="s">
        <v>1051</v>
      </c>
      <c r="D388" s="74" t="s">
        <v>1052</v>
      </c>
      <c r="E388" s="74" t="s">
        <v>378</v>
      </c>
      <c r="F388" s="74" t="s">
        <v>326</v>
      </c>
    </row>
    <row r="389">
      <c r="A389" s="74" t="s">
        <v>1046</v>
      </c>
      <c r="B389" s="74" t="s">
        <v>1053</v>
      </c>
      <c r="C389" s="74" t="s">
        <v>972</v>
      </c>
      <c r="D389" s="74" t="s">
        <v>1054</v>
      </c>
      <c r="E389" s="74" t="s">
        <v>378</v>
      </c>
      <c r="F389" s="74" t="s">
        <v>326</v>
      </c>
    </row>
    <row r="390">
      <c r="A390" s="74" t="s">
        <v>1046</v>
      </c>
      <c r="B390" s="74" t="s">
        <v>1055</v>
      </c>
      <c r="C390" s="74" t="s">
        <v>1056</v>
      </c>
      <c r="D390" s="74" t="s">
        <v>1057</v>
      </c>
      <c r="E390" s="74" t="s">
        <v>325</v>
      </c>
      <c r="F390" s="74" t="s">
        <v>356</v>
      </c>
    </row>
    <row r="391">
      <c r="A391" s="74" t="s">
        <v>1046</v>
      </c>
      <c r="B391" s="74" t="s">
        <v>1058</v>
      </c>
      <c r="C391" s="74" t="s">
        <v>1059</v>
      </c>
      <c r="D391" s="74" t="s">
        <v>1060</v>
      </c>
      <c r="E391" s="74" t="s">
        <v>325</v>
      </c>
      <c r="F391" s="74" t="s">
        <v>356</v>
      </c>
    </row>
    <row r="392">
      <c r="A392" s="74" t="s">
        <v>1046</v>
      </c>
      <c r="B392" s="74" t="s">
        <v>1061</v>
      </c>
      <c r="C392" s="74" t="s">
        <v>1062</v>
      </c>
      <c r="D392" s="74" t="s">
        <v>1063</v>
      </c>
      <c r="E392" s="74" t="s">
        <v>325</v>
      </c>
      <c r="F392" s="74" t="s">
        <v>356</v>
      </c>
      <c r="H392" s="74" t="s">
        <v>1064</v>
      </c>
    </row>
    <row r="393">
      <c r="A393" s="74" t="s">
        <v>1046</v>
      </c>
      <c r="B393" s="74" t="s">
        <v>1065</v>
      </c>
      <c r="C393" s="74" t="s">
        <v>665</v>
      </c>
      <c r="D393" s="74" t="s">
        <v>1066</v>
      </c>
      <c r="E393" s="74" t="s">
        <v>352</v>
      </c>
      <c r="F393" s="74" t="s">
        <v>356</v>
      </c>
    </row>
    <row r="394">
      <c r="A394" s="74" t="s">
        <v>1046</v>
      </c>
      <c r="B394" s="74" t="s">
        <v>1067</v>
      </c>
      <c r="C394" s="74" t="s">
        <v>506</v>
      </c>
      <c r="D394" s="74" t="s">
        <v>507</v>
      </c>
      <c r="E394" s="74" t="s">
        <v>325</v>
      </c>
      <c r="F394" s="74" t="s">
        <v>326</v>
      </c>
      <c r="H394" s="74" t="s">
        <v>334</v>
      </c>
    </row>
    <row r="395">
      <c r="A395" s="74" t="s">
        <v>1046</v>
      </c>
      <c r="B395" s="74" t="s">
        <v>1068</v>
      </c>
      <c r="C395" s="74" t="s">
        <v>509</v>
      </c>
      <c r="D395" s="74" t="s">
        <v>510</v>
      </c>
      <c r="E395" s="74" t="s">
        <v>325</v>
      </c>
      <c r="F395" s="74" t="s">
        <v>326</v>
      </c>
      <c r="H395" s="74" t="s">
        <v>334</v>
      </c>
    </row>
    <row r="396">
      <c r="A396" s="74" t="s">
        <v>1046</v>
      </c>
      <c r="B396" s="74" t="s">
        <v>1069</v>
      </c>
      <c r="C396" s="74" t="s">
        <v>512</v>
      </c>
      <c r="D396" s="74" t="s">
        <v>513</v>
      </c>
      <c r="E396" s="74" t="s">
        <v>325</v>
      </c>
      <c r="F396" s="74" t="s">
        <v>326</v>
      </c>
      <c r="H396" s="74" t="s">
        <v>334</v>
      </c>
    </row>
    <row r="397">
      <c r="A397" s="74" t="s">
        <v>1046</v>
      </c>
      <c r="B397" s="74" t="s">
        <v>1070</v>
      </c>
      <c r="C397" s="74" t="s">
        <v>515</v>
      </c>
      <c r="D397" s="74" t="s">
        <v>516</v>
      </c>
      <c r="E397" s="74" t="s">
        <v>517</v>
      </c>
      <c r="F397" s="74" t="s">
        <v>326</v>
      </c>
    </row>
    <row r="398">
      <c r="A398" s="74" t="s">
        <v>1046</v>
      </c>
      <c r="B398" s="74" t="s">
        <v>1071</v>
      </c>
      <c r="C398" s="74" t="s">
        <v>559</v>
      </c>
      <c r="D398" s="74" t="s">
        <v>1072</v>
      </c>
      <c r="E398" s="74" t="s">
        <v>352</v>
      </c>
      <c r="F398" s="74" t="s">
        <v>356</v>
      </c>
    </row>
    <row r="399">
      <c r="A399" s="74" t="s">
        <v>1046</v>
      </c>
      <c r="B399" s="74" t="s">
        <v>1073</v>
      </c>
      <c r="C399" s="74" t="s">
        <v>562</v>
      </c>
      <c r="D399" s="74" t="s">
        <v>563</v>
      </c>
      <c r="E399" s="74" t="s">
        <v>548</v>
      </c>
      <c r="F399" s="74" t="s">
        <v>356</v>
      </c>
    </row>
    <row r="400">
      <c r="A400" s="74" t="s">
        <v>1046</v>
      </c>
      <c r="B400" s="74" t="s">
        <v>1074</v>
      </c>
      <c r="C400" s="74" t="s">
        <v>565</v>
      </c>
      <c r="D400" s="74" t="s">
        <v>566</v>
      </c>
      <c r="E400" s="74" t="s">
        <v>325</v>
      </c>
      <c r="F400" s="74" t="s">
        <v>326</v>
      </c>
      <c r="H400" s="74" t="s">
        <v>638</v>
      </c>
    </row>
    <row r="401">
      <c r="A401" s="74" t="s">
        <v>1046</v>
      </c>
      <c r="B401" s="74" t="s">
        <v>1075</v>
      </c>
      <c r="C401" s="74" t="s">
        <v>35</v>
      </c>
      <c r="D401" s="74" t="s">
        <v>1076</v>
      </c>
      <c r="E401" s="74" t="s">
        <v>338</v>
      </c>
      <c r="F401" s="74" t="s">
        <v>349</v>
      </c>
    </row>
    <row r="402">
      <c r="A402" s="74" t="s">
        <v>1046</v>
      </c>
      <c r="B402" s="74" t="s">
        <v>1075</v>
      </c>
      <c r="C402" s="74" t="s">
        <v>521</v>
      </c>
      <c r="D402" s="74" t="s">
        <v>522</v>
      </c>
      <c r="E402" s="74" t="s">
        <v>352</v>
      </c>
    </row>
    <row r="403">
      <c r="A403" s="74" t="s">
        <v>1046</v>
      </c>
      <c r="B403" s="74" t="s">
        <v>1077</v>
      </c>
      <c r="C403" s="74" t="s">
        <v>376</v>
      </c>
      <c r="D403" s="74" t="s">
        <v>524</v>
      </c>
      <c r="E403" s="74" t="s">
        <v>378</v>
      </c>
      <c r="F403" s="74" t="s">
        <v>326</v>
      </c>
    </row>
    <row r="404">
      <c r="A404" s="74" t="s">
        <v>1046</v>
      </c>
      <c r="B404" s="74" t="s">
        <v>1078</v>
      </c>
      <c r="C404" s="74" t="s">
        <v>58</v>
      </c>
      <c r="D404" s="74" t="s">
        <v>526</v>
      </c>
      <c r="E404" s="74" t="s">
        <v>325</v>
      </c>
      <c r="F404" s="74" t="s">
        <v>326</v>
      </c>
    </row>
    <row r="405">
      <c r="A405" s="74" t="s">
        <v>1046</v>
      </c>
      <c r="B405" s="74" t="s">
        <v>1079</v>
      </c>
      <c r="C405" s="74" t="s">
        <v>528</v>
      </c>
      <c r="D405" s="74" t="s">
        <v>529</v>
      </c>
      <c r="E405" s="74" t="s">
        <v>352</v>
      </c>
      <c r="F405" s="74" t="s">
        <v>356</v>
      </c>
      <c r="I405" s="75" t="s">
        <v>764</v>
      </c>
    </row>
    <row r="406">
      <c r="A406" s="74" t="s">
        <v>1046</v>
      </c>
      <c r="B406" s="74" t="s">
        <v>1080</v>
      </c>
      <c r="C406" s="74" t="s">
        <v>372</v>
      </c>
      <c r="D406" s="74" t="s">
        <v>531</v>
      </c>
      <c r="E406" s="74" t="s">
        <v>325</v>
      </c>
      <c r="F406" s="74" t="s">
        <v>326</v>
      </c>
      <c r="I406" s="75" t="s">
        <v>764</v>
      </c>
    </row>
    <row r="407">
      <c r="A407" s="74" t="s">
        <v>1046</v>
      </c>
      <c r="B407" s="74" t="s">
        <v>1081</v>
      </c>
      <c r="C407" s="74" t="s">
        <v>376</v>
      </c>
      <c r="D407" s="74" t="s">
        <v>533</v>
      </c>
      <c r="E407" s="74" t="s">
        <v>378</v>
      </c>
      <c r="F407" s="74" t="s">
        <v>326</v>
      </c>
    </row>
    <row r="408">
      <c r="A408" s="74" t="s">
        <v>1046</v>
      </c>
      <c r="B408" s="74" t="s">
        <v>1082</v>
      </c>
      <c r="C408" s="74" t="s">
        <v>58</v>
      </c>
      <c r="D408" s="74" t="s">
        <v>535</v>
      </c>
      <c r="E408" s="74" t="s">
        <v>325</v>
      </c>
      <c r="F408" s="74" t="s">
        <v>326</v>
      </c>
    </row>
    <row r="409">
      <c r="A409" s="74" t="s">
        <v>1046</v>
      </c>
      <c r="B409" s="74" t="s">
        <v>1083</v>
      </c>
      <c r="C409" s="74" t="s">
        <v>393</v>
      </c>
      <c r="D409" s="74" t="s">
        <v>537</v>
      </c>
      <c r="E409" s="74" t="s">
        <v>325</v>
      </c>
      <c r="F409" s="74" t="s">
        <v>326</v>
      </c>
      <c r="H409" s="74" t="s">
        <v>395</v>
      </c>
    </row>
    <row r="410">
      <c r="A410" s="74" t="s">
        <v>1046</v>
      </c>
      <c r="B410" s="74" t="s">
        <v>1084</v>
      </c>
      <c r="C410" s="74" t="s">
        <v>539</v>
      </c>
      <c r="D410" s="74" t="s">
        <v>540</v>
      </c>
      <c r="E410" s="74" t="s">
        <v>338</v>
      </c>
      <c r="F410" s="74" t="s">
        <v>349</v>
      </c>
      <c r="I410" s="75" t="s">
        <v>764</v>
      </c>
    </row>
    <row r="411">
      <c r="A411" s="74" t="s">
        <v>1046</v>
      </c>
      <c r="B411" s="74" t="s">
        <v>1084</v>
      </c>
      <c r="C411" s="74" t="s">
        <v>528</v>
      </c>
      <c r="D411" s="74" t="s">
        <v>529</v>
      </c>
      <c r="E411" s="74" t="s">
        <v>352</v>
      </c>
    </row>
    <row r="412">
      <c r="A412" s="74" t="s">
        <v>1046</v>
      </c>
      <c r="B412" s="74" t="s">
        <v>1085</v>
      </c>
      <c r="C412" s="74" t="s">
        <v>372</v>
      </c>
      <c r="D412" s="74" t="s">
        <v>531</v>
      </c>
      <c r="E412" s="74" t="s">
        <v>325</v>
      </c>
      <c r="F412" s="74" t="s">
        <v>326</v>
      </c>
      <c r="I412" s="75" t="s">
        <v>764</v>
      </c>
    </row>
    <row r="413">
      <c r="A413" s="74" t="s">
        <v>1046</v>
      </c>
      <c r="B413" s="74" t="s">
        <v>1086</v>
      </c>
      <c r="C413" s="74" t="s">
        <v>376</v>
      </c>
      <c r="D413" s="74" t="s">
        <v>533</v>
      </c>
      <c r="E413" s="74" t="s">
        <v>378</v>
      </c>
      <c r="F413" s="74" t="s">
        <v>326</v>
      </c>
    </row>
    <row r="414">
      <c r="A414" s="74" t="s">
        <v>1046</v>
      </c>
      <c r="B414" s="74" t="s">
        <v>1087</v>
      </c>
      <c r="C414" s="74" t="s">
        <v>58</v>
      </c>
      <c r="D414" s="74" t="s">
        <v>535</v>
      </c>
      <c r="E414" s="74" t="s">
        <v>325</v>
      </c>
      <c r="F414" s="74" t="s">
        <v>326</v>
      </c>
    </row>
    <row r="415">
      <c r="A415" s="74" t="s">
        <v>1046</v>
      </c>
      <c r="B415" s="74" t="s">
        <v>1088</v>
      </c>
      <c r="C415" s="74" t="s">
        <v>393</v>
      </c>
      <c r="D415" s="74" t="s">
        <v>537</v>
      </c>
      <c r="E415" s="74" t="s">
        <v>325</v>
      </c>
      <c r="F415" s="74" t="s">
        <v>326</v>
      </c>
      <c r="H415" s="74" t="s">
        <v>395</v>
      </c>
    </row>
    <row r="416">
      <c r="A416" s="74" t="s">
        <v>1046</v>
      </c>
      <c r="B416" s="74" t="s">
        <v>1089</v>
      </c>
      <c r="C416" s="74" t="s">
        <v>546</v>
      </c>
      <c r="D416" s="74" t="s">
        <v>547</v>
      </c>
      <c r="E416" s="74" t="s">
        <v>548</v>
      </c>
      <c r="F416" s="74" t="s">
        <v>356</v>
      </c>
    </row>
    <row r="417">
      <c r="A417" s="74" t="s">
        <v>1046</v>
      </c>
      <c r="B417" s="74" t="s">
        <v>1090</v>
      </c>
      <c r="C417" s="74" t="s">
        <v>550</v>
      </c>
      <c r="D417" s="74" t="s">
        <v>551</v>
      </c>
      <c r="E417" s="74" t="s">
        <v>352</v>
      </c>
      <c r="F417" s="74" t="s">
        <v>356</v>
      </c>
    </row>
    <row r="418">
      <c r="A418" s="74" t="s">
        <v>1046</v>
      </c>
      <c r="B418" s="74" t="s">
        <v>1091</v>
      </c>
      <c r="C418" s="74" t="s">
        <v>372</v>
      </c>
      <c r="D418" s="74" t="s">
        <v>553</v>
      </c>
      <c r="E418" s="74" t="s">
        <v>325</v>
      </c>
      <c r="F418" s="74" t="s">
        <v>326</v>
      </c>
      <c r="I418" s="75" t="s">
        <v>777</v>
      </c>
    </row>
    <row r="419">
      <c r="A419" s="74" t="s">
        <v>1046</v>
      </c>
      <c r="B419" s="74" t="s">
        <v>1092</v>
      </c>
      <c r="C419" s="74" t="s">
        <v>376</v>
      </c>
      <c r="D419" s="74" t="s">
        <v>555</v>
      </c>
      <c r="E419" s="74" t="s">
        <v>325</v>
      </c>
      <c r="F419" s="74" t="s">
        <v>326</v>
      </c>
    </row>
    <row r="420">
      <c r="A420" s="74" t="s">
        <v>1046</v>
      </c>
      <c r="B420" s="74" t="s">
        <v>1093</v>
      </c>
      <c r="C420" s="74" t="s">
        <v>383</v>
      </c>
      <c r="D420" s="74" t="s">
        <v>557</v>
      </c>
      <c r="E420" s="74" t="s">
        <v>325</v>
      </c>
      <c r="F420" s="74" t="s">
        <v>326</v>
      </c>
    </row>
    <row r="421">
      <c r="A421" s="74" t="s">
        <v>1046</v>
      </c>
      <c r="B421" s="74" t="s">
        <v>1094</v>
      </c>
      <c r="C421" s="74" t="s">
        <v>559</v>
      </c>
      <c r="D421" s="74" t="s">
        <v>560</v>
      </c>
      <c r="E421" s="74" t="s">
        <v>352</v>
      </c>
      <c r="F421" s="74" t="s">
        <v>356</v>
      </c>
    </row>
    <row r="422">
      <c r="A422" s="74" t="s">
        <v>1046</v>
      </c>
      <c r="B422" s="74" t="s">
        <v>1095</v>
      </c>
      <c r="C422" s="74" t="s">
        <v>562</v>
      </c>
      <c r="D422" s="74" t="s">
        <v>563</v>
      </c>
      <c r="E422" s="74" t="s">
        <v>548</v>
      </c>
      <c r="F422" s="74" t="s">
        <v>356</v>
      </c>
    </row>
    <row r="423">
      <c r="A423" s="74" t="s">
        <v>1046</v>
      </c>
      <c r="B423" s="74" t="s">
        <v>1096</v>
      </c>
      <c r="C423" s="74" t="s">
        <v>565</v>
      </c>
      <c r="D423" s="74" t="s">
        <v>566</v>
      </c>
      <c r="E423" s="74" t="s">
        <v>325</v>
      </c>
      <c r="F423" s="74" t="s">
        <v>326</v>
      </c>
      <c r="H423" s="74" t="s">
        <v>638</v>
      </c>
    </row>
    <row r="424">
      <c r="A424" s="74" t="s">
        <v>1046</v>
      </c>
      <c r="B424" s="74" t="s">
        <v>1097</v>
      </c>
      <c r="C424" s="74" t="s">
        <v>393</v>
      </c>
      <c r="D424" s="74" t="s">
        <v>568</v>
      </c>
      <c r="E424" s="74" t="s">
        <v>325</v>
      </c>
      <c r="F424" s="74" t="s">
        <v>326</v>
      </c>
      <c r="H424" s="74" t="s">
        <v>395</v>
      </c>
    </row>
    <row r="425">
      <c r="A425" s="74" t="s">
        <v>1046</v>
      </c>
      <c r="B425" s="74" t="s">
        <v>1098</v>
      </c>
      <c r="C425" s="74" t="s">
        <v>790</v>
      </c>
      <c r="D425" s="74" t="s">
        <v>791</v>
      </c>
      <c r="E425" s="74" t="s">
        <v>352</v>
      </c>
      <c r="G425" s="74" t="s">
        <v>792</v>
      </c>
    </row>
    <row r="426">
      <c r="A426" s="74" t="s">
        <v>1046</v>
      </c>
      <c r="B426" s="74" t="s">
        <v>1099</v>
      </c>
      <c r="C426" s="74" t="s">
        <v>794</v>
      </c>
      <c r="D426" s="74" t="s">
        <v>795</v>
      </c>
      <c r="E426" s="74" t="s">
        <v>352</v>
      </c>
      <c r="G426" s="74" t="s">
        <v>792</v>
      </c>
    </row>
    <row r="427">
      <c r="A427" s="74" t="s">
        <v>1046</v>
      </c>
      <c r="B427" s="74" t="s">
        <v>1100</v>
      </c>
      <c r="C427" s="74" t="s">
        <v>314</v>
      </c>
      <c r="D427" s="74" t="s">
        <v>797</v>
      </c>
      <c r="E427" s="74" t="s">
        <v>325</v>
      </c>
      <c r="F427" s="74" t="s">
        <v>356</v>
      </c>
      <c r="G427" s="74" t="s">
        <v>792</v>
      </c>
    </row>
    <row r="428">
      <c r="A428" s="74" t="s">
        <v>1046</v>
      </c>
      <c r="B428" s="74" t="s">
        <v>1101</v>
      </c>
      <c r="C428" s="74" t="s">
        <v>799</v>
      </c>
      <c r="D428" s="74" t="s">
        <v>800</v>
      </c>
      <c r="E428" s="74" t="s">
        <v>338</v>
      </c>
      <c r="F428" s="74" t="s">
        <v>349</v>
      </c>
      <c r="G428" s="74" t="s">
        <v>792</v>
      </c>
    </row>
    <row r="429">
      <c r="A429" s="74" t="s">
        <v>1046</v>
      </c>
      <c r="B429" s="74" t="s">
        <v>1102</v>
      </c>
      <c r="C429" s="74" t="s">
        <v>802</v>
      </c>
      <c r="E429" s="74" t="s">
        <v>352</v>
      </c>
      <c r="G429" s="74" t="s">
        <v>792</v>
      </c>
    </row>
    <row r="430">
      <c r="A430" s="74" t="s">
        <v>1046</v>
      </c>
      <c r="B430" s="74" t="s">
        <v>1103</v>
      </c>
      <c r="C430" s="74" t="s">
        <v>372</v>
      </c>
      <c r="D430" s="74" t="s">
        <v>804</v>
      </c>
      <c r="E430" s="74" t="s">
        <v>325</v>
      </c>
      <c r="F430" s="74" t="s">
        <v>356</v>
      </c>
      <c r="G430" s="74" t="s">
        <v>792</v>
      </c>
    </row>
    <row r="431">
      <c r="A431" s="74" t="s">
        <v>1046</v>
      </c>
      <c r="B431" s="74" t="s">
        <v>1104</v>
      </c>
      <c r="C431" s="74" t="s">
        <v>806</v>
      </c>
      <c r="D431" s="74" t="s">
        <v>807</v>
      </c>
      <c r="E431" s="74" t="s">
        <v>338</v>
      </c>
      <c r="F431" s="74" t="s">
        <v>349</v>
      </c>
      <c r="G431" s="74" t="s">
        <v>792</v>
      </c>
    </row>
    <row r="432">
      <c r="A432" s="74" t="s">
        <v>1046</v>
      </c>
      <c r="B432" s="74" t="s">
        <v>1105</v>
      </c>
      <c r="C432" s="74" t="s">
        <v>58</v>
      </c>
      <c r="D432" s="74" t="s">
        <v>809</v>
      </c>
      <c r="E432" s="74" t="s">
        <v>325</v>
      </c>
      <c r="F432" s="74" t="s">
        <v>356</v>
      </c>
      <c r="G432" s="74" t="s">
        <v>792</v>
      </c>
    </row>
    <row r="433">
      <c r="A433" s="74" t="s">
        <v>1046</v>
      </c>
      <c r="B433" s="74" t="s">
        <v>1106</v>
      </c>
      <c r="C433" s="74" t="s">
        <v>811</v>
      </c>
      <c r="D433" s="74" t="s">
        <v>812</v>
      </c>
      <c r="E433" s="74" t="s">
        <v>325</v>
      </c>
      <c r="F433" s="74" t="s">
        <v>356</v>
      </c>
      <c r="G433" s="74" t="s">
        <v>792</v>
      </c>
    </row>
    <row r="434">
      <c r="A434" s="74" t="s">
        <v>1046</v>
      </c>
      <c r="B434" s="74" t="s">
        <v>1107</v>
      </c>
      <c r="C434" s="74" t="s">
        <v>814</v>
      </c>
      <c r="D434" s="74" t="s">
        <v>815</v>
      </c>
      <c r="E434" s="74" t="s">
        <v>352</v>
      </c>
      <c r="G434" s="74" t="s">
        <v>792</v>
      </c>
    </row>
    <row r="435">
      <c r="A435" s="74" t="s">
        <v>1046</v>
      </c>
      <c r="B435" s="74" t="s">
        <v>1108</v>
      </c>
      <c r="C435" s="74" t="s">
        <v>407</v>
      </c>
      <c r="D435" s="74" t="s">
        <v>408</v>
      </c>
      <c r="E435" s="74" t="s">
        <v>325</v>
      </c>
      <c r="F435" s="74" t="s">
        <v>356</v>
      </c>
      <c r="G435" s="74" t="s">
        <v>792</v>
      </c>
    </row>
    <row r="436">
      <c r="A436" s="74" t="s">
        <v>1046</v>
      </c>
      <c r="B436" s="74" t="s">
        <v>1109</v>
      </c>
      <c r="C436" s="74" t="s">
        <v>410</v>
      </c>
      <c r="D436" s="74" t="s">
        <v>411</v>
      </c>
      <c r="E436" s="74" t="s">
        <v>325</v>
      </c>
      <c r="F436" s="74" t="s">
        <v>356</v>
      </c>
      <c r="G436" s="74" t="s">
        <v>792</v>
      </c>
    </row>
    <row r="437">
      <c r="A437" s="74" t="s">
        <v>1046</v>
      </c>
      <c r="B437" s="74" t="s">
        <v>1110</v>
      </c>
      <c r="C437" s="74" t="s">
        <v>413</v>
      </c>
      <c r="D437" s="74" t="s">
        <v>414</v>
      </c>
      <c r="E437" s="74" t="s">
        <v>325</v>
      </c>
      <c r="F437" s="74" t="s">
        <v>356</v>
      </c>
      <c r="G437" s="74" t="s">
        <v>792</v>
      </c>
    </row>
    <row r="438">
      <c r="A438" s="74" t="s">
        <v>1046</v>
      </c>
      <c r="B438" s="74" t="s">
        <v>1111</v>
      </c>
      <c r="C438" s="74" t="s">
        <v>416</v>
      </c>
      <c r="D438" s="74" t="s">
        <v>417</v>
      </c>
      <c r="E438" s="74" t="s">
        <v>325</v>
      </c>
      <c r="F438" s="74" t="s">
        <v>356</v>
      </c>
      <c r="G438" s="74" t="s">
        <v>792</v>
      </c>
    </row>
    <row r="439">
      <c r="A439" s="74" t="s">
        <v>1046</v>
      </c>
      <c r="B439" s="74" t="s">
        <v>1112</v>
      </c>
      <c r="C439" s="74" t="s">
        <v>419</v>
      </c>
      <c r="D439" s="74" t="s">
        <v>420</v>
      </c>
      <c r="E439" s="74" t="s">
        <v>325</v>
      </c>
      <c r="F439" s="74" t="s">
        <v>356</v>
      </c>
      <c r="G439" s="74" t="s">
        <v>792</v>
      </c>
    </row>
    <row r="440">
      <c r="A440" s="74" t="s">
        <v>1046</v>
      </c>
      <c r="B440" s="74" t="s">
        <v>1113</v>
      </c>
      <c r="C440" s="74" t="s">
        <v>1114</v>
      </c>
      <c r="D440" s="74" t="s">
        <v>1115</v>
      </c>
      <c r="E440" s="74" t="s">
        <v>325</v>
      </c>
      <c r="F440" s="74" t="s">
        <v>356</v>
      </c>
      <c r="H440" s="74" t="s">
        <v>334</v>
      </c>
    </row>
    <row r="441">
      <c r="A441" s="74" t="s">
        <v>1046</v>
      </c>
      <c r="B441" s="74" t="s">
        <v>1116</v>
      </c>
      <c r="C441" s="74" t="s">
        <v>1117</v>
      </c>
      <c r="D441" s="74" t="s">
        <v>1118</v>
      </c>
      <c r="E441" s="74" t="s">
        <v>338</v>
      </c>
      <c r="F441" s="74" t="s">
        <v>349</v>
      </c>
      <c r="G441" s="74" t="s">
        <v>1117</v>
      </c>
    </row>
    <row r="442">
      <c r="A442" s="74" t="s">
        <v>1046</v>
      </c>
      <c r="B442" s="74" t="s">
        <v>1119</v>
      </c>
      <c r="C442" s="74" t="s">
        <v>217</v>
      </c>
      <c r="D442" s="74" t="s">
        <v>1120</v>
      </c>
      <c r="E442" s="74" t="s">
        <v>338</v>
      </c>
      <c r="F442" s="74" t="s">
        <v>356</v>
      </c>
      <c r="G442" s="74" t="s">
        <v>217</v>
      </c>
    </row>
    <row r="443">
      <c r="A443" s="74" t="s">
        <v>1046</v>
      </c>
      <c r="B443" s="74" t="s">
        <v>1119</v>
      </c>
      <c r="C443" s="74" t="s">
        <v>1121</v>
      </c>
      <c r="D443" s="74" t="s">
        <v>1122</v>
      </c>
      <c r="E443" s="74" t="s">
        <v>352</v>
      </c>
      <c r="G443" s="74" t="s">
        <v>217</v>
      </c>
    </row>
    <row r="444">
      <c r="A444" s="74" t="s">
        <v>1046</v>
      </c>
      <c r="B444" s="74" t="s">
        <v>1123</v>
      </c>
      <c r="C444" s="74" t="s">
        <v>376</v>
      </c>
      <c r="D444" s="74" t="s">
        <v>1124</v>
      </c>
      <c r="E444" s="74" t="s">
        <v>378</v>
      </c>
      <c r="F444" s="74" t="s">
        <v>326</v>
      </c>
      <c r="G444" s="74" t="s">
        <v>217</v>
      </c>
    </row>
    <row r="445">
      <c r="A445" s="74" t="s">
        <v>1046</v>
      </c>
      <c r="B445" s="74" t="s">
        <v>1125</v>
      </c>
      <c r="C445" s="74" t="s">
        <v>1126</v>
      </c>
      <c r="D445" s="74" t="s">
        <v>1127</v>
      </c>
      <c r="E445" s="74" t="s">
        <v>1128</v>
      </c>
      <c r="F445" s="74" t="s">
        <v>356</v>
      </c>
      <c r="G445" s="74" t="s">
        <v>217</v>
      </c>
    </row>
    <row r="446">
      <c r="A446" s="74" t="s">
        <v>1046</v>
      </c>
      <c r="B446" s="74" t="s">
        <v>1129</v>
      </c>
      <c r="C446" s="74" t="s">
        <v>1130</v>
      </c>
      <c r="D446" s="74" t="s">
        <v>1131</v>
      </c>
      <c r="E446" s="74" t="s">
        <v>325</v>
      </c>
      <c r="F446" s="74" t="s">
        <v>356</v>
      </c>
      <c r="G446" s="74" t="s">
        <v>217</v>
      </c>
    </row>
    <row r="447">
      <c r="A447" s="74" t="s">
        <v>1046</v>
      </c>
      <c r="B447" s="74" t="s">
        <v>1132</v>
      </c>
      <c r="C447" s="74" t="s">
        <v>1133</v>
      </c>
      <c r="D447" s="74" t="s">
        <v>1134</v>
      </c>
      <c r="E447" s="74" t="s">
        <v>385</v>
      </c>
      <c r="F447" s="74" t="s">
        <v>356</v>
      </c>
      <c r="G447" s="74" t="s">
        <v>217</v>
      </c>
    </row>
    <row r="448">
      <c r="A448" s="74" t="s">
        <v>1046</v>
      </c>
      <c r="B448" s="74" t="s">
        <v>1135</v>
      </c>
      <c r="C448" s="74" t="s">
        <v>559</v>
      </c>
      <c r="D448" s="74" t="s">
        <v>1136</v>
      </c>
      <c r="E448" s="74" t="s">
        <v>352</v>
      </c>
      <c r="G448" s="74" t="s">
        <v>217</v>
      </c>
    </row>
    <row r="449">
      <c r="A449" s="74" t="s">
        <v>1046</v>
      </c>
      <c r="B449" s="74" t="s">
        <v>1137</v>
      </c>
      <c r="C449" s="74" t="s">
        <v>562</v>
      </c>
      <c r="D449" s="74" t="s">
        <v>563</v>
      </c>
      <c r="E449" s="74" t="s">
        <v>548</v>
      </c>
      <c r="F449" s="74" t="s">
        <v>356</v>
      </c>
      <c r="G449" s="74" t="s">
        <v>217</v>
      </c>
    </row>
    <row r="450">
      <c r="A450" s="74" t="s">
        <v>1046</v>
      </c>
      <c r="B450" s="74" t="s">
        <v>1138</v>
      </c>
      <c r="C450" s="74" t="s">
        <v>565</v>
      </c>
      <c r="D450" s="74" t="s">
        <v>566</v>
      </c>
      <c r="E450" s="74" t="s">
        <v>325</v>
      </c>
      <c r="F450" s="74" t="s">
        <v>326</v>
      </c>
      <c r="G450" s="74" t="s">
        <v>217</v>
      </c>
    </row>
    <row r="451">
      <c r="A451" s="74" t="s">
        <v>1046</v>
      </c>
      <c r="B451" s="74" t="s">
        <v>1139</v>
      </c>
      <c r="C451" s="74" t="s">
        <v>1140</v>
      </c>
      <c r="D451" s="74" t="s">
        <v>1141</v>
      </c>
      <c r="E451" s="74" t="s">
        <v>352</v>
      </c>
      <c r="G451" s="74" t="s">
        <v>217</v>
      </c>
    </row>
    <row r="452">
      <c r="A452" s="74" t="s">
        <v>1046</v>
      </c>
      <c r="B452" s="74" t="s">
        <v>1142</v>
      </c>
      <c r="C452" s="74" t="s">
        <v>472</v>
      </c>
      <c r="D452" s="74" t="s">
        <v>473</v>
      </c>
      <c r="E452" s="74" t="s">
        <v>325</v>
      </c>
      <c r="F452" s="74" t="s">
        <v>326</v>
      </c>
      <c r="G452" s="74" t="s">
        <v>217</v>
      </c>
    </row>
    <row r="453">
      <c r="A453" s="74" t="s">
        <v>1046</v>
      </c>
      <c r="B453" s="74" t="s">
        <v>1143</v>
      </c>
      <c r="C453" s="74" t="s">
        <v>358</v>
      </c>
      <c r="D453" s="74" t="s">
        <v>475</v>
      </c>
      <c r="E453" s="74" t="s">
        <v>378</v>
      </c>
      <c r="F453" s="74" t="s">
        <v>326</v>
      </c>
      <c r="G453" s="74" t="s">
        <v>217</v>
      </c>
    </row>
    <row r="454">
      <c r="A454" s="74" t="s">
        <v>1046</v>
      </c>
      <c r="B454" s="74" t="s">
        <v>1144</v>
      </c>
      <c r="C454" s="74" t="s">
        <v>1145</v>
      </c>
      <c r="D454" s="74" t="s">
        <v>1146</v>
      </c>
      <c r="E454" s="74" t="s">
        <v>352</v>
      </c>
      <c r="G454" s="74" t="s">
        <v>217</v>
      </c>
    </row>
    <row r="455">
      <c r="A455" s="74" t="s">
        <v>1046</v>
      </c>
      <c r="B455" s="74" t="s">
        <v>1147</v>
      </c>
      <c r="C455" s="74" t="s">
        <v>506</v>
      </c>
      <c r="D455" s="74" t="s">
        <v>507</v>
      </c>
      <c r="E455" s="74" t="s">
        <v>325</v>
      </c>
      <c r="F455" s="74" t="s">
        <v>326</v>
      </c>
      <c r="G455" s="74" t="s">
        <v>217</v>
      </c>
    </row>
    <row r="456">
      <c r="A456" s="74" t="s">
        <v>1046</v>
      </c>
      <c r="B456" s="74" t="s">
        <v>1148</v>
      </c>
      <c r="C456" s="74" t="s">
        <v>509</v>
      </c>
      <c r="D456" s="74" t="s">
        <v>510</v>
      </c>
      <c r="E456" s="74" t="s">
        <v>325</v>
      </c>
      <c r="F456" s="74" t="s">
        <v>326</v>
      </c>
      <c r="G456" s="74" t="s">
        <v>217</v>
      </c>
    </row>
    <row r="457">
      <c r="A457" s="74" t="s">
        <v>1046</v>
      </c>
      <c r="B457" s="74" t="s">
        <v>1149</v>
      </c>
      <c r="C457" s="74" t="s">
        <v>512</v>
      </c>
      <c r="D457" s="74" t="s">
        <v>513</v>
      </c>
      <c r="E457" s="74" t="s">
        <v>325</v>
      </c>
      <c r="F457" s="74" t="s">
        <v>326</v>
      </c>
      <c r="G457" s="74" t="s">
        <v>217</v>
      </c>
    </row>
    <row r="458">
      <c r="A458" s="74" t="s">
        <v>1046</v>
      </c>
      <c r="B458" s="74" t="s">
        <v>1150</v>
      </c>
      <c r="C458" s="74" t="s">
        <v>515</v>
      </c>
      <c r="D458" s="74" t="s">
        <v>516</v>
      </c>
      <c r="E458" s="74" t="s">
        <v>517</v>
      </c>
      <c r="F458" s="74" t="s">
        <v>326</v>
      </c>
      <c r="G458" s="74" t="s">
        <v>217</v>
      </c>
    </row>
    <row r="459">
      <c r="A459" s="74" t="s">
        <v>1046</v>
      </c>
      <c r="B459" s="74" t="s">
        <v>1151</v>
      </c>
      <c r="C459" s="74" t="s">
        <v>45</v>
      </c>
      <c r="D459" s="74" t="s">
        <v>1152</v>
      </c>
      <c r="E459" s="74" t="s">
        <v>338</v>
      </c>
      <c r="F459" s="74" t="s">
        <v>349</v>
      </c>
    </row>
    <row r="460">
      <c r="A460" s="74" t="s">
        <v>1046</v>
      </c>
      <c r="B460" s="74" t="s">
        <v>1151</v>
      </c>
      <c r="C460" s="74" t="s">
        <v>679</v>
      </c>
      <c r="D460" s="74" t="s">
        <v>680</v>
      </c>
      <c r="E460" s="74" t="s">
        <v>352</v>
      </c>
    </row>
    <row r="461">
      <c r="A461" s="74" t="s">
        <v>1046</v>
      </c>
      <c r="B461" s="74" t="s">
        <v>1153</v>
      </c>
      <c r="C461" s="74" t="s">
        <v>376</v>
      </c>
      <c r="D461" s="74" t="s">
        <v>682</v>
      </c>
      <c r="E461" s="74" t="s">
        <v>378</v>
      </c>
      <c r="F461" s="74" t="s">
        <v>326</v>
      </c>
    </row>
    <row r="462">
      <c r="A462" s="74" t="s">
        <v>1046</v>
      </c>
      <c r="B462" s="74" t="s">
        <v>1154</v>
      </c>
      <c r="C462" s="74" t="s">
        <v>684</v>
      </c>
      <c r="D462" s="74" t="s">
        <v>685</v>
      </c>
      <c r="E462" s="74" t="s">
        <v>325</v>
      </c>
      <c r="F462" s="74" t="s">
        <v>326</v>
      </c>
      <c r="I462" s="75" t="s">
        <v>686</v>
      </c>
    </row>
    <row r="463">
      <c r="A463" s="74" t="s">
        <v>1046</v>
      </c>
      <c r="B463" s="74" t="s">
        <v>1155</v>
      </c>
      <c r="C463" s="74" t="s">
        <v>313</v>
      </c>
      <c r="D463" s="74" t="s">
        <v>688</v>
      </c>
      <c r="E463" s="74" t="s">
        <v>325</v>
      </c>
      <c r="F463" s="74" t="s">
        <v>326</v>
      </c>
    </row>
    <row r="464">
      <c r="A464" s="74" t="s">
        <v>1046</v>
      </c>
      <c r="B464" s="74" t="s">
        <v>1156</v>
      </c>
      <c r="C464" s="74" t="s">
        <v>58</v>
      </c>
      <c r="D464" s="74" t="s">
        <v>690</v>
      </c>
      <c r="E464" s="74" t="s">
        <v>325</v>
      </c>
      <c r="F464" s="74" t="s">
        <v>326</v>
      </c>
    </row>
    <row r="465">
      <c r="A465" s="74" t="s">
        <v>1046</v>
      </c>
      <c r="B465" s="74" t="s">
        <v>1157</v>
      </c>
      <c r="C465" s="74" t="s">
        <v>443</v>
      </c>
      <c r="D465" s="74" t="s">
        <v>692</v>
      </c>
      <c r="E465" s="74" t="s">
        <v>325</v>
      </c>
      <c r="F465" s="74" t="s">
        <v>326</v>
      </c>
      <c r="H465" s="74" t="s">
        <v>395</v>
      </c>
    </row>
    <row r="466">
      <c r="A466" s="74" t="s">
        <v>1046</v>
      </c>
      <c r="B466" s="74" t="s">
        <v>1158</v>
      </c>
      <c r="C466" s="74" t="s">
        <v>694</v>
      </c>
      <c r="D466" s="74" t="s">
        <v>695</v>
      </c>
      <c r="E466" s="74" t="s">
        <v>325</v>
      </c>
      <c r="F466" s="74" t="s">
        <v>326</v>
      </c>
      <c r="H466" s="74" t="s">
        <v>334</v>
      </c>
    </row>
    <row r="467">
      <c r="A467" s="74" t="s">
        <v>1046</v>
      </c>
      <c r="B467" s="74" t="s">
        <v>1159</v>
      </c>
      <c r="C467" s="74" t="s">
        <v>697</v>
      </c>
      <c r="D467" s="74" t="s">
        <v>698</v>
      </c>
      <c r="E467" s="74" t="s">
        <v>325</v>
      </c>
      <c r="F467" s="74" t="s">
        <v>326</v>
      </c>
      <c r="H467" s="74" t="s">
        <v>334</v>
      </c>
    </row>
    <row r="468">
      <c r="A468" s="74" t="s">
        <v>1046</v>
      </c>
      <c r="B468" s="74" t="s">
        <v>1160</v>
      </c>
      <c r="C468" s="74" t="s">
        <v>700</v>
      </c>
      <c r="D468" s="74" t="s">
        <v>701</v>
      </c>
      <c r="E468" s="74" t="s">
        <v>325</v>
      </c>
      <c r="F468" s="74" t="s">
        <v>326</v>
      </c>
      <c r="I468" s="75" t="s">
        <v>702</v>
      </c>
    </row>
    <row r="469">
      <c r="A469" s="74" t="s">
        <v>1046</v>
      </c>
      <c r="B469" s="74" t="s">
        <v>1161</v>
      </c>
      <c r="C469" s="74" t="s">
        <v>704</v>
      </c>
      <c r="D469" s="74" t="s">
        <v>705</v>
      </c>
      <c r="E469" s="74" t="s">
        <v>325</v>
      </c>
      <c r="F469" s="74" t="s">
        <v>326</v>
      </c>
      <c r="I469" s="75" t="s">
        <v>706</v>
      </c>
    </row>
    <row r="470">
      <c r="A470" s="74" t="s">
        <v>1046</v>
      </c>
      <c r="B470" s="74" t="s">
        <v>1162</v>
      </c>
      <c r="C470" s="74" t="s">
        <v>1163</v>
      </c>
      <c r="D470" s="74" t="s">
        <v>1164</v>
      </c>
      <c r="E470" s="74" t="s">
        <v>352</v>
      </c>
      <c r="F470" s="74" t="s">
        <v>356</v>
      </c>
    </row>
    <row r="471">
      <c r="A471" s="74" t="s">
        <v>1046</v>
      </c>
      <c r="B471" s="74" t="s">
        <v>1165</v>
      </c>
      <c r="C471" s="74" t="s">
        <v>30</v>
      </c>
      <c r="D471" s="74" t="s">
        <v>1166</v>
      </c>
      <c r="E471" s="74" t="s">
        <v>325</v>
      </c>
      <c r="F471" s="74" t="s">
        <v>356</v>
      </c>
      <c r="G471" s="74" t="s">
        <v>30</v>
      </c>
    </row>
    <row r="472">
      <c r="A472" s="74" t="s">
        <v>1046</v>
      </c>
      <c r="B472" s="74" t="s">
        <v>1167</v>
      </c>
      <c r="C472" s="74" t="s">
        <v>1168</v>
      </c>
      <c r="D472" s="74" t="s">
        <v>1169</v>
      </c>
      <c r="E472" s="74" t="s">
        <v>338</v>
      </c>
      <c r="F472" s="74" t="s">
        <v>349</v>
      </c>
    </row>
    <row r="473">
      <c r="A473" s="74" t="s">
        <v>1046</v>
      </c>
      <c r="B473" s="74" t="s">
        <v>1167</v>
      </c>
      <c r="C473" s="74" t="s">
        <v>1170</v>
      </c>
      <c r="D473" s="74" t="s">
        <v>1171</v>
      </c>
      <c r="E473" s="74" t="s">
        <v>352</v>
      </c>
    </row>
    <row r="474">
      <c r="A474" s="74" t="s">
        <v>1046</v>
      </c>
      <c r="B474" s="74" t="s">
        <v>1172</v>
      </c>
      <c r="C474" s="74" t="s">
        <v>376</v>
      </c>
      <c r="D474" s="74" t="s">
        <v>1173</v>
      </c>
      <c r="E474" s="74" t="s">
        <v>378</v>
      </c>
      <c r="F474" s="74" t="s">
        <v>326</v>
      </c>
    </row>
    <row r="475">
      <c r="A475" s="74" t="s">
        <v>1046</v>
      </c>
      <c r="B475" s="74" t="s">
        <v>1174</v>
      </c>
      <c r="C475" s="74" t="s">
        <v>1175</v>
      </c>
      <c r="D475" s="74" t="s">
        <v>1176</v>
      </c>
      <c r="E475" s="74" t="s">
        <v>325</v>
      </c>
      <c r="F475" s="74" t="s">
        <v>356</v>
      </c>
      <c r="H475" s="74" t="s">
        <v>395</v>
      </c>
    </row>
    <row r="476">
      <c r="A476" s="74" t="s">
        <v>1046</v>
      </c>
      <c r="B476" s="74" t="s">
        <v>1177</v>
      </c>
      <c r="C476" s="74" t="s">
        <v>1178</v>
      </c>
      <c r="D476" s="74" t="s">
        <v>1179</v>
      </c>
      <c r="E476" s="74" t="s">
        <v>325</v>
      </c>
      <c r="F476" s="74" t="s">
        <v>356</v>
      </c>
      <c r="H476" s="74" t="s">
        <v>334</v>
      </c>
    </row>
    <row r="477">
      <c r="A477" s="74" t="s">
        <v>1046</v>
      </c>
      <c r="B477" s="74" t="s">
        <v>1180</v>
      </c>
      <c r="C477" s="74" t="s">
        <v>559</v>
      </c>
      <c r="D477" s="74" t="s">
        <v>1181</v>
      </c>
      <c r="E477" s="74" t="s">
        <v>352</v>
      </c>
      <c r="F477" s="74" t="s">
        <v>356</v>
      </c>
    </row>
    <row r="478">
      <c r="A478" s="74" t="s">
        <v>1046</v>
      </c>
      <c r="B478" s="74" t="s">
        <v>1182</v>
      </c>
      <c r="C478" s="74" t="s">
        <v>562</v>
      </c>
      <c r="D478" s="74" t="s">
        <v>563</v>
      </c>
      <c r="E478" s="74" t="s">
        <v>548</v>
      </c>
      <c r="F478" s="74" t="s">
        <v>356</v>
      </c>
    </row>
    <row r="479">
      <c r="A479" s="74" t="s">
        <v>1046</v>
      </c>
      <c r="B479" s="74" t="s">
        <v>1183</v>
      </c>
      <c r="C479" s="74" t="s">
        <v>565</v>
      </c>
      <c r="D479" s="74" t="s">
        <v>566</v>
      </c>
      <c r="E479" s="74" t="s">
        <v>325</v>
      </c>
      <c r="F479" s="74" t="s">
        <v>326</v>
      </c>
      <c r="H479" s="74" t="s">
        <v>638</v>
      </c>
    </row>
    <row r="480">
      <c r="A480" s="74" t="s">
        <v>1046</v>
      </c>
      <c r="B480" s="74" t="s">
        <v>1184</v>
      </c>
      <c r="C480" s="74" t="s">
        <v>1185</v>
      </c>
      <c r="D480" s="74" t="s">
        <v>1186</v>
      </c>
      <c r="E480" s="74" t="s">
        <v>352</v>
      </c>
      <c r="F480" s="74" t="s">
        <v>356</v>
      </c>
    </row>
    <row r="481">
      <c r="A481" s="74" t="s">
        <v>1046</v>
      </c>
      <c r="B481" s="74" t="s">
        <v>1187</v>
      </c>
      <c r="C481" s="74" t="s">
        <v>472</v>
      </c>
      <c r="D481" s="74" t="s">
        <v>473</v>
      </c>
      <c r="E481" s="74" t="s">
        <v>325</v>
      </c>
      <c r="F481" s="74" t="s">
        <v>326</v>
      </c>
    </row>
    <row r="482">
      <c r="A482" s="74" t="s">
        <v>1046</v>
      </c>
      <c r="B482" s="74" t="s">
        <v>1188</v>
      </c>
      <c r="C482" s="74" t="s">
        <v>358</v>
      </c>
      <c r="D482" s="74" t="s">
        <v>475</v>
      </c>
      <c r="E482" s="74" t="s">
        <v>378</v>
      </c>
      <c r="F482" s="74" t="s">
        <v>326</v>
      </c>
    </row>
    <row r="483">
      <c r="A483" s="74" t="s">
        <v>1046</v>
      </c>
      <c r="B483" s="74" t="s">
        <v>1189</v>
      </c>
      <c r="C483" s="74" t="s">
        <v>1190</v>
      </c>
      <c r="D483" s="74" t="s">
        <v>1191</v>
      </c>
      <c r="E483" s="74" t="s">
        <v>352</v>
      </c>
      <c r="F483" s="74" t="s">
        <v>356</v>
      </c>
    </row>
    <row r="484">
      <c r="A484" s="74" t="s">
        <v>1046</v>
      </c>
      <c r="B484" s="74" t="s">
        <v>1192</v>
      </c>
      <c r="C484" s="74" t="s">
        <v>472</v>
      </c>
      <c r="D484" s="74" t="s">
        <v>473</v>
      </c>
      <c r="E484" s="74" t="s">
        <v>325</v>
      </c>
      <c r="F484" s="74" t="s">
        <v>326</v>
      </c>
    </row>
    <row r="485">
      <c r="A485" s="74" t="s">
        <v>1046</v>
      </c>
      <c r="B485" s="74" t="s">
        <v>1193</v>
      </c>
      <c r="C485" s="74" t="s">
        <v>358</v>
      </c>
      <c r="D485" s="74" t="s">
        <v>475</v>
      </c>
      <c r="E485" s="74" t="s">
        <v>378</v>
      </c>
      <c r="F485" s="74" t="s">
        <v>326</v>
      </c>
    </row>
    <row r="486">
      <c r="A486" s="74" t="s">
        <v>1046</v>
      </c>
      <c r="B486" s="74" t="s">
        <v>1194</v>
      </c>
      <c r="C486" s="74" t="s">
        <v>1195</v>
      </c>
      <c r="D486" s="74" t="s">
        <v>1196</v>
      </c>
      <c r="E486" s="74" t="s">
        <v>325</v>
      </c>
      <c r="F486" s="74" t="s">
        <v>356</v>
      </c>
      <c r="H486" s="74" t="s">
        <v>395</v>
      </c>
    </row>
    <row r="487">
      <c r="A487" s="74" t="s">
        <v>1046</v>
      </c>
      <c r="B487" s="74" t="s">
        <v>1197</v>
      </c>
      <c r="C487" s="74" t="s">
        <v>42</v>
      </c>
      <c r="D487" s="74" t="s">
        <v>1198</v>
      </c>
      <c r="E487" s="74" t="s">
        <v>338</v>
      </c>
      <c r="F487" s="74" t="s">
        <v>349</v>
      </c>
    </row>
    <row r="488">
      <c r="A488" s="74" t="s">
        <v>1046</v>
      </c>
      <c r="B488" s="74" t="s">
        <v>1197</v>
      </c>
      <c r="C488" s="74" t="s">
        <v>710</v>
      </c>
      <c r="D488" s="74" t="s">
        <v>711</v>
      </c>
      <c r="E488" s="74" t="s">
        <v>352</v>
      </c>
    </row>
    <row r="489">
      <c r="A489" s="74" t="s">
        <v>1046</v>
      </c>
      <c r="B489" s="74" t="s">
        <v>1199</v>
      </c>
      <c r="C489" s="74" t="s">
        <v>376</v>
      </c>
      <c r="D489" s="74" t="s">
        <v>713</v>
      </c>
      <c r="E489" s="74" t="s">
        <v>378</v>
      </c>
      <c r="F489" s="74" t="s">
        <v>326</v>
      </c>
    </row>
    <row r="490">
      <c r="A490" s="74" t="s">
        <v>1046</v>
      </c>
      <c r="B490" s="74" t="s">
        <v>1200</v>
      </c>
      <c r="C490" s="74" t="s">
        <v>313</v>
      </c>
      <c r="D490" s="74" t="s">
        <v>715</v>
      </c>
      <c r="E490" s="74" t="s">
        <v>325</v>
      </c>
      <c r="F490" s="74" t="s">
        <v>326</v>
      </c>
    </row>
    <row r="491">
      <c r="A491" s="74" t="s">
        <v>1046</v>
      </c>
      <c r="B491" s="74" t="s">
        <v>1201</v>
      </c>
      <c r="C491" s="74" t="s">
        <v>717</v>
      </c>
      <c r="D491" s="74" t="s">
        <v>718</v>
      </c>
      <c r="E491" s="74" t="s">
        <v>325</v>
      </c>
      <c r="F491" s="74" t="s">
        <v>326</v>
      </c>
      <c r="I491" s="75" t="s">
        <v>719</v>
      </c>
    </row>
    <row r="492">
      <c r="A492" s="74" t="s">
        <v>1046</v>
      </c>
      <c r="B492" s="74" t="s">
        <v>1202</v>
      </c>
      <c r="C492" s="74" t="s">
        <v>58</v>
      </c>
      <c r="D492" s="74" t="s">
        <v>721</v>
      </c>
      <c r="E492" s="74" t="s">
        <v>325</v>
      </c>
      <c r="F492" s="74" t="s">
        <v>326</v>
      </c>
    </row>
    <row r="493">
      <c r="A493" s="74" t="s">
        <v>1046</v>
      </c>
      <c r="B493" s="74" t="s">
        <v>1203</v>
      </c>
      <c r="C493" s="74" t="s">
        <v>723</v>
      </c>
      <c r="D493" s="74" t="s">
        <v>724</v>
      </c>
      <c r="E493" s="74" t="s">
        <v>325</v>
      </c>
      <c r="F493" s="74" t="s">
        <v>326</v>
      </c>
    </row>
    <row r="494">
      <c r="A494" s="74" t="s">
        <v>1046</v>
      </c>
      <c r="B494" s="74" t="s">
        <v>1204</v>
      </c>
      <c r="C494" s="74" t="s">
        <v>726</v>
      </c>
      <c r="D494" s="74" t="s">
        <v>727</v>
      </c>
      <c r="E494" s="74" t="s">
        <v>325</v>
      </c>
      <c r="F494" s="74" t="s">
        <v>326</v>
      </c>
      <c r="H494" s="74" t="s">
        <v>334</v>
      </c>
    </row>
    <row r="495">
      <c r="A495" s="74" t="s">
        <v>1046</v>
      </c>
      <c r="B495" s="74" t="s">
        <v>1205</v>
      </c>
      <c r="C495" s="74" t="s">
        <v>729</v>
      </c>
      <c r="D495" s="74" t="s">
        <v>730</v>
      </c>
      <c r="E495" s="74" t="s">
        <v>325</v>
      </c>
      <c r="F495" s="74" t="s">
        <v>326</v>
      </c>
      <c r="H495" s="74" t="s">
        <v>334</v>
      </c>
    </row>
    <row r="496">
      <c r="A496" s="74" t="s">
        <v>1046</v>
      </c>
      <c r="B496" s="74" t="s">
        <v>1206</v>
      </c>
      <c r="C496" s="74" t="s">
        <v>697</v>
      </c>
      <c r="D496" s="74" t="s">
        <v>732</v>
      </c>
      <c r="E496" s="74" t="s">
        <v>325</v>
      </c>
      <c r="F496" s="74" t="s">
        <v>326</v>
      </c>
      <c r="H496" s="74" t="s">
        <v>334</v>
      </c>
    </row>
    <row r="497">
      <c r="A497" s="74" t="s">
        <v>1046</v>
      </c>
      <c r="B497" s="74" t="s">
        <v>1207</v>
      </c>
      <c r="C497" s="74" t="s">
        <v>734</v>
      </c>
      <c r="D497" s="74" t="s">
        <v>735</v>
      </c>
      <c r="E497" s="74" t="s">
        <v>325</v>
      </c>
      <c r="F497" s="74" t="s">
        <v>326</v>
      </c>
      <c r="H497" s="74" t="s">
        <v>736</v>
      </c>
      <c r="I497" s="75" t="s">
        <v>737</v>
      </c>
    </row>
    <row r="498">
      <c r="A498" s="74" t="s">
        <v>1046</v>
      </c>
      <c r="B498" s="74" t="s">
        <v>1208</v>
      </c>
      <c r="C498" s="74" t="s">
        <v>45</v>
      </c>
      <c r="D498" s="74" t="s">
        <v>1209</v>
      </c>
      <c r="E498" s="74" t="s">
        <v>338</v>
      </c>
      <c r="F498" s="74" t="s">
        <v>349</v>
      </c>
    </row>
    <row r="499">
      <c r="A499" s="74" t="s">
        <v>1046</v>
      </c>
      <c r="B499" s="74" t="s">
        <v>1208</v>
      </c>
      <c r="C499" s="74" t="s">
        <v>679</v>
      </c>
      <c r="D499" s="74" t="s">
        <v>680</v>
      </c>
      <c r="E499" s="74" t="s">
        <v>352</v>
      </c>
    </row>
    <row r="500">
      <c r="A500" s="74" t="s">
        <v>1046</v>
      </c>
      <c r="B500" s="74" t="s">
        <v>1210</v>
      </c>
      <c r="C500" s="74" t="s">
        <v>376</v>
      </c>
      <c r="D500" s="74" t="s">
        <v>682</v>
      </c>
      <c r="E500" s="74" t="s">
        <v>378</v>
      </c>
      <c r="F500" s="74" t="s">
        <v>326</v>
      </c>
    </row>
    <row r="501">
      <c r="A501" s="74" t="s">
        <v>1046</v>
      </c>
      <c r="B501" s="74" t="s">
        <v>1211</v>
      </c>
      <c r="C501" s="74" t="s">
        <v>684</v>
      </c>
      <c r="D501" s="74" t="s">
        <v>685</v>
      </c>
      <c r="E501" s="74" t="s">
        <v>325</v>
      </c>
      <c r="F501" s="74" t="s">
        <v>326</v>
      </c>
      <c r="I501" s="75" t="s">
        <v>686</v>
      </c>
    </row>
    <row r="502">
      <c r="A502" s="74" t="s">
        <v>1046</v>
      </c>
      <c r="B502" s="74" t="s">
        <v>1212</v>
      </c>
      <c r="C502" s="74" t="s">
        <v>313</v>
      </c>
      <c r="D502" s="74" t="s">
        <v>688</v>
      </c>
      <c r="E502" s="74" t="s">
        <v>325</v>
      </c>
      <c r="F502" s="74" t="s">
        <v>326</v>
      </c>
    </row>
    <row r="503">
      <c r="A503" s="74" t="s">
        <v>1046</v>
      </c>
      <c r="B503" s="74" t="s">
        <v>1213</v>
      </c>
      <c r="C503" s="74" t="s">
        <v>58</v>
      </c>
      <c r="D503" s="74" t="s">
        <v>690</v>
      </c>
      <c r="E503" s="74" t="s">
        <v>325</v>
      </c>
      <c r="F503" s="74" t="s">
        <v>326</v>
      </c>
    </row>
    <row r="504">
      <c r="A504" s="74" t="s">
        <v>1046</v>
      </c>
      <c r="B504" s="74" t="s">
        <v>1214</v>
      </c>
      <c r="C504" s="74" t="s">
        <v>443</v>
      </c>
      <c r="D504" s="74" t="s">
        <v>692</v>
      </c>
      <c r="E504" s="74" t="s">
        <v>325</v>
      </c>
      <c r="F504" s="74" t="s">
        <v>326</v>
      </c>
      <c r="H504" s="74" t="s">
        <v>395</v>
      </c>
    </row>
    <row r="505">
      <c r="A505" s="74" t="s">
        <v>1046</v>
      </c>
      <c r="B505" s="74" t="s">
        <v>1215</v>
      </c>
      <c r="C505" s="74" t="s">
        <v>694</v>
      </c>
      <c r="D505" s="74" t="s">
        <v>695</v>
      </c>
      <c r="E505" s="74" t="s">
        <v>325</v>
      </c>
      <c r="F505" s="74" t="s">
        <v>326</v>
      </c>
      <c r="H505" s="74" t="s">
        <v>334</v>
      </c>
    </row>
    <row r="506">
      <c r="A506" s="74" t="s">
        <v>1046</v>
      </c>
      <c r="B506" s="74" t="s">
        <v>1216</v>
      </c>
      <c r="C506" s="74" t="s">
        <v>697</v>
      </c>
      <c r="D506" s="74" t="s">
        <v>698</v>
      </c>
      <c r="E506" s="74" t="s">
        <v>325</v>
      </c>
      <c r="F506" s="74" t="s">
        <v>326</v>
      </c>
      <c r="H506" s="74" t="s">
        <v>334</v>
      </c>
    </row>
    <row r="507">
      <c r="A507" s="74" t="s">
        <v>1046</v>
      </c>
      <c r="B507" s="74" t="s">
        <v>1217</v>
      </c>
      <c r="C507" s="74" t="s">
        <v>700</v>
      </c>
      <c r="D507" s="74" t="s">
        <v>701</v>
      </c>
      <c r="E507" s="74" t="s">
        <v>325</v>
      </c>
      <c r="F507" s="74" t="s">
        <v>326</v>
      </c>
      <c r="I507" s="75" t="s">
        <v>702</v>
      </c>
    </row>
    <row r="508">
      <c r="A508" s="74" t="s">
        <v>1046</v>
      </c>
      <c r="B508" s="74" t="s">
        <v>1218</v>
      </c>
      <c r="C508" s="74" t="s">
        <v>704</v>
      </c>
      <c r="D508" s="74" t="s">
        <v>705</v>
      </c>
      <c r="E508" s="74" t="s">
        <v>325</v>
      </c>
      <c r="F508" s="74" t="s">
        <v>326</v>
      </c>
      <c r="I508" s="75" t="s">
        <v>706</v>
      </c>
    </row>
    <row r="509">
      <c r="A509" s="74" t="s">
        <v>1046</v>
      </c>
      <c r="B509" s="74" t="s">
        <v>1219</v>
      </c>
      <c r="C509" s="74" t="s">
        <v>37</v>
      </c>
      <c r="D509" s="74" t="s">
        <v>1220</v>
      </c>
      <c r="E509" s="74" t="s">
        <v>338</v>
      </c>
      <c r="F509" s="74" t="s">
        <v>349</v>
      </c>
    </row>
    <row r="510">
      <c r="A510" s="74" t="s">
        <v>1046</v>
      </c>
      <c r="B510" s="74" t="s">
        <v>1219</v>
      </c>
      <c r="C510" s="74" t="s">
        <v>1221</v>
      </c>
      <c r="D510" s="74" t="s">
        <v>1222</v>
      </c>
      <c r="E510" s="74" t="s">
        <v>352</v>
      </c>
    </row>
    <row r="511">
      <c r="A511" s="74" t="s">
        <v>1046</v>
      </c>
      <c r="B511" s="74" t="s">
        <v>1223</v>
      </c>
      <c r="C511" s="74" t="s">
        <v>1224</v>
      </c>
      <c r="D511" s="74" t="s">
        <v>1225</v>
      </c>
      <c r="E511" s="74" t="s">
        <v>325</v>
      </c>
      <c r="F511" s="74" t="s">
        <v>326</v>
      </c>
    </row>
    <row r="512">
      <c r="A512" s="74" t="s">
        <v>1046</v>
      </c>
      <c r="B512" s="74" t="s">
        <v>1226</v>
      </c>
      <c r="C512" s="74" t="s">
        <v>1227</v>
      </c>
      <c r="D512" s="74" t="s">
        <v>1228</v>
      </c>
      <c r="E512" s="74" t="s">
        <v>338</v>
      </c>
      <c r="F512" s="74" t="s">
        <v>349</v>
      </c>
      <c r="I512" s="75" t="s">
        <v>1229</v>
      </c>
    </row>
    <row r="513">
      <c r="A513" s="74" t="s">
        <v>1046</v>
      </c>
      <c r="B513" s="74" t="s">
        <v>1230</v>
      </c>
      <c r="C513" s="74" t="s">
        <v>1231</v>
      </c>
      <c r="D513" s="74" t="s">
        <v>1232</v>
      </c>
      <c r="E513" s="74" t="s">
        <v>325</v>
      </c>
      <c r="F513" s="74" t="s">
        <v>356</v>
      </c>
    </row>
    <row r="514">
      <c r="A514" s="74" t="s">
        <v>1046</v>
      </c>
      <c r="B514" s="74" t="s">
        <v>1233</v>
      </c>
      <c r="C514" s="74" t="s">
        <v>372</v>
      </c>
      <c r="D514" s="74" t="s">
        <v>1234</v>
      </c>
      <c r="E514" s="74" t="s">
        <v>325</v>
      </c>
      <c r="F514" s="74" t="s">
        <v>356</v>
      </c>
      <c r="I514" s="75" t="s">
        <v>1235</v>
      </c>
    </row>
    <row r="515">
      <c r="A515" s="74" t="s">
        <v>1046</v>
      </c>
      <c r="B515" s="74" t="s">
        <v>1236</v>
      </c>
      <c r="C515" s="74" t="s">
        <v>376</v>
      </c>
      <c r="D515" s="74" t="s">
        <v>1237</v>
      </c>
      <c r="E515" s="74" t="s">
        <v>325</v>
      </c>
      <c r="F515" s="74" t="s">
        <v>356</v>
      </c>
    </row>
    <row r="516">
      <c r="A516" s="74" t="s">
        <v>1046</v>
      </c>
      <c r="B516" s="74" t="s">
        <v>1238</v>
      </c>
      <c r="C516" s="74" t="s">
        <v>1239</v>
      </c>
      <c r="D516" s="74" t="s">
        <v>1240</v>
      </c>
      <c r="E516" s="74" t="s">
        <v>325</v>
      </c>
      <c r="F516" s="74" t="s">
        <v>356</v>
      </c>
      <c r="H516" s="74" t="s">
        <v>395</v>
      </c>
    </row>
    <row r="517">
      <c r="A517" s="74" t="s">
        <v>1046</v>
      </c>
      <c r="B517" s="74" t="s">
        <v>1241</v>
      </c>
      <c r="C517" s="74" t="s">
        <v>1242</v>
      </c>
      <c r="D517" s="74" t="s">
        <v>1243</v>
      </c>
      <c r="E517" s="74" t="s">
        <v>338</v>
      </c>
      <c r="F517" s="74" t="s">
        <v>349</v>
      </c>
    </row>
    <row r="518">
      <c r="A518" s="74" t="s">
        <v>1046</v>
      </c>
      <c r="B518" s="74" t="s">
        <v>1241</v>
      </c>
      <c r="C518" s="74" t="s">
        <v>710</v>
      </c>
      <c r="D518" s="74" t="s">
        <v>711</v>
      </c>
      <c r="E518" s="74" t="s">
        <v>352</v>
      </c>
    </row>
    <row r="519">
      <c r="A519" s="74" t="s">
        <v>1046</v>
      </c>
      <c r="B519" s="74" t="s">
        <v>1244</v>
      </c>
      <c r="C519" s="74" t="s">
        <v>376</v>
      </c>
      <c r="D519" s="74" t="s">
        <v>713</v>
      </c>
      <c r="E519" s="74" t="s">
        <v>378</v>
      </c>
      <c r="F519" s="74" t="s">
        <v>326</v>
      </c>
    </row>
    <row r="520">
      <c r="A520" s="74" t="s">
        <v>1046</v>
      </c>
      <c r="B520" s="74" t="s">
        <v>1245</v>
      </c>
      <c r="C520" s="74" t="s">
        <v>313</v>
      </c>
      <c r="D520" s="74" t="s">
        <v>715</v>
      </c>
      <c r="E520" s="74" t="s">
        <v>325</v>
      </c>
      <c r="F520" s="74" t="s">
        <v>326</v>
      </c>
    </row>
    <row r="521">
      <c r="A521" s="74" t="s">
        <v>1046</v>
      </c>
      <c r="B521" s="74" t="s">
        <v>1246</v>
      </c>
      <c r="C521" s="74" t="s">
        <v>717</v>
      </c>
      <c r="D521" s="74" t="s">
        <v>718</v>
      </c>
      <c r="E521" s="74" t="s">
        <v>325</v>
      </c>
      <c r="F521" s="74" t="s">
        <v>326</v>
      </c>
      <c r="I521" s="75" t="s">
        <v>719</v>
      </c>
    </row>
    <row r="522">
      <c r="A522" s="74" t="s">
        <v>1046</v>
      </c>
      <c r="B522" s="74" t="s">
        <v>1247</v>
      </c>
      <c r="C522" s="74" t="s">
        <v>58</v>
      </c>
      <c r="D522" s="74" t="s">
        <v>721</v>
      </c>
      <c r="E522" s="74" t="s">
        <v>325</v>
      </c>
      <c r="F522" s="74" t="s">
        <v>326</v>
      </c>
    </row>
    <row r="523">
      <c r="A523" s="74" t="s">
        <v>1046</v>
      </c>
      <c r="B523" s="74" t="s">
        <v>1248</v>
      </c>
      <c r="C523" s="74" t="s">
        <v>723</v>
      </c>
      <c r="D523" s="74" t="s">
        <v>724</v>
      </c>
      <c r="E523" s="74" t="s">
        <v>325</v>
      </c>
      <c r="F523" s="74" t="s">
        <v>326</v>
      </c>
    </row>
    <row r="524">
      <c r="A524" s="74" t="s">
        <v>1046</v>
      </c>
      <c r="B524" s="74" t="s">
        <v>1249</v>
      </c>
      <c r="C524" s="74" t="s">
        <v>726</v>
      </c>
      <c r="D524" s="74" t="s">
        <v>727</v>
      </c>
      <c r="E524" s="74" t="s">
        <v>325</v>
      </c>
      <c r="F524" s="74" t="s">
        <v>326</v>
      </c>
      <c r="H524" s="74" t="s">
        <v>334</v>
      </c>
    </row>
    <row r="525">
      <c r="A525" s="74" t="s">
        <v>1046</v>
      </c>
      <c r="B525" s="74" t="s">
        <v>1250</v>
      </c>
      <c r="C525" s="74" t="s">
        <v>729</v>
      </c>
      <c r="D525" s="74" t="s">
        <v>730</v>
      </c>
      <c r="E525" s="74" t="s">
        <v>325</v>
      </c>
      <c r="F525" s="74" t="s">
        <v>326</v>
      </c>
      <c r="H525" s="74" t="s">
        <v>334</v>
      </c>
    </row>
    <row r="526">
      <c r="A526" s="74" t="s">
        <v>1046</v>
      </c>
      <c r="B526" s="74" t="s">
        <v>1251</v>
      </c>
      <c r="C526" s="74" t="s">
        <v>697</v>
      </c>
      <c r="D526" s="74" t="s">
        <v>732</v>
      </c>
      <c r="E526" s="74" t="s">
        <v>325</v>
      </c>
      <c r="F526" s="74" t="s">
        <v>326</v>
      </c>
      <c r="H526" s="74" t="s">
        <v>334</v>
      </c>
    </row>
    <row r="527">
      <c r="A527" s="74" t="s">
        <v>1046</v>
      </c>
      <c r="B527" s="74" t="s">
        <v>1252</v>
      </c>
      <c r="C527" s="74" t="s">
        <v>734</v>
      </c>
      <c r="D527" s="74" t="s">
        <v>735</v>
      </c>
      <c r="E527" s="74" t="s">
        <v>325</v>
      </c>
      <c r="F527" s="74" t="s">
        <v>326</v>
      </c>
      <c r="H527" s="74" t="s">
        <v>736</v>
      </c>
      <c r="I527" s="75" t="s">
        <v>737</v>
      </c>
    </row>
    <row r="528">
      <c r="A528" s="74" t="s">
        <v>1046</v>
      </c>
      <c r="B528" s="74" t="s">
        <v>1253</v>
      </c>
      <c r="C528" s="74" t="s">
        <v>48</v>
      </c>
      <c r="D528" s="74" t="s">
        <v>1254</v>
      </c>
      <c r="E528" s="74" t="s">
        <v>338</v>
      </c>
      <c r="F528" s="74" t="s">
        <v>349</v>
      </c>
    </row>
    <row r="529">
      <c r="A529" s="74" t="s">
        <v>1046</v>
      </c>
      <c r="B529" s="74" t="s">
        <v>1253</v>
      </c>
      <c r="C529" s="74" t="s">
        <v>951</v>
      </c>
      <c r="D529" s="74" t="s">
        <v>952</v>
      </c>
      <c r="E529" s="74" t="s">
        <v>352</v>
      </c>
    </row>
    <row r="530">
      <c r="A530" s="74" t="s">
        <v>1046</v>
      </c>
      <c r="B530" s="74" t="s">
        <v>1255</v>
      </c>
      <c r="C530" s="74" t="s">
        <v>697</v>
      </c>
      <c r="D530" s="74" t="s">
        <v>954</v>
      </c>
      <c r="E530" s="74" t="s">
        <v>325</v>
      </c>
      <c r="F530" s="74" t="s">
        <v>326</v>
      </c>
      <c r="H530" s="74" t="s">
        <v>334</v>
      </c>
    </row>
    <row r="531">
      <c r="A531" s="74" t="s">
        <v>1046</v>
      </c>
      <c r="B531" s="74" t="s">
        <v>1256</v>
      </c>
      <c r="C531" s="74" t="s">
        <v>484</v>
      </c>
      <c r="D531" s="74" t="s">
        <v>956</v>
      </c>
      <c r="E531" s="74" t="s">
        <v>325</v>
      </c>
      <c r="F531" s="74" t="s">
        <v>326</v>
      </c>
    </row>
    <row r="532">
      <c r="A532" s="74" t="s">
        <v>1046</v>
      </c>
      <c r="B532" s="74" t="s">
        <v>1257</v>
      </c>
      <c r="C532" s="74" t="s">
        <v>376</v>
      </c>
      <c r="D532" s="74" t="s">
        <v>958</v>
      </c>
      <c r="E532" s="74" t="s">
        <v>325</v>
      </c>
      <c r="F532" s="74" t="s">
        <v>326</v>
      </c>
    </row>
    <row r="533">
      <c r="A533" s="74" t="s">
        <v>1046</v>
      </c>
      <c r="B533" s="74" t="s">
        <v>1258</v>
      </c>
      <c r="C533" s="74" t="s">
        <v>58</v>
      </c>
      <c r="D533" s="74" t="s">
        <v>960</v>
      </c>
      <c r="E533" s="74" t="s">
        <v>325</v>
      </c>
      <c r="F533" s="74" t="s">
        <v>326</v>
      </c>
    </row>
    <row r="534">
      <c r="A534" s="74" t="s">
        <v>1046</v>
      </c>
      <c r="B534" s="74" t="s">
        <v>1259</v>
      </c>
      <c r="C534" s="74" t="s">
        <v>962</v>
      </c>
      <c r="D534" s="74" t="s">
        <v>963</v>
      </c>
      <c r="E534" s="74" t="s">
        <v>325</v>
      </c>
      <c r="F534" s="74" t="s">
        <v>326</v>
      </c>
    </row>
    <row r="535">
      <c r="A535" s="74" t="s">
        <v>1046</v>
      </c>
      <c r="B535" s="74" t="s">
        <v>1260</v>
      </c>
      <c r="C535" s="74" t="s">
        <v>965</v>
      </c>
      <c r="D535" s="74" t="s">
        <v>966</v>
      </c>
      <c r="E535" s="74" t="s">
        <v>325</v>
      </c>
      <c r="F535" s="74" t="s">
        <v>326</v>
      </c>
    </row>
    <row r="536">
      <c r="B536" s="74" t="s">
        <v>1261</v>
      </c>
      <c r="C536" s="74" t="s">
        <v>1262</v>
      </c>
      <c r="D536" s="74" t="s">
        <v>1263</v>
      </c>
      <c r="E536" s="74" t="s">
        <v>325</v>
      </c>
      <c r="F536" s="74" t="s">
        <v>356</v>
      </c>
      <c r="I536" s="74" t="s">
        <v>1264</v>
      </c>
    </row>
    <row r="537">
      <c r="A537" s="74" t="s">
        <v>1265</v>
      </c>
      <c r="B537" s="74" t="s">
        <v>1265</v>
      </c>
      <c r="C537" s="74" t="s">
        <v>37</v>
      </c>
      <c r="D537" s="74" t="s">
        <v>1266</v>
      </c>
      <c r="E537" s="74" t="s">
        <v>338</v>
      </c>
      <c r="F537" s="74" t="s">
        <v>349</v>
      </c>
    </row>
    <row r="538">
      <c r="A538" s="74" t="s">
        <v>1265</v>
      </c>
      <c r="B538" s="74" t="s">
        <v>1265</v>
      </c>
      <c r="C538" s="74" t="s">
        <v>1221</v>
      </c>
      <c r="D538" s="74" t="s">
        <v>1222</v>
      </c>
      <c r="E538" s="74" t="s">
        <v>352</v>
      </c>
    </row>
    <row r="539">
      <c r="A539" s="74" t="s">
        <v>1265</v>
      </c>
      <c r="B539" s="74" t="s">
        <v>1267</v>
      </c>
      <c r="C539" s="74" t="s">
        <v>1224</v>
      </c>
      <c r="D539" s="74" t="s">
        <v>1225</v>
      </c>
      <c r="E539" s="74" t="s">
        <v>325</v>
      </c>
      <c r="F539" s="74" t="s">
        <v>326</v>
      </c>
    </row>
    <row r="540">
      <c r="A540" s="74" t="s">
        <v>1265</v>
      </c>
      <c r="B540" s="74" t="s">
        <v>1268</v>
      </c>
      <c r="C540" s="74" t="s">
        <v>1227</v>
      </c>
      <c r="D540" s="74" t="s">
        <v>1228</v>
      </c>
      <c r="E540" s="74" t="s">
        <v>338</v>
      </c>
      <c r="F540" s="74" t="s">
        <v>349</v>
      </c>
      <c r="I540" s="75" t="s">
        <v>1229</v>
      </c>
    </row>
    <row r="541">
      <c r="A541" s="74" t="s">
        <v>1265</v>
      </c>
      <c r="B541" s="74" t="s">
        <v>1269</v>
      </c>
      <c r="C541" s="74" t="s">
        <v>1231</v>
      </c>
      <c r="D541" s="74" t="s">
        <v>1232</v>
      </c>
      <c r="E541" s="74" t="s">
        <v>325</v>
      </c>
      <c r="F541" s="74" t="s">
        <v>326</v>
      </c>
    </row>
    <row r="542">
      <c r="A542" s="74" t="s">
        <v>1265</v>
      </c>
      <c r="B542" s="74" t="s">
        <v>1270</v>
      </c>
      <c r="C542" s="74" t="s">
        <v>372</v>
      </c>
      <c r="D542" s="74" t="s">
        <v>1234</v>
      </c>
      <c r="E542" s="74" t="s">
        <v>325</v>
      </c>
      <c r="F542" s="74" t="s">
        <v>326</v>
      </c>
      <c r="I542" s="75" t="s">
        <v>1235</v>
      </c>
    </row>
    <row r="543">
      <c r="A543" s="74" t="s">
        <v>1265</v>
      </c>
      <c r="B543" s="74" t="s">
        <v>1271</v>
      </c>
      <c r="C543" s="74" t="s">
        <v>376</v>
      </c>
      <c r="D543" s="74" t="s">
        <v>1237</v>
      </c>
      <c r="E543" s="74" t="s">
        <v>325</v>
      </c>
      <c r="F543" s="74" t="s">
        <v>326</v>
      </c>
    </row>
    <row r="544">
      <c r="A544" s="74" t="s">
        <v>1265</v>
      </c>
      <c r="B544" s="74" t="s">
        <v>1272</v>
      </c>
      <c r="C544" s="74" t="s">
        <v>1239</v>
      </c>
      <c r="D544" s="74" t="s">
        <v>1240</v>
      </c>
      <c r="E544" s="74" t="s">
        <v>325</v>
      </c>
      <c r="F544" s="74" t="s">
        <v>326</v>
      </c>
      <c r="H544" s="74" t="s">
        <v>395</v>
      </c>
    </row>
  </sheetData>
  <autoFilter ref="$A$1:$M$1000">
    <filterColumn colId="11">
      <filters blank="1"/>
    </filterColumn>
  </autoFilter>
  <hyperlinks>
    <hyperlink r:id="rId1" ref="I2"/>
    <hyperlink r:id="rId2" location="release-tag" ref="I5"/>
    <hyperlink r:id="rId3" location="initiation-type" ref="I6"/>
    <hyperlink r:id="rId4" ref="I12"/>
    <hyperlink r:id="rId5" location="organization-identifier-scheme" ref="I14"/>
    <hyperlink r:id="rId6" ref="I21"/>
    <hyperlink r:id="rId7" location="organization-identifier-scheme" ref="I23"/>
    <hyperlink r:id="rId8" location="party-role" ref="I56"/>
    <hyperlink r:id="rId9" location="document-type" ref="I174"/>
    <hyperlink r:id="rId10" ref="I180"/>
    <hyperlink r:id="rId11" ref="I181"/>
    <hyperlink r:id="rId12" location="milestone-type" ref="I186"/>
    <hyperlink r:id="rId13" location="milestone-status" ref="I192"/>
    <hyperlink r:id="rId14" location="tender-status" ref="I197"/>
    <hyperlink r:id="rId15" location="item-classification-scheme" ref="I205"/>
    <hyperlink r:id="rId16" location="item-classification-scheme" ref="I206"/>
    <hyperlink r:id="rId17" location="item-classification-scheme" ref="I210"/>
    <hyperlink r:id="rId18" location="item-classification-scheme" ref="I212"/>
    <hyperlink r:id="rId19" location="unit-classification-scheme" ref="I218"/>
    <hyperlink r:id="rId20" location="method" ref="I247"/>
    <hyperlink r:id="rId21" location="procurement-category" ref="I250"/>
    <hyperlink r:id="rId22" location="extended-procurement-category" ref="I251"/>
    <hyperlink r:id="rId23" location="award-criteria" ref="I252"/>
    <hyperlink r:id="rId24" location="submission-method" ref="I254"/>
    <hyperlink r:id="rId25" location="document-type" ref="I293"/>
    <hyperlink r:id="rId26" location="document-type" ref="I296"/>
    <hyperlink r:id="rId27" ref="I302"/>
    <hyperlink r:id="rId28" ref="I303"/>
    <hyperlink r:id="rId29" location="milestone-type" ref="I308"/>
    <hyperlink r:id="rId30" location="milestone-status" ref="I314"/>
    <hyperlink r:id="rId31" ref="I325"/>
    <hyperlink r:id="rId32" location="award-status" ref="I329"/>
    <hyperlink r:id="rId33" location="item-classification-scheme" ref="I342"/>
    <hyperlink r:id="rId34" location="item-classification-scheme" ref="I343"/>
    <hyperlink r:id="rId35" location="item-classification-scheme" ref="I347"/>
    <hyperlink r:id="rId36" location="item-classification-scheme" ref="I349"/>
    <hyperlink r:id="rId37" location="unit-classification-scheme" ref="I355"/>
    <hyperlink r:id="rId38" location="document-type" ref="I370"/>
    <hyperlink r:id="rId39" ref="I376"/>
    <hyperlink r:id="rId40" ref="I377"/>
    <hyperlink r:id="rId41" location="item-classification-scheme" ref="I405"/>
    <hyperlink r:id="rId42" location="item-classification-scheme" ref="I406"/>
    <hyperlink r:id="rId43" location="item-classification-scheme" ref="I410"/>
    <hyperlink r:id="rId44" location="item-classification-scheme" ref="I412"/>
    <hyperlink r:id="rId45" location="unit-classification-scheme" ref="I418"/>
    <hyperlink r:id="rId46" location="document-type" ref="I462"/>
    <hyperlink r:id="rId47" ref="I468"/>
    <hyperlink r:id="rId48" ref="I469"/>
    <hyperlink r:id="rId49" location="milestone-type" ref="I491"/>
    <hyperlink r:id="rId50" location="milestone-status" ref="I497"/>
    <hyperlink r:id="rId51" location="document-type" ref="I501"/>
    <hyperlink r:id="rId52" ref="I507"/>
    <hyperlink r:id="rId53" ref="I508"/>
    <hyperlink r:id="rId54" location="related-process" ref="I512"/>
    <hyperlink r:id="rId55" location="related-process-scheme" ref="I514"/>
    <hyperlink r:id="rId56" location="milestone-type" ref="I521"/>
    <hyperlink r:id="rId57" location="milestone-status" ref="I527"/>
    <hyperlink r:id="rId58" location="related-process" ref="I540"/>
    <hyperlink r:id="rId59" location="related-process-scheme" ref="I542"/>
  </hyperlinks>
  <drawing r:id="rId6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pageSetUpPr fitToPage="1"/>
  </sheetPr>
  <sheetViews>
    <sheetView workbookViewId="0">
      <pane ySplit="4.0" topLeftCell="A5" activePane="bottomLeft" state="frozen"/>
      <selection activeCell="B6" sqref="B6" pane="bottomLeft"/>
    </sheetView>
  </sheetViews>
  <sheetFormatPr customHeight="1" defaultColWidth="12.63" defaultRowHeight="15.75"/>
  <cols>
    <col hidden="1" min="1" max="1" width="12.63"/>
    <col customWidth="1" min="2" max="2" width="17.13"/>
    <col customWidth="1" min="3" max="3" width="16.75"/>
    <col customWidth="1" min="4" max="6" width="25.13"/>
    <col customWidth="1" min="8" max="8" width="25.13"/>
    <col customWidth="1" min="10" max="10" width="50.38"/>
    <col hidden="1" min="11" max="22" width="12.63"/>
  </cols>
  <sheetData>
    <row r="1" hidden="1">
      <c r="A1" s="76"/>
      <c r="B1" s="77" t="s">
        <v>1273</v>
      </c>
      <c r="I1" s="77" t="s">
        <v>1274</v>
      </c>
      <c r="K1" s="78"/>
      <c r="L1" s="78"/>
      <c r="M1" s="78"/>
      <c r="N1" s="78"/>
      <c r="O1" s="78"/>
      <c r="P1" s="78"/>
      <c r="Q1" s="78"/>
      <c r="R1" s="78"/>
      <c r="S1" s="78"/>
      <c r="T1" s="78"/>
      <c r="U1" s="78"/>
      <c r="V1" s="78"/>
    </row>
    <row r="2">
      <c r="A2" s="79"/>
      <c r="B2" s="79" t="s">
        <v>1275</v>
      </c>
      <c r="I2" s="79" t="s">
        <v>1276</v>
      </c>
      <c r="K2" s="78"/>
      <c r="L2" s="78"/>
      <c r="M2" s="78"/>
      <c r="N2" s="78"/>
      <c r="O2" s="78"/>
      <c r="P2" s="78"/>
      <c r="Q2" s="78"/>
      <c r="R2" s="78"/>
      <c r="S2" s="78"/>
      <c r="T2" s="78"/>
      <c r="U2" s="78"/>
      <c r="V2" s="78"/>
    </row>
    <row r="3">
      <c r="A3" s="80" t="s">
        <v>1277</v>
      </c>
      <c r="B3" s="81" t="s">
        <v>260</v>
      </c>
      <c r="C3" s="81" t="s">
        <v>1278</v>
      </c>
      <c r="D3" s="81" t="s">
        <v>1279</v>
      </c>
      <c r="E3" s="80" t="s">
        <v>1280</v>
      </c>
      <c r="F3" s="81" t="s">
        <v>1281</v>
      </c>
      <c r="G3" s="81" t="s">
        <v>1282</v>
      </c>
      <c r="H3" s="81" t="s">
        <v>1283</v>
      </c>
      <c r="I3" s="81" t="s">
        <v>1284</v>
      </c>
      <c r="J3" s="81" t="s">
        <v>1285</v>
      </c>
      <c r="K3" s="82" t="s">
        <v>1286</v>
      </c>
      <c r="L3" s="82" t="s">
        <v>1287</v>
      </c>
      <c r="M3" s="82" t="s">
        <v>1288</v>
      </c>
      <c r="N3" s="82" t="s">
        <v>1289</v>
      </c>
      <c r="O3" s="82" t="s">
        <v>1290</v>
      </c>
      <c r="P3" s="82" t="s">
        <v>1291</v>
      </c>
      <c r="Q3" s="82" t="s">
        <v>1286</v>
      </c>
      <c r="R3" s="82" t="s">
        <v>1287</v>
      </c>
      <c r="S3" s="82" t="s">
        <v>1288</v>
      </c>
      <c r="T3" s="82" t="s">
        <v>1289</v>
      </c>
      <c r="U3" s="82" t="s">
        <v>1290</v>
      </c>
      <c r="V3" s="82" t="s">
        <v>1291</v>
      </c>
    </row>
    <row r="4">
      <c r="A4" s="83" t="str">
        <f t="shared" ref="A4:A994" si="1">CONCATENATE(C4," (",D4,")")</f>
        <v>Proveedores (Nombre del proveedor)</v>
      </c>
      <c r="B4" s="84" t="s">
        <v>273</v>
      </c>
      <c r="C4" s="84" t="s">
        <v>994</v>
      </c>
      <c r="D4" s="84" t="s">
        <v>1292</v>
      </c>
      <c r="E4" s="84" t="s">
        <v>1293</v>
      </c>
      <c r="F4" s="84" t="s">
        <v>1294</v>
      </c>
      <c r="G4" s="84" t="s">
        <v>325</v>
      </c>
      <c r="H4" s="84" t="s">
        <v>1295</v>
      </c>
      <c r="I4" s="84" t="s">
        <v>1296</v>
      </c>
      <c r="J4" s="83"/>
      <c r="K4" s="83"/>
      <c r="L4" s="83"/>
      <c r="M4" s="83"/>
      <c r="N4" s="83"/>
      <c r="O4" s="83"/>
      <c r="P4" s="83"/>
      <c r="Q4" s="83"/>
      <c r="R4" s="83"/>
      <c r="S4" s="83"/>
      <c r="T4" s="83"/>
      <c r="U4" s="83"/>
      <c r="V4" s="83"/>
    </row>
    <row r="5">
      <c r="A5" s="76" t="str">
        <f t="shared" si="1"/>
        <v>encabezado (Normativa)</v>
      </c>
      <c r="B5" s="85" t="s">
        <v>282</v>
      </c>
      <c r="C5" s="85" t="s">
        <v>1297</v>
      </c>
      <c r="D5" s="85" t="s">
        <v>1298</v>
      </c>
      <c r="E5" s="85" t="s">
        <v>1299</v>
      </c>
      <c r="F5" s="86"/>
      <c r="G5" s="85" t="s">
        <v>325</v>
      </c>
      <c r="H5" s="87" t="s">
        <v>1298</v>
      </c>
      <c r="I5" s="88" t="str">
        <f t="shared" ref="I5:I994" si="3">IF(SUM($Q5:$V5)&gt;0,"sí","no")</f>
        <v>sí</v>
      </c>
      <c r="J5" s="88" t="str">
        <f>IFERROR(__xludf.DUMMYFUNCTION("IFERROR(JOIN("", "",FILTER(K5:P5,LEN(K5:P5))))"),"parties/name")</f>
        <v>parties/name</v>
      </c>
      <c r="K5" s="76" t="str">
        <f>IFERROR(__xludf.DUMMYFUNCTION("IF(ISBLANK(#REF!),"""",IFERROR(JOIN("", "",QUERY(INDIRECT(""'(EDCA) "" &amp; K$3 &amp; ""'!$A$1:$D$1000""),""SELECT A WHERE D = '"" &amp; $A5 &amp; ""'""))))"),"")</f>
        <v/>
      </c>
      <c r="L5" s="76" t="str">
        <f>IFERROR(__xludf.DUMMYFUNCTION("IF(ISBLANK(#REF!),"""",IFERROR(JOIN("", "",QUERY(INDIRECT(""'(EDCA) "" &amp; L$3 &amp; ""'!$A$1:$D$1000""),""SELECT A WHERE D = '"" &amp; $A5 &amp; ""'""))))"),"parties/name")</f>
        <v>parties/name</v>
      </c>
      <c r="M5" s="76" t="str">
        <f>IFERROR(__xludf.DUMMYFUNCTION("IF(ISBLANK(#REF!),"""",IFERROR(JOIN("", "",QUERY(INDIRECT(""'(EDCA) "" &amp; M$3 &amp; ""'!$A$1:$D$1000""),""SELECT A WHERE D = '"" &amp; $A5 &amp; ""'""))))"),"")</f>
        <v/>
      </c>
      <c r="N5" s="76" t="str">
        <f>IFERROR(__xludf.DUMMYFUNCTION("IF(ISBLANK(#REF!),"""",IFERROR(JOIN("", "",QUERY(INDIRECT(""'(EDCA) "" &amp; N$3 &amp; ""'!$A$1:$D$1000""),""SELECT A WHERE D = '"" &amp; $A5 &amp; ""'""))))"),"")</f>
        <v/>
      </c>
      <c r="O5" s="76" t="str">
        <f>IFERROR(__xludf.DUMMYFUNCTION("IF(ISBLANK(#REF!),"""",IFERROR(JOIN("", "",QUERY(INDIRECT(""'(EDCA) "" &amp; O$3 &amp; ""'!$A$1:$D$1000""),""SELECT A WHERE D = '"" &amp; $A5 &amp; ""'""))))"),"")</f>
        <v/>
      </c>
      <c r="P5" s="76" t="str">
        <f>IFERROR(__xludf.DUMMYFUNCTION("IF(ISBLANK(#REF!),"""",IFERROR(JOIN("", "",QUERY(INDIRECT(""'(EDCA) "" &amp; P$3 &amp; ""'!$A$1:$D$1000""),""SELECT A WHERE D = '"" &amp; $A5 &amp; ""'""))))"),"")</f>
        <v/>
      </c>
      <c r="Q5" s="76">
        <f t="shared" ref="Q5:V5" si="2">IF(ISBLANK(IFERROR(VLOOKUP($A5,INDIRECT("'(EDCA) " &amp; Q$3 &amp; "'!$D:$D"),1,FALSE))),0,1)</f>
        <v>0</v>
      </c>
      <c r="R5" s="76">
        <f t="shared" si="2"/>
        <v>1</v>
      </c>
      <c r="S5" s="76">
        <f t="shared" si="2"/>
        <v>0</v>
      </c>
      <c r="T5" s="76">
        <f t="shared" si="2"/>
        <v>0</v>
      </c>
      <c r="U5" s="76">
        <f t="shared" si="2"/>
        <v>0</v>
      </c>
      <c r="V5" s="76">
        <f t="shared" si="2"/>
        <v>0</v>
      </c>
    </row>
    <row r="6">
      <c r="A6" s="76" t="str">
        <f t="shared" si="1"/>
        <v>encabezado (siglas1)</v>
      </c>
      <c r="B6" s="85" t="s">
        <v>282</v>
      </c>
      <c r="C6" s="89" t="s">
        <v>1297</v>
      </c>
      <c r="D6" s="89" t="s">
        <v>1300</v>
      </c>
      <c r="E6" s="89" t="s">
        <v>1301</v>
      </c>
      <c r="F6" s="89"/>
      <c r="G6" s="85" t="s">
        <v>325</v>
      </c>
      <c r="H6" s="76"/>
      <c r="I6" s="88" t="str">
        <f t="shared" si="3"/>
        <v>sí</v>
      </c>
      <c r="J6" s="88" t="str">
        <f>IFERROR(__xludf.DUMMYFUNCTION("IFERROR(JOIN("", "",FILTER(K6:P6,LEN(K6:P6))))"),"parties/id")</f>
        <v>parties/id</v>
      </c>
      <c r="K6" s="76" t="str">
        <f>IFERROR(__xludf.DUMMYFUNCTION("IF(ISBLANK($D6),"""",IFERROR(JOIN("", "",QUERY(INDIRECT(""'(EDCA) "" &amp; K$3 &amp; ""'!$A$1:$D$1000""),""SELECT A WHERE D = '"" &amp; $A6 &amp; ""'""))))"),"")</f>
        <v/>
      </c>
      <c r="L6" s="76" t="str">
        <f>IFERROR(__xludf.DUMMYFUNCTION("IF(ISBLANK($D6),"""",IFERROR(JOIN("", "",QUERY(INDIRECT(""'(EDCA) "" &amp; L$3 &amp; ""'!$A$1:$D$1000""),""SELECT A WHERE D = '"" &amp; $A6 &amp; ""'""))))"),"parties/id")</f>
        <v>parties/id</v>
      </c>
      <c r="M6" s="76" t="str">
        <f>IFERROR(__xludf.DUMMYFUNCTION("IF(ISBLANK($D6),"""",IFERROR(JOIN("", "",QUERY(INDIRECT(""'(EDCA) "" &amp; M$3 &amp; ""'!$A$1:$D$1000""),""SELECT A WHERE D = '"" &amp; $A6 &amp; ""'""))))"),"")</f>
        <v/>
      </c>
      <c r="N6" s="76" t="str">
        <f>IFERROR(__xludf.DUMMYFUNCTION("IF(ISBLANK($D6),"""",IFERROR(JOIN("", "",QUERY(INDIRECT(""'(EDCA) "" &amp; N$3 &amp; ""'!$A$1:$D$1000""),""SELECT A WHERE D = '"" &amp; $A6 &amp; ""'""))))"),"")</f>
        <v/>
      </c>
      <c r="O6" s="76" t="str">
        <f>IFERROR(__xludf.DUMMYFUNCTION("IF(ISBLANK($D6),"""",IFERROR(JOIN("", "",QUERY(INDIRECT(""'(EDCA) "" &amp; O$3 &amp; ""'!$A$1:$D$1000""),""SELECT A WHERE D = '"" &amp; $A6 &amp; ""'""))))"),"")</f>
        <v/>
      </c>
      <c r="P6" s="76" t="str">
        <f>IFERROR(__xludf.DUMMYFUNCTION("IF(ISBLANK($D6),"""",IFERROR(JOIN("", "",QUERY(INDIRECT(""'(EDCA) "" &amp; P$3 &amp; ""'!$A$1:$D$1000""),""SELECT A WHERE D = '"" &amp; $A6 &amp; ""'""))))"),"")</f>
        <v/>
      </c>
      <c r="Q6" s="76">
        <f t="shared" ref="Q6:V6" si="4">IF(ISBLANK(IFERROR(VLOOKUP($A6,INDIRECT("'(EDCA) " &amp; Q$3 &amp; "'!$D:$D"),1,FALSE))),0,1)</f>
        <v>0</v>
      </c>
      <c r="R6" s="76">
        <f t="shared" si="4"/>
        <v>1</v>
      </c>
      <c r="S6" s="76">
        <f t="shared" si="4"/>
        <v>0</v>
      </c>
      <c r="T6" s="76">
        <f t="shared" si="4"/>
        <v>0</v>
      </c>
      <c r="U6" s="76">
        <f t="shared" si="4"/>
        <v>0</v>
      </c>
      <c r="V6" s="76">
        <f t="shared" si="4"/>
        <v>0</v>
      </c>
    </row>
    <row r="7">
      <c r="A7" s="76" t="str">
        <f t="shared" si="1"/>
        <v>datos de identificacion (Autorización)</v>
      </c>
      <c r="B7" s="85" t="s">
        <v>282</v>
      </c>
      <c r="C7" s="89" t="s">
        <v>1302</v>
      </c>
      <c r="D7" s="89" t="s">
        <v>1303</v>
      </c>
      <c r="E7" s="90" t="s">
        <v>1304</v>
      </c>
      <c r="F7" s="89"/>
      <c r="G7" s="85" t="s">
        <v>325</v>
      </c>
      <c r="H7" s="76"/>
      <c r="I7" s="88" t="str">
        <f t="shared" si="3"/>
        <v>sí</v>
      </c>
      <c r="J7" s="88" t="str">
        <f>IFERROR(__xludf.DUMMYFUNCTION("IFERROR(JOIN("", "",FILTER(K7:P7,LEN(K7:P7))))"),"planning/rationale, planning/requestForQuotes/items/id")</f>
        <v>planning/rationale, planning/requestForQuotes/items/id</v>
      </c>
      <c r="K7" s="76" t="str">
        <f>IFERROR(__xludf.DUMMYFUNCTION("IF(ISBLANK($D7),"""",IFERROR(JOIN("", "",QUERY(INDIRECT(""'(EDCA) "" &amp; K$3 &amp; ""'!$A$1:$D$1000""),""SELECT A WHERE D = '"" &amp; $A7 &amp; ""'""))))"),"")</f>
        <v/>
      </c>
      <c r="L7" s="76" t="str">
        <f>IFERROR(__xludf.DUMMYFUNCTION("IF(ISBLANK($D7),"""",IFERROR(JOIN("", "",QUERY(INDIRECT(""'(EDCA) "" &amp; L$3 &amp; ""'!$A$1:$D$1000""),""SELECT A WHERE D = '"" &amp; $A7 &amp; ""'""))))"),"planning/rationale, planning/requestForQuotes/items/id")</f>
        <v>planning/rationale, planning/requestForQuotes/items/id</v>
      </c>
      <c r="M7" s="76" t="str">
        <f>IFERROR(__xludf.DUMMYFUNCTION("IF(ISBLANK($D7),"""",IFERROR(JOIN("", "",QUERY(INDIRECT(""'(EDCA) "" &amp; M$3 &amp; ""'!$A$1:$D$1000""),""SELECT A WHERE D = '"" &amp; $A7 &amp; ""'""))))"),"")</f>
        <v/>
      </c>
      <c r="N7" s="76" t="str">
        <f>IFERROR(__xludf.DUMMYFUNCTION("IF(ISBLANK($D7),"""",IFERROR(JOIN("", "",QUERY(INDIRECT(""'(EDCA) "" &amp; N$3 &amp; ""'!$A$1:$D$1000""),""SELECT A WHERE D = '"" &amp; $A7 &amp; ""'""))))"),"")</f>
        <v/>
      </c>
      <c r="O7" s="76" t="str">
        <f>IFERROR(__xludf.DUMMYFUNCTION("IF(ISBLANK($D7),"""",IFERROR(JOIN("", "",QUERY(INDIRECT(""'(EDCA) "" &amp; O$3 &amp; ""'!$A$1:$D$1000""),""SELECT A WHERE D = '"" &amp; $A7 &amp; ""'""))))"),"")</f>
        <v/>
      </c>
      <c r="P7" s="76" t="str">
        <f>IFERROR(__xludf.DUMMYFUNCTION("IF(ISBLANK($D7),"""",IFERROR(JOIN("", "",QUERY(INDIRECT(""'(EDCA) "" &amp; P$3 &amp; ""'!$A$1:$D$1000""),""SELECT A WHERE D = '"" &amp; $A7 &amp; ""'""))))"),"")</f>
        <v/>
      </c>
      <c r="Q7" s="76">
        <f t="shared" ref="Q7:V7" si="5">IF(ISBLANK(IFERROR(VLOOKUP($A7,INDIRECT("'(EDCA) " &amp; Q$3 &amp; "'!$D:$D"),1,FALSE))),0,1)</f>
        <v>0</v>
      </c>
      <c r="R7" s="76">
        <f t="shared" si="5"/>
        <v>1</v>
      </c>
      <c r="S7" s="76">
        <f t="shared" si="5"/>
        <v>0</v>
      </c>
      <c r="T7" s="76">
        <f t="shared" si="5"/>
        <v>0</v>
      </c>
      <c r="U7" s="76">
        <f t="shared" si="5"/>
        <v>0</v>
      </c>
      <c r="V7" s="76">
        <f t="shared" si="5"/>
        <v>0</v>
      </c>
    </row>
    <row r="8">
      <c r="A8" s="76" t="str">
        <f t="shared" si="1"/>
        <v>datos de identificacion (meta)</v>
      </c>
      <c r="B8" s="85" t="s">
        <v>282</v>
      </c>
      <c r="C8" s="89" t="s">
        <v>1302</v>
      </c>
      <c r="D8" s="89" t="s">
        <v>1305</v>
      </c>
      <c r="E8" s="89">
        <v>30.0</v>
      </c>
      <c r="F8" s="89"/>
      <c r="G8" s="85" t="s">
        <v>325</v>
      </c>
      <c r="H8" s="76"/>
      <c r="I8" s="88" t="str">
        <f t="shared" si="3"/>
        <v>sí</v>
      </c>
      <c r="J8" s="88" t="str">
        <f>IFERROR(__xludf.DUMMYFUNCTION("IFERROR(JOIN("", "",FILTER(K8:P8,LEN(K8:P8))))"),"planning/requestForQuotes/items/unit/scheme, contracts/items/unit/id")</f>
        <v>planning/requestForQuotes/items/unit/scheme, contracts/items/unit/id</v>
      </c>
      <c r="K8" s="76" t="str">
        <f>IFERROR(__xludf.DUMMYFUNCTION("IF(ISBLANK($D8),"""",IFERROR(JOIN("", "",QUERY(INDIRECT(""'(EDCA) "" &amp; K$3 &amp; ""'!$A$1:$D$1000""),""SELECT A WHERE D = '"" &amp; $A8 &amp; ""'""))))"),"")</f>
        <v/>
      </c>
      <c r="L8" s="76" t="str">
        <f>IFERROR(__xludf.DUMMYFUNCTION("IF(ISBLANK($D8),"""",IFERROR(JOIN("", "",QUERY(INDIRECT(""'(EDCA) "" &amp; L$3 &amp; ""'!$A$1:$D$1000""),""SELECT A WHERE D = '"" &amp; $A8 &amp; ""'""))))"),"planning/requestForQuotes/items/unit/scheme")</f>
        <v>planning/requestForQuotes/items/unit/scheme</v>
      </c>
      <c r="M8" s="76" t="str">
        <f>IFERROR(__xludf.DUMMYFUNCTION("IF(ISBLANK($D8),"""",IFERROR(JOIN("", "",QUERY(INDIRECT(""'(EDCA) "" &amp; M$3 &amp; ""'!$A$1:$D$1000""),""SELECT A WHERE D = '"" &amp; $A8 &amp; ""'""))))"),"")</f>
        <v/>
      </c>
      <c r="N8" s="76" t="str">
        <f>IFERROR(__xludf.DUMMYFUNCTION("IF(ISBLANK($D8),"""",IFERROR(JOIN("", "",QUERY(INDIRECT(""'(EDCA) "" &amp; N$3 &amp; ""'!$A$1:$D$1000""),""SELECT A WHERE D = '"" &amp; $A8 &amp; ""'""))))"),"")</f>
        <v/>
      </c>
      <c r="O8" s="76" t="str">
        <f>IFERROR(__xludf.DUMMYFUNCTION("IF(ISBLANK($D8),"""",IFERROR(JOIN("", "",QUERY(INDIRECT(""'(EDCA) "" &amp; O$3 &amp; ""'!$A$1:$D$1000""),""SELECT A WHERE D = '"" &amp; $A8 &amp; ""'""))))"),"contracts/items/unit/id")</f>
        <v>contracts/items/unit/id</v>
      </c>
      <c r="P8" s="76" t="str">
        <f>IFERROR(__xludf.DUMMYFUNCTION("IF(ISBLANK($D8),"""",IFERROR(JOIN("", "",QUERY(INDIRECT(""'(EDCA) "" &amp; P$3 &amp; ""'!$A$1:$D$1000""),""SELECT A WHERE D = '"" &amp; $A8 &amp; ""'""))))"),"")</f>
        <v/>
      </c>
      <c r="Q8" s="76">
        <f t="shared" ref="Q8:V8" si="6">IF(ISBLANK(IFERROR(VLOOKUP($A8,INDIRECT("'(EDCA) " &amp; Q$3 &amp; "'!$D:$D"),1,FALSE))),0,1)</f>
        <v>0</v>
      </c>
      <c r="R8" s="76">
        <f t="shared" si="6"/>
        <v>1</v>
      </c>
      <c r="S8" s="76">
        <f t="shared" si="6"/>
        <v>0</v>
      </c>
      <c r="T8" s="76">
        <f t="shared" si="6"/>
        <v>0</v>
      </c>
      <c r="U8" s="76">
        <f t="shared" si="6"/>
        <v>1</v>
      </c>
      <c r="V8" s="76">
        <f t="shared" si="6"/>
        <v>0</v>
      </c>
    </row>
    <row r="9">
      <c r="A9" s="76" t="str">
        <f t="shared" si="1"/>
        <v>encabezado (Institución)</v>
      </c>
      <c r="B9" s="85" t="s">
        <v>290</v>
      </c>
      <c r="C9" s="89" t="s">
        <v>1297</v>
      </c>
      <c r="D9" s="89" t="s">
        <v>1306</v>
      </c>
      <c r="E9" s="89" t="s">
        <v>1307</v>
      </c>
      <c r="F9" s="89"/>
      <c r="G9" s="85" t="s">
        <v>325</v>
      </c>
      <c r="H9" s="76"/>
      <c r="I9" s="88" t="str">
        <f t="shared" si="3"/>
        <v>sí</v>
      </c>
      <c r="J9" s="88" t="str">
        <f>IFERROR(__xludf.DUMMYFUNCTION("IFERROR(JOIN("", "",FILTER(K9:P9,LEN(K9:P9))))"),"buyer/name, parties/name, parties/identifier/legalName, parties/name, parties/name, parties/name, parties/identifier/legalName")</f>
        <v>buyer/name, parties/name, parties/identifier/legalName, parties/name, parties/name, parties/name, parties/identifier/legalName</v>
      </c>
      <c r="K9" s="76" t="str">
        <f>IFERROR(__xludf.DUMMYFUNCTION("IF(ISBLANK($D9),"""",IFERROR(JOIN("", "",QUERY(INDIRECT(""'(EDCA) "" &amp; K$3 &amp; ""'!$A$1:$D$1000""),""SELECT A WHERE D = '"" &amp; $A9 &amp; ""'""))))"),"buyer/name, parties/name, parties/identifier/legalName")</f>
        <v>buyer/name, parties/name, parties/identifier/legalName</v>
      </c>
      <c r="L9" s="76" t="str">
        <f>IFERROR(__xludf.DUMMYFUNCTION("IF(ISBLANK($D9),"""",IFERROR(JOIN("", "",QUERY(INDIRECT(""'(EDCA) "" &amp; L$3 &amp; ""'!$A$1:$D$1000""),""SELECT A WHERE D = '"" &amp; $A9 &amp; ""'""))))"),"parties/name")</f>
        <v>parties/name</v>
      </c>
      <c r="M9" s="76" t="str">
        <f>IFERROR(__xludf.DUMMYFUNCTION("IF(ISBLANK($D9),"""",IFERROR(JOIN("", "",QUERY(INDIRECT(""'(EDCA) "" &amp; M$3 &amp; ""'!$A$1:$D$1000""),""SELECT A WHERE D = '"" &amp; $A9 &amp; ""'""))))"),"parties/name")</f>
        <v>parties/name</v>
      </c>
      <c r="N9" s="76" t="str">
        <f>IFERROR(__xludf.DUMMYFUNCTION("IF(ISBLANK($D9),"""",IFERROR(JOIN("", "",QUERY(INDIRECT(""'(EDCA) "" &amp; N$3 &amp; ""'!$A$1:$D$1000""),""SELECT A WHERE D = '"" &amp; $A9 &amp; ""'""))))"),"")</f>
        <v/>
      </c>
      <c r="O9" s="76" t="str">
        <f>IFERROR(__xludf.DUMMYFUNCTION("IF(ISBLANK($D9),"""",IFERROR(JOIN("", "",QUERY(INDIRECT(""'(EDCA) "" &amp; O$3 &amp; ""'!$A$1:$D$1000""),""SELECT A WHERE D = '"" &amp; $A9 &amp; ""'""))))"),"")</f>
        <v/>
      </c>
      <c r="P9" s="76" t="str">
        <f>IFERROR(__xludf.DUMMYFUNCTION("IF(ISBLANK($D9),"""",IFERROR(JOIN("", "",QUERY(INDIRECT(""'(EDCA) "" &amp; P$3 &amp; ""'!$A$1:$D$1000""),""SELECT A WHERE D = '"" &amp; $A9 &amp; ""'""))))"),"parties/name, parties/identifier/legalName")</f>
        <v>parties/name, parties/identifier/legalName</v>
      </c>
      <c r="Q9" s="76">
        <f t="shared" ref="Q9:V9" si="7">IF(ISBLANK(IFERROR(VLOOKUP($A9,INDIRECT("'(EDCA) " &amp; Q$3 &amp; "'!$D:$D"),1,FALSE))),0,1)</f>
        <v>1</v>
      </c>
      <c r="R9" s="76">
        <f t="shared" si="7"/>
        <v>1</v>
      </c>
      <c r="S9" s="76">
        <f t="shared" si="7"/>
        <v>1</v>
      </c>
      <c r="T9" s="76">
        <f t="shared" si="7"/>
        <v>0</v>
      </c>
      <c r="U9" s="76">
        <f t="shared" si="7"/>
        <v>0</v>
      </c>
      <c r="V9" s="76">
        <f t="shared" si="7"/>
        <v>1</v>
      </c>
    </row>
    <row r="10">
      <c r="A10" s="76" t="str">
        <f t="shared" si="1"/>
        <v>encabezado (siglas)</v>
      </c>
      <c r="B10" s="85" t="s">
        <v>290</v>
      </c>
      <c r="C10" s="91" t="s">
        <v>1297</v>
      </c>
      <c r="D10" s="89" t="s">
        <v>1308</v>
      </c>
      <c r="E10" s="91" t="s">
        <v>1309</v>
      </c>
      <c r="F10" s="92"/>
      <c r="G10" s="85" t="s">
        <v>325</v>
      </c>
      <c r="H10" s="76"/>
      <c r="I10" s="88" t="str">
        <f t="shared" si="3"/>
        <v>sí</v>
      </c>
      <c r="J10" s="88" t="str">
        <f>IFERROR(__xludf.DUMMYFUNCTION("IFERROR(JOIN("", "",FILTER(K10:P10,LEN(K10:P10))))"),"planning/requestingUnit/id, parties/id, parties/identifier/id, planning/responsibleUnit/id, parties/id, parties/id")</f>
        <v>planning/requestingUnit/id, parties/id, parties/identifier/id, planning/responsibleUnit/id, parties/id, parties/id</v>
      </c>
      <c r="K10" s="76" t="str">
        <f>IFERROR(__xludf.DUMMYFUNCTION("IF(ISBLANK($D11),"""",IFERROR(JOIN("", "",QUERY(INDIRECT(""'(EDCA) "" &amp; K$3 &amp; ""'!$A$1:$D$1000""),""SELECT A WHERE D = '"" &amp; $A10 &amp; ""'""))))"),"")</f>
        <v/>
      </c>
      <c r="L10" s="76" t="str">
        <f>IFERROR(__xludf.DUMMYFUNCTION("IF(ISBLANK($D11),"""",IFERROR(JOIN("", "",QUERY(INDIRECT(""'(EDCA) "" &amp; L$3 &amp; ""'!$A$1:$D$1000""),""SELECT A WHERE D = '"" &amp; $A10 &amp; ""'""))))"),"planning/requestingUnit/id, parties/id, parties/identifier/id, planning/responsibleUnit/id, parties/id, parties/id")</f>
        <v>planning/requestingUnit/id, parties/id, parties/identifier/id, planning/responsibleUnit/id, parties/id, parties/id</v>
      </c>
      <c r="M10" s="76" t="str">
        <f>IFERROR(__xludf.DUMMYFUNCTION("IF(ISBLANK($D11),"""",IFERROR(JOIN("", "",QUERY(INDIRECT(""'(EDCA) "" &amp; M$3 &amp; ""'!$A$1:$D$1000""),""SELECT A WHERE D = '"" &amp; $A10 &amp; ""'""))))"),"")</f>
        <v/>
      </c>
      <c r="N10" s="76" t="str">
        <f>IFERROR(__xludf.DUMMYFUNCTION("IF(ISBLANK($D11),"""",IFERROR(JOIN("", "",QUERY(INDIRECT(""'(EDCA) "" &amp; N$3 &amp; ""'!$A$1:$D$1000""),""SELECT A WHERE D = '"" &amp; $A10 &amp; ""'""))))"),"")</f>
        <v/>
      </c>
      <c r="O10" s="76" t="str">
        <f>IFERROR(__xludf.DUMMYFUNCTION("IF(ISBLANK($D11),"""",IFERROR(JOIN("", "",QUERY(INDIRECT(""'(EDCA) "" &amp; O$3 &amp; ""'!$A$1:$D$1000""),""SELECT A WHERE D = '"" &amp; $A10 &amp; ""'""))))"),"")</f>
        <v/>
      </c>
      <c r="P10" s="76" t="str">
        <f>IFERROR(__xludf.DUMMYFUNCTION("IF(ISBLANK($D11),"""",IFERROR(JOIN("", "",QUERY(INDIRECT(""'(EDCA) "" &amp; P$3 &amp; ""'!$A$1:$D$1000""),""SELECT A WHERE D = '"" &amp; $A10 &amp; ""'""))))"),"")</f>
        <v/>
      </c>
      <c r="Q10" s="76">
        <f t="shared" ref="Q10:V10" si="8">IF(ISBLANK(IFERROR(VLOOKUP($A10,INDIRECT("'(EDCA) " &amp; Q$3 &amp; "'!$D:$D"),1,FALSE))),0,1)</f>
        <v>0</v>
      </c>
      <c r="R10" s="76">
        <f t="shared" si="8"/>
        <v>1</v>
      </c>
      <c r="S10" s="76">
        <f t="shared" si="8"/>
        <v>0</v>
      </c>
      <c r="T10" s="76">
        <f t="shared" si="8"/>
        <v>0</v>
      </c>
      <c r="U10" s="76">
        <f t="shared" si="8"/>
        <v>0</v>
      </c>
      <c r="V10" s="76">
        <f t="shared" si="8"/>
        <v>0</v>
      </c>
    </row>
    <row r="11">
      <c r="A11" s="76" t="str">
        <f t="shared" si="1"/>
        <v>datos de identificacion (Licitación Pública Estatal)</v>
      </c>
      <c r="B11" s="85" t="s">
        <v>290</v>
      </c>
      <c r="C11" s="85" t="s">
        <v>1302</v>
      </c>
      <c r="D11" s="85" t="s">
        <v>1310</v>
      </c>
      <c r="E11" s="93" t="s">
        <v>1311</v>
      </c>
      <c r="F11" s="94"/>
      <c r="G11" s="85" t="s">
        <v>325</v>
      </c>
      <c r="H11" s="76"/>
      <c r="I11" s="88" t="str">
        <f t="shared" si="3"/>
        <v>sí</v>
      </c>
      <c r="J11" s="88" t="str">
        <f>IFERROR(__xludf.DUMMYFUNCTION("IFERROR(JOIN("", "",FILTER(K11:P11,LEN(K11:P11))))"),"ocid, tender/id")</f>
        <v>ocid, tender/id</v>
      </c>
      <c r="K11" s="76" t="str">
        <f>IFERROR(__xludf.DUMMYFUNCTION("IF(ISBLANK($D12),"""",IFERROR(JOIN("", "",QUERY(INDIRECT(""'(EDCA) "" &amp; K$3 &amp; ""'!$A$1:$D$1000""),""SELECT A WHERE D = '"" &amp; $A11 &amp; ""'""))))"),"ocid")</f>
        <v>ocid</v>
      </c>
      <c r="L11" s="76" t="str">
        <f>IFERROR(__xludf.DUMMYFUNCTION("IF(ISBLANK($D12),"""",IFERROR(JOIN("", "",QUERY(INDIRECT(""'(EDCA) "" &amp; L$3 &amp; ""'!$A$1:$D$1000""),""SELECT A WHERE D = '"" &amp; $A11 &amp; ""'""))))"),"")</f>
        <v/>
      </c>
      <c r="M11" s="76" t="str">
        <f>IFERROR(__xludf.DUMMYFUNCTION("IF(ISBLANK($D12),"""",IFERROR(JOIN("", "",QUERY(INDIRECT(""'(EDCA) "" &amp; M$3 &amp; ""'!$A$1:$D$1000""),""SELECT A WHERE D = '"" &amp; $A11 &amp; ""'""))))"),"tender/id")</f>
        <v>tender/id</v>
      </c>
      <c r="N11" s="76" t="str">
        <f>IFERROR(__xludf.DUMMYFUNCTION("IF(ISBLANK($D12),"""",IFERROR(JOIN("", "",QUERY(INDIRECT(""'(EDCA) "" &amp; N$3 &amp; ""'!$A$1:$D$1000""),""SELECT A WHERE D = '"" &amp; $A11 &amp; ""'""))))"),"")</f>
        <v/>
      </c>
      <c r="O11" s="76" t="str">
        <f>IFERROR(__xludf.DUMMYFUNCTION("IF(ISBLANK($D12),"""",IFERROR(JOIN("", "",QUERY(INDIRECT(""'(EDCA) "" &amp; O$3 &amp; ""'!$A$1:$D$1000""),""SELECT A WHERE D = '"" &amp; $A11 &amp; ""'""))))"),"")</f>
        <v/>
      </c>
      <c r="P11" s="76" t="str">
        <f>IFERROR(__xludf.DUMMYFUNCTION("IF(ISBLANK($D12),"""",IFERROR(JOIN("", "",QUERY(INDIRECT(""'(EDCA) "" &amp; P$3 &amp; ""'!$A$1:$D$1000""),""SELECT A WHERE D = '"" &amp; $A11 &amp; ""'""))))"),"")</f>
        <v/>
      </c>
      <c r="Q11" s="76">
        <f t="shared" ref="Q11:V11" si="9">IF(ISBLANK(IFERROR(VLOOKUP($A11,INDIRECT("'(EDCA) " &amp; Q$3 &amp; "'!$D:$D"),1,FALSE))),0,1)</f>
        <v>1</v>
      </c>
      <c r="R11" s="76">
        <f t="shared" si="9"/>
        <v>0</v>
      </c>
      <c r="S11" s="76">
        <f t="shared" si="9"/>
        <v>1</v>
      </c>
      <c r="T11" s="76">
        <f t="shared" si="9"/>
        <v>0</v>
      </c>
      <c r="U11" s="76">
        <f t="shared" si="9"/>
        <v>0</v>
      </c>
      <c r="V11" s="76">
        <f t="shared" si="9"/>
        <v>0</v>
      </c>
    </row>
    <row r="12">
      <c r="A12" s="76" t="str">
        <f t="shared" si="1"/>
        <v>datos de identificacion (fechaB)</v>
      </c>
      <c r="B12" s="85" t="s">
        <v>290</v>
      </c>
      <c r="C12" s="85" t="s">
        <v>1302</v>
      </c>
      <c r="D12" s="85" t="s">
        <v>1312</v>
      </c>
      <c r="E12" s="95">
        <v>43974.0</v>
      </c>
      <c r="F12" s="96"/>
      <c r="G12" s="85" t="s">
        <v>331</v>
      </c>
      <c r="H12" s="76"/>
      <c r="I12" s="88" t="str">
        <f t="shared" si="3"/>
        <v>no</v>
      </c>
      <c r="J12" s="88" t="str">
        <f>IFERROR(__xludf.DUMMYFUNCTION("IFERROR(JOIN("", "",FILTER(K12:P12,LEN(K12:P12))))"),"")</f>
        <v/>
      </c>
      <c r="K12" s="76" t="str">
        <f>IFERROR(__xludf.DUMMYFUNCTION("IF(ISBLANK($D13),"""",IFERROR(JOIN("", "",QUERY(INDIRECT(""'(EDCA) "" &amp; K$3 &amp; ""'!$A$1:$D$1000""),""SELECT A WHERE D = '"" &amp; $A12 &amp; ""'""))))"),"")</f>
        <v/>
      </c>
      <c r="L12" s="76" t="str">
        <f>IFERROR(__xludf.DUMMYFUNCTION("IF(ISBLANK($D13),"""",IFERROR(JOIN("", "",QUERY(INDIRECT(""'(EDCA) "" &amp; L$3 &amp; ""'!$A$1:$D$1000""),""SELECT A WHERE D = '"" &amp; $A12 &amp; ""'""))))"),"")</f>
        <v/>
      </c>
      <c r="M12" s="76" t="str">
        <f>IFERROR(__xludf.DUMMYFUNCTION("IF(ISBLANK($D13),"""",IFERROR(JOIN("", "",QUERY(INDIRECT(""'(EDCA) "" &amp; M$3 &amp; ""'!$A$1:$D$1000""),""SELECT A WHERE D = '"" &amp; $A12 &amp; ""'""))))"),"")</f>
        <v/>
      </c>
      <c r="N12" s="76" t="str">
        <f>IFERROR(__xludf.DUMMYFUNCTION("IF(ISBLANK($D13),"""",IFERROR(JOIN("", "",QUERY(INDIRECT(""'(EDCA) "" &amp; N$3 &amp; ""'!$A$1:$D$1000""),""SELECT A WHERE D = '"" &amp; $A12 &amp; ""'""))))"),"")</f>
        <v/>
      </c>
      <c r="O12" s="76" t="str">
        <f>IFERROR(__xludf.DUMMYFUNCTION("IF(ISBLANK($D13),"""",IFERROR(JOIN("", "",QUERY(INDIRECT(""'(EDCA) "" &amp; O$3 &amp; ""'!$A$1:$D$1000""),""SELECT A WHERE D = '"" &amp; $A12 &amp; ""'""))))"),"")</f>
        <v/>
      </c>
      <c r="P12" s="76" t="str">
        <f>IFERROR(__xludf.DUMMYFUNCTION("IF(ISBLANK($D13),"""",IFERROR(JOIN("", "",QUERY(INDIRECT(""'(EDCA) "" &amp; P$3 &amp; ""'!$A$1:$D$1000""),""SELECT A WHERE D = '"" &amp; $A12 &amp; ""'""))))"),"")</f>
        <v/>
      </c>
      <c r="Q12" s="76">
        <f t="shared" ref="Q12:V12" si="10">IF(ISBLANK(IFERROR(VLOOKUP($A12,INDIRECT("'(EDCA) " &amp; Q$3 &amp; "'!$D:$D"),1,FALSE))),0,1)</f>
        <v>0</v>
      </c>
      <c r="R12" s="76">
        <f t="shared" si="10"/>
        <v>0</v>
      </c>
      <c r="S12" s="76">
        <f t="shared" si="10"/>
        <v>0</v>
      </c>
      <c r="T12" s="76">
        <f t="shared" si="10"/>
        <v>0</v>
      </c>
      <c r="U12" s="76">
        <f t="shared" si="10"/>
        <v>0</v>
      </c>
      <c r="V12" s="76">
        <f t="shared" si="10"/>
        <v>0</v>
      </c>
    </row>
    <row r="13">
      <c r="A13" s="76" t="str">
        <f t="shared" si="1"/>
        <v>encabezado (Institución)</v>
      </c>
      <c r="B13" s="85" t="s">
        <v>295</v>
      </c>
      <c r="C13" s="85" t="s">
        <v>1297</v>
      </c>
      <c r="D13" s="85" t="s">
        <v>1306</v>
      </c>
      <c r="E13" s="89" t="s">
        <v>1307</v>
      </c>
      <c r="F13" s="94"/>
      <c r="G13" s="85" t="s">
        <v>325</v>
      </c>
      <c r="H13" s="76"/>
      <c r="I13" s="88" t="str">
        <f t="shared" si="3"/>
        <v>sí</v>
      </c>
      <c r="J13" s="88" t="str">
        <f>IFERROR(__xludf.DUMMYFUNCTION("IFERROR(JOIN("", "",FILTER(K13:P13,LEN(K13:P13))))"),"buyer/name, parties/name, parties/identifier/legalName, parties/name, parties/name, parties/name, parties/identifier/legalName")</f>
        <v>buyer/name, parties/name, parties/identifier/legalName, parties/name, parties/name, parties/name, parties/identifier/legalName</v>
      </c>
      <c r="K13" s="76" t="str">
        <f>IFERROR(__xludf.DUMMYFUNCTION("IF(ISBLANK(#REF!),"""",IFERROR(JOIN("", "",QUERY(INDIRECT(""'(EDCA) "" &amp; K$3 &amp; ""'!$A$1:$D$1000""),""SELECT A WHERE D = '"" &amp; $A13 &amp; ""'""))))"),"buyer/name, parties/name, parties/identifier/legalName")</f>
        <v>buyer/name, parties/name, parties/identifier/legalName</v>
      </c>
      <c r="L13" s="76" t="str">
        <f>IFERROR(__xludf.DUMMYFUNCTION("IF(ISBLANK(#REF!),"""",IFERROR(JOIN("", "",QUERY(INDIRECT(""'(EDCA) "" &amp; L$3 &amp; ""'!$A$1:$D$1000""),""SELECT A WHERE D = '"" &amp; $A13 &amp; ""'""))))"),"parties/name")</f>
        <v>parties/name</v>
      </c>
      <c r="M13" s="76" t="str">
        <f>IFERROR(__xludf.DUMMYFUNCTION("IF(ISBLANK(#REF!),"""",IFERROR(JOIN("", "",QUERY(INDIRECT(""'(EDCA) "" &amp; M$3 &amp; ""'!$A$1:$D$1000""),""SELECT A WHERE D = '"" &amp; $A13 &amp; ""'""))))"),"parties/name")</f>
        <v>parties/name</v>
      </c>
      <c r="N13" s="76" t="str">
        <f>IFERROR(__xludf.DUMMYFUNCTION("IF(ISBLANK(#REF!),"""",IFERROR(JOIN("", "",QUERY(INDIRECT(""'(EDCA) "" &amp; N$3 &amp; ""'!$A$1:$D$1000""),""SELECT A WHERE D = '"" &amp; $A13 &amp; ""'""))))"),"")</f>
        <v/>
      </c>
      <c r="O13" s="76" t="str">
        <f>IFERROR(__xludf.DUMMYFUNCTION("IF(ISBLANK(#REF!),"""",IFERROR(JOIN("", "",QUERY(INDIRECT(""'(EDCA) "" &amp; O$3 &amp; ""'!$A$1:$D$1000""),""SELECT A WHERE D = '"" &amp; $A13 &amp; ""'""))))"),"")</f>
        <v/>
      </c>
      <c r="P13" s="76" t="str">
        <f>IFERROR(__xludf.DUMMYFUNCTION("IF(ISBLANK(#REF!),"""",IFERROR(JOIN("", "",QUERY(INDIRECT(""'(EDCA) "" &amp; P$3 &amp; ""'!$A$1:$D$1000""),""SELECT A WHERE D = '"" &amp; $A13 &amp; ""'""))))"),"parties/name, parties/identifier/legalName")</f>
        <v>parties/name, parties/identifier/legalName</v>
      </c>
      <c r="Q13" s="76">
        <f t="shared" ref="Q13:V13" si="11">IF(ISBLANK(IFERROR(VLOOKUP($A13,INDIRECT("'(EDCA) " &amp; Q$3 &amp; "'!$D:$D"),1,FALSE))),0,1)</f>
        <v>1</v>
      </c>
      <c r="R13" s="76">
        <f t="shared" si="11"/>
        <v>1</v>
      </c>
      <c r="S13" s="76">
        <f t="shared" si="11"/>
        <v>1</v>
      </c>
      <c r="T13" s="76">
        <f t="shared" si="11"/>
        <v>0</v>
      </c>
      <c r="U13" s="76">
        <f t="shared" si="11"/>
        <v>0</v>
      </c>
      <c r="V13" s="76">
        <f t="shared" si="11"/>
        <v>1</v>
      </c>
    </row>
    <row r="14">
      <c r="A14" s="76" t="str">
        <f t="shared" si="1"/>
        <v>datos de identificacion (Licitación Pública Estatal)</v>
      </c>
      <c r="B14" s="85" t="s">
        <v>295</v>
      </c>
      <c r="C14" s="85" t="s">
        <v>1302</v>
      </c>
      <c r="D14" s="85" t="s">
        <v>1310</v>
      </c>
      <c r="E14" s="91" t="s">
        <v>1311</v>
      </c>
      <c r="F14" s="94"/>
      <c r="G14" s="85" t="s">
        <v>325</v>
      </c>
      <c r="H14" s="76"/>
      <c r="I14" s="88" t="str">
        <f t="shared" si="3"/>
        <v>sí</v>
      </c>
      <c r="J14" s="88" t="str">
        <f>IFERROR(__xludf.DUMMYFUNCTION("IFERROR(JOIN("", "",FILTER(K14:P14,LEN(K14:P14))))"),"ocid, tender/id")</f>
        <v>ocid, tender/id</v>
      </c>
      <c r="K14" s="76" t="str">
        <f>IFERROR(__xludf.DUMMYFUNCTION("IF(ISBLANK($D14),"""",IFERROR(JOIN("", "",QUERY(INDIRECT(""'(EDCA) "" &amp; K$3 &amp; ""'!$A$1:$D$1000""),""SELECT A WHERE D = '"" &amp; $A14 &amp; ""'""))))"),"ocid")</f>
        <v>ocid</v>
      </c>
      <c r="L14" s="76" t="str">
        <f>IFERROR(__xludf.DUMMYFUNCTION("IF(ISBLANK($D14),"""",IFERROR(JOIN("", "",QUERY(INDIRECT(""'(EDCA) "" &amp; L$3 &amp; ""'!$A$1:$D$1000""),""SELECT A WHERE D = '"" &amp; $A14 &amp; ""'""))))"),"")</f>
        <v/>
      </c>
      <c r="M14" s="76" t="str">
        <f>IFERROR(__xludf.DUMMYFUNCTION("IF(ISBLANK($D14),"""",IFERROR(JOIN("", "",QUERY(INDIRECT(""'(EDCA) "" &amp; M$3 &amp; ""'!$A$1:$D$1000""),""SELECT A WHERE D = '"" &amp; $A14 &amp; ""'""))))"),"tender/id")</f>
        <v>tender/id</v>
      </c>
      <c r="N14" s="76" t="str">
        <f>IFERROR(__xludf.DUMMYFUNCTION("IF(ISBLANK($D14),"""",IFERROR(JOIN("", "",QUERY(INDIRECT(""'(EDCA) "" &amp; N$3 &amp; ""'!$A$1:$D$1000""),""SELECT A WHERE D = '"" &amp; $A14 &amp; ""'""))))"),"")</f>
        <v/>
      </c>
      <c r="O14" s="76" t="str">
        <f>IFERROR(__xludf.DUMMYFUNCTION("IF(ISBLANK($D14),"""",IFERROR(JOIN("", "",QUERY(INDIRECT(""'(EDCA) "" &amp; O$3 &amp; ""'!$A$1:$D$1000""),""SELECT A WHERE D = '"" &amp; $A14 &amp; ""'""))))"),"")</f>
        <v/>
      </c>
      <c r="P14" s="76" t="str">
        <f>IFERROR(__xludf.DUMMYFUNCTION("IF(ISBLANK($D14),"""",IFERROR(JOIN("", "",QUERY(INDIRECT(""'(EDCA) "" &amp; P$3 &amp; ""'!$A$1:$D$1000""),""SELECT A WHERE D = '"" &amp; $A14 &amp; ""'""))))"),"")</f>
        <v/>
      </c>
      <c r="Q14" s="76">
        <f t="shared" ref="Q14:V14" si="12">IF(ISBLANK(IFERROR(VLOOKUP($A14,INDIRECT("'(EDCA) " &amp; Q$3 &amp; "'!$D:$D"),1,FALSE))),0,1)</f>
        <v>1</v>
      </c>
      <c r="R14" s="76">
        <f t="shared" si="12"/>
        <v>0</v>
      </c>
      <c r="S14" s="76">
        <f t="shared" si="12"/>
        <v>1</v>
      </c>
      <c r="T14" s="76">
        <f t="shared" si="12"/>
        <v>0</v>
      </c>
      <c r="U14" s="76">
        <f t="shared" si="12"/>
        <v>0</v>
      </c>
      <c r="V14" s="76">
        <f t="shared" si="12"/>
        <v>0</v>
      </c>
    </row>
    <row r="15">
      <c r="A15" s="76" t="str">
        <f t="shared" si="1"/>
        <v>datos de identificacion (costo de las bases)</v>
      </c>
      <c r="B15" s="85" t="s">
        <v>295</v>
      </c>
      <c r="C15" s="85" t="s">
        <v>1302</v>
      </c>
      <c r="D15" s="85" t="s">
        <v>1313</v>
      </c>
      <c r="E15" s="97">
        <v>1500.0</v>
      </c>
      <c r="F15" s="94"/>
      <c r="G15" s="85" t="s">
        <v>325</v>
      </c>
      <c r="H15" s="76"/>
      <c r="I15" s="88" t="str">
        <f t="shared" si="3"/>
        <v>no</v>
      </c>
      <c r="J15" s="88" t="str">
        <f>IFERROR(__xludf.DUMMYFUNCTION("IFERROR(JOIN("", "",FILTER(K15:P15,LEN(K15:P15))))"),"")</f>
        <v/>
      </c>
      <c r="K15" s="76" t="str">
        <f>IFERROR(__xludf.DUMMYFUNCTION("IF(ISBLANK($D15),"""",IFERROR(JOIN("", "",QUERY(INDIRECT(""'(EDCA) "" &amp; K$3 &amp; ""'!$A$1:$D$1000""),""SELECT A WHERE D = '"" &amp; $A15 &amp; ""'""))))"),"")</f>
        <v/>
      </c>
      <c r="L15" s="76" t="str">
        <f>IFERROR(__xludf.DUMMYFUNCTION("IF(ISBLANK($D15),"""",IFERROR(JOIN("", "",QUERY(INDIRECT(""'(EDCA) "" &amp; L$3 &amp; ""'!$A$1:$D$1000""),""SELECT A WHERE D = '"" &amp; $A15 &amp; ""'""))))"),"")</f>
        <v/>
      </c>
      <c r="M15" s="76" t="str">
        <f>IFERROR(__xludf.DUMMYFUNCTION("IF(ISBLANK($D15),"""",IFERROR(JOIN("", "",QUERY(INDIRECT(""'(EDCA) "" &amp; M$3 &amp; ""'!$A$1:$D$1000""),""SELECT A WHERE D = '"" &amp; $A15 &amp; ""'""))))"),"")</f>
        <v/>
      </c>
      <c r="N15" s="76" t="str">
        <f>IFERROR(__xludf.DUMMYFUNCTION("IF(ISBLANK($D15),"""",IFERROR(JOIN("", "",QUERY(INDIRECT(""'(EDCA) "" &amp; N$3 &amp; ""'!$A$1:$D$1000""),""SELECT A WHERE D = '"" &amp; $A15 &amp; ""'""))))"),"")</f>
        <v/>
      </c>
      <c r="O15" s="76" t="str">
        <f>IFERROR(__xludf.DUMMYFUNCTION("IF(ISBLANK($D15),"""",IFERROR(JOIN("", "",QUERY(INDIRECT(""'(EDCA) "" &amp; O$3 &amp; ""'!$A$1:$D$1000""),""SELECT A WHERE D = '"" &amp; $A15 &amp; ""'""))))"),"")</f>
        <v/>
      </c>
      <c r="P15" s="76" t="str">
        <f>IFERROR(__xludf.DUMMYFUNCTION("IF(ISBLANK($D15),"""",IFERROR(JOIN("", "",QUERY(INDIRECT(""'(EDCA) "" &amp; P$3 &amp; ""'!$A$1:$D$1000""),""SELECT A WHERE D = '"" &amp; $A15 &amp; ""'""))))"),"")</f>
        <v/>
      </c>
      <c r="Q15" s="76">
        <f t="shared" ref="Q15:V15" si="13">IF(ISBLANK(IFERROR(VLOOKUP($A15,INDIRECT("'(EDCA) " &amp; Q$3 &amp; "'!$D:$D"),1,FALSE))),0,1)</f>
        <v>0</v>
      </c>
      <c r="R15" s="76">
        <f t="shared" si="13"/>
        <v>0</v>
      </c>
      <c r="S15" s="76">
        <f t="shared" si="13"/>
        <v>0</v>
      </c>
      <c r="T15" s="76">
        <f t="shared" si="13"/>
        <v>0</v>
      </c>
      <c r="U15" s="76">
        <f t="shared" si="13"/>
        <v>0</v>
      </c>
      <c r="V15" s="76">
        <f t="shared" si="13"/>
        <v>0</v>
      </c>
    </row>
    <row r="16">
      <c r="A16" s="76" t="str">
        <f t="shared" si="1"/>
        <v>encabezado (Requirente)</v>
      </c>
      <c r="B16" s="85" t="s">
        <v>297</v>
      </c>
      <c r="C16" s="85" t="s">
        <v>1297</v>
      </c>
      <c r="D16" s="85" t="s">
        <v>1314</v>
      </c>
      <c r="E16" s="89" t="s">
        <v>1315</v>
      </c>
      <c r="F16" s="94"/>
      <c r="G16" s="85" t="s">
        <v>325</v>
      </c>
      <c r="H16" s="76"/>
      <c r="I16" s="88" t="str">
        <f t="shared" si="3"/>
        <v>sí</v>
      </c>
      <c r="J16" s="88" t="str">
        <f>IFERROR(__xludf.DUMMYFUNCTION("IFERROR(JOIN("", "",FILTER(K16:P16,LEN(K16:P16))))"),"parties/name, parties/position, parties/name, parties/position")</f>
        <v>parties/name, parties/position, parties/name, parties/position</v>
      </c>
      <c r="K16" s="76" t="str">
        <f>IFERROR(__xludf.DUMMYFUNCTION("IF(ISBLANK($D16),"""",IFERROR(JOIN("", "",QUERY(INDIRECT(""'(EDCA) "" &amp; K$3 &amp; ""'!$A$1:$D$1000""),""SELECT A WHERE D = '"" &amp; $A16 &amp; ""'""))))"),"")</f>
        <v/>
      </c>
      <c r="L16" s="76" t="str">
        <f>IFERROR(__xludf.DUMMYFUNCTION("IF(ISBLANK($D16),"""",IFERROR(JOIN("", "",QUERY(INDIRECT(""'(EDCA) "" &amp; L$3 &amp; ""'!$A$1:$D$1000""),""SELECT A WHERE D = '"" &amp; $A16 &amp; ""'""))))"),"parties/name, parties/position, parties/name, parties/position")</f>
        <v>parties/name, parties/position, parties/name, parties/position</v>
      </c>
      <c r="M16" s="76" t="str">
        <f>IFERROR(__xludf.DUMMYFUNCTION("IF(ISBLANK($D16),"""",IFERROR(JOIN("", "",QUERY(INDIRECT(""'(EDCA) "" &amp; M$3 &amp; ""'!$A$1:$D$1000""),""SELECT A WHERE D = '"" &amp; $A16 &amp; ""'""))))"),"")</f>
        <v/>
      </c>
      <c r="N16" s="76" t="str">
        <f>IFERROR(__xludf.DUMMYFUNCTION("IF(ISBLANK($D16),"""",IFERROR(JOIN("", "",QUERY(INDIRECT(""'(EDCA) "" &amp; N$3 &amp; ""'!$A$1:$D$1000""),""SELECT A WHERE D = '"" &amp; $A16 &amp; ""'""))))"),"")</f>
        <v/>
      </c>
      <c r="O16" s="76" t="str">
        <f>IFERROR(__xludf.DUMMYFUNCTION("IF(ISBLANK($D16),"""",IFERROR(JOIN("", "",QUERY(INDIRECT(""'(EDCA) "" &amp; O$3 &amp; ""'!$A$1:$D$1000""),""SELECT A WHERE D = '"" &amp; $A16 &amp; ""'""))))"),"")</f>
        <v/>
      </c>
      <c r="P16" s="76" t="str">
        <f>IFERROR(__xludf.DUMMYFUNCTION("IF(ISBLANK($D16),"""",IFERROR(JOIN("", "",QUERY(INDIRECT(""'(EDCA) "" &amp; P$3 &amp; ""'!$A$1:$D$1000""),""SELECT A WHERE D = '"" &amp; $A16 &amp; ""'""))))"),"")</f>
        <v/>
      </c>
      <c r="Q16" s="76">
        <f t="shared" ref="Q16:V16" si="14">IF(ISBLANK(IFERROR(VLOOKUP($A16,INDIRECT("'(EDCA) " &amp; Q$3 &amp; "'!$D:$D"),1,FALSE))),0,1)</f>
        <v>0</v>
      </c>
      <c r="R16" s="76">
        <f t="shared" si="14"/>
        <v>1</v>
      </c>
      <c r="S16" s="76">
        <f t="shared" si="14"/>
        <v>0</v>
      </c>
      <c r="T16" s="76">
        <f t="shared" si="14"/>
        <v>0</v>
      </c>
      <c r="U16" s="76">
        <f t="shared" si="14"/>
        <v>0</v>
      </c>
      <c r="V16" s="76">
        <f t="shared" si="14"/>
        <v>0</v>
      </c>
    </row>
    <row r="17">
      <c r="A17" s="76" t="str">
        <f t="shared" si="1"/>
        <v>datos de identificacion (fechaV)</v>
      </c>
      <c r="B17" s="85" t="s">
        <v>297</v>
      </c>
      <c r="C17" s="85" t="s">
        <v>1302</v>
      </c>
      <c r="D17" s="85" t="s">
        <v>1316</v>
      </c>
      <c r="E17" s="95">
        <v>43979.0</v>
      </c>
      <c r="F17" s="96"/>
      <c r="G17" s="85" t="s">
        <v>331</v>
      </c>
      <c r="H17" s="76"/>
      <c r="I17" s="88" t="str">
        <f t="shared" si="3"/>
        <v>no</v>
      </c>
      <c r="J17" s="88" t="str">
        <f>IFERROR(__xludf.DUMMYFUNCTION("IFERROR(JOIN("", "",FILTER(K17:P17,LEN(K17:P17))))"),"")</f>
        <v/>
      </c>
      <c r="K17" s="76" t="str">
        <f>IFERROR(__xludf.DUMMYFUNCTION("IF(ISBLANK($D17),"""",IFERROR(JOIN("", "",QUERY(INDIRECT(""'(EDCA) "" &amp; K$3 &amp; ""'!$A$1:$D$1000""),""SELECT A WHERE D = '"" &amp; $A17 &amp; ""'""))))"),"")</f>
        <v/>
      </c>
      <c r="L17" s="76" t="str">
        <f>IFERROR(__xludf.DUMMYFUNCTION("IF(ISBLANK($D17),"""",IFERROR(JOIN("", "",QUERY(INDIRECT(""'(EDCA) "" &amp; L$3 &amp; ""'!$A$1:$D$1000""),""SELECT A WHERE D = '"" &amp; $A17 &amp; ""'""))))"),"")</f>
        <v/>
      </c>
      <c r="M17" s="76" t="str">
        <f>IFERROR(__xludf.DUMMYFUNCTION("IF(ISBLANK($D17),"""",IFERROR(JOIN("", "",QUERY(INDIRECT(""'(EDCA) "" &amp; M$3 &amp; ""'!$A$1:$D$1000""),""SELECT A WHERE D = '"" &amp; $A17 &amp; ""'""))))"),"")</f>
        <v/>
      </c>
      <c r="N17" s="76" t="str">
        <f>IFERROR(__xludf.DUMMYFUNCTION("IF(ISBLANK($D17),"""",IFERROR(JOIN("", "",QUERY(INDIRECT(""'(EDCA) "" &amp; N$3 &amp; ""'!$A$1:$D$1000""),""SELECT A WHERE D = '"" &amp; $A17 &amp; ""'""))))"),"")</f>
        <v/>
      </c>
      <c r="O17" s="76" t="str">
        <f>IFERROR(__xludf.DUMMYFUNCTION("IF(ISBLANK($D17),"""",IFERROR(JOIN("", "",QUERY(INDIRECT(""'(EDCA) "" &amp; O$3 &amp; ""'!$A$1:$D$1000""),""SELECT A WHERE D = '"" &amp; $A17 &amp; ""'""))))"),"")</f>
        <v/>
      </c>
      <c r="P17" s="76" t="str">
        <f>IFERROR(__xludf.DUMMYFUNCTION("IF(ISBLANK($D17),"""",IFERROR(JOIN("", "",QUERY(INDIRECT(""'(EDCA) "" &amp; P$3 &amp; ""'!$A$1:$D$1000""),""SELECT A WHERE D = '"" &amp; $A17 &amp; ""'""))))"),"")</f>
        <v/>
      </c>
      <c r="Q17" s="76">
        <f t="shared" ref="Q17:V17" si="15">IF(ISBLANK(IFERROR(VLOOKUP($A17,INDIRECT("'(EDCA) " &amp; Q$3 &amp; "'!$D:$D"),1,FALSE))),0,1)</f>
        <v>0</v>
      </c>
      <c r="R17" s="76">
        <f t="shared" si="15"/>
        <v>0</v>
      </c>
      <c r="S17" s="76">
        <f t="shared" si="15"/>
        <v>0</v>
      </c>
      <c r="T17" s="76">
        <f t="shared" si="15"/>
        <v>0</v>
      </c>
      <c r="U17" s="76">
        <f t="shared" si="15"/>
        <v>0</v>
      </c>
      <c r="V17" s="76">
        <f t="shared" si="15"/>
        <v>0</v>
      </c>
    </row>
    <row r="18">
      <c r="A18" s="76" t="str">
        <f t="shared" si="1"/>
        <v>datos de identificacion (Área Técnica2)</v>
      </c>
      <c r="B18" s="85" t="s">
        <v>297</v>
      </c>
      <c r="C18" s="85" t="s">
        <v>1302</v>
      </c>
      <c r="D18" s="85" t="s">
        <v>1317</v>
      </c>
      <c r="E18" s="98" t="s">
        <v>1318</v>
      </c>
      <c r="F18" s="96"/>
      <c r="G18" s="85" t="s">
        <v>325</v>
      </c>
      <c r="H18" s="76"/>
      <c r="I18" s="88" t="str">
        <f t="shared" si="3"/>
        <v>no</v>
      </c>
      <c r="J18" s="88" t="str">
        <f>IFERROR(__xludf.DUMMYFUNCTION("IFERROR(JOIN("", "",FILTER(K18:P18,LEN(K18:P18))))"),"")</f>
        <v/>
      </c>
      <c r="K18" s="76" t="str">
        <f>IFERROR(__xludf.DUMMYFUNCTION("IF(ISBLANK($D18),"""",IFERROR(JOIN("", "",QUERY(INDIRECT(""'(EDCA) "" &amp; K$3 &amp; ""'!$A$1:$D$1000""),""SELECT A WHERE D = '"" &amp; $A18 &amp; ""'""))))"),"")</f>
        <v/>
      </c>
      <c r="L18" s="76" t="str">
        <f>IFERROR(__xludf.DUMMYFUNCTION("IF(ISBLANK($D18),"""",IFERROR(JOIN("", "",QUERY(INDIRECT(""'(EDCA) "" &amp; L$3 &amp; ""'!$A$1:$D$1000""),""SELECT A WHERE D = '"" &amp; $A18 &amp; ""'""))))"),"")</f>
        <v/>
      </c>
      <c r="M18" s="76" t="str">
        <f>IFERROR(__xludf.DUMMYFUNCTION("IF(ISBLANK($D18),"""",IFERROR(JOIN("", "",QUERY(INDIRECT(""'(EDCA) "" &amp; M$3 &amp; ""'!$A$1:$D$1000""),""SELECT A WHERE D = '"" &amp; $A18 &amp; ""'""))))"),"")</f>
        <v/>
      </c>
      <c r="N18" s="76" t="str">
        <f>IFERROR(__xludf.DUMMYFUNCTION("IF(ISBLANK($D18),"""",IFERROR(JOIN("", "",QUERY(INDIRECT(""'(EDCA) "" &amp; N$3 &amp; ""'!$A$1:$D$1000""),""SELECT A WHERE D = '"" &amp; $A18 &amp; ""'""))))"),"")</f>
        <v/>
      </c>
      <c r="O18" s="76" t="str">
        <f>IFERROR(__xludf.DUMMYFUNCTION("IF(ISBLANK($D18),"""",IFERROR(JOIN("", "",QUERY(INDIRECT(""'(EDCA) "" &amp; O$3 &amp; ""'!$A$1:$D$1000""),""SELECT A WHERE D = '"" &amp; $A18 &amp; ""'""))))"),"")</f>
        <v/>
      </c>
      <c r="P18" s="76" t="str">
        <f>IFERROR(__xludf.DUMMYFUNCTION("IF(ISBLANK($D18),"""",IFERROR(JOIN("", "",QUERY(INDIRECT(""'(EDCA) "" &amp; P$3 &amp; ""'!$A$1:$D$1000""),""SELECT A WHERE D = '"" &amp; $A18 &amp; ""'""))))"),"")</f>
        <v/>
      </c>
      <c r="Q18" s="76">
        <f t="shared" ref="Q18:V18" si="16">IF(ISBLANK(IFERROR(VLOOKUP($A18,INDIRECT("'(EDCA) " &amp; Q$3 &amp; "'!$D:$D"),1,FALSE))),0,1)</f>
        <v>0</v>
      </c>
      <c r="R18" s="76">
        <f t="shared" si="16"/>
        <v>0</v>
      </c>
      <c r="S18" s="76">
        <f t="shared" si="16"/>
        <v>0</v>
      </c>
      <c r="T18" s="76">
        <f t="shared" si="16"/>
        <v>0</v>
      </c>
      <c r="U18" s="76">
        <f t="shared" si="16"/>
        <v>0</v>
      </c>
      <c r="V18" s="76">
        <f t="shared" si="16"/>
        <v>0</v>
      </c>
    </row>
    <row r="19">
      <c r="A19" s="76" t="str">
        <f t="shared" si="1"/>
        <v>datos de identificacion (Licitación Pública Estatal)</v>
      </c>
      <c r="B19" s="85" t="s">
        <v>299</v>
      </c>
      <c r="C19" s="85" t="s">
        <v>1302</v>
      </c>
      <c r="D19" s="85" t="s">
        <v>1310</v>
      </c>
      <c r="E19" s="91" t="s">
        <v>1311</v>
      </c>
      <c r="F19" s="92"/>
      <c r="G19" s="85" t="s">
        <v>325</v>
      </c>
      <c r="H19" s="76"/>
      <c r="I19" s="88" t="str">
        <f t="shared" si="3"/>
        <v>sí</v>
      </c>
      <c r="J19" s="88" t="str">
        <f>IFERROR(__xludf.DUMMYFUNCTION("IFERROR(JOIN("", "",FILTER(K19:P19,LEN(K19:P19))))"),"ocid, tender/id")</f>
        <v>ocid, tender/id</v>
      </c>
      <c r="K19" s="76" t="str">
        <f>IFERROR(__xludf.DUMMYFUNCTION("IF(ISBLANK($D19),"""",IFERROR(JOIN("", "",QUERY(INDIRECT(""'(EDCA) "" &amp; K$3 &amp; ""'!$A$1:$D$1000""),""SELECT A WHERE D = '"" &amp; $A19 &amp; ""'""))))"),"ocid")</f>
        <v>ocid</v>
      </c>
      <c r="L19" s="76" t="str">
        <f>IFERROR(__xludf.DUMMYFUNCTION("IF(ISBLANK($D19),"""",IFERROR(JOIN("", "",QUERY(INDIRECT(""'(EDCA) "" &amp; L$3 &amp; ""'!$A$1:$D$1000""),""SELECT A WHERE D = '"" &amp; $A19 &amp; ""'""))))"),"")</f>
        <v/>
      </c>
      <c r="M19" s="76" t="str">
        <f>IFERROR(__xludf.DUMMYFUNCTION("IF(ISBLANK($D19),"""",IFERROR(JOIN("", "",QUERY(INDIRECT(""'(EDCA) "" &amp; M$3 &amp; ""'!$A$1:$D$1000""),""SELECT A WHERE D = '"" &amp; $A19 &amp; ""'""))))"),"tender/id")</f>
        <v>tender/id</v>
      </c>
      <c r="N19" s="76" t="str">
        <f>IFERROR(__xludf.DUMMYFUNCTION("IF(ISBLANK($D19),"""",IFERROR(JOIN("", "",QUERY(INDIRECT(""'(EDCA) "" &amp; N$3 &amp; ""'!$A$1:$D$1000""),""SELECT A WHERE D = '"" &amp; $A19 &amp; ""'""))))"),"")</f>
        <v/>
      </c>
      <c r="O19" s="76" t="str">
        <f>IFERROR(__xludf.DUMMYFUNCTION("IF(ISBLANK($D19),"""",IFERROR(JOIN("", "",QUERY(INDIRECT(""'(EDCA) "" &amp; O$3 &amp; ""'!$A$1:$D$1000""),""SELECT A WHERE D = '"" &amp; $A19 &amp; ""'""))))"),"")</f>
        <v/>
      </c>
      <c r="P19" s="76" t="str">
        <f>IFERROR(__xludf.DUMMYFUNCTION("IF(ISBLANK($D19),"""",IFERROR(JOIN("", "",QUERY(INDIRECT(""'(EDCA) "" &amp; P$3 &amp; ""'!$A$1:$D$1000""),""SELECT A WHERE D = '"" &amp; $A19 &amp; ""'""))))"),"")</f>
        <v/>
      </c>
      <c r="Q19" s="76">
        <f t="shared" ref="Q19:V19" si="17">IF(ISBLANK(IFERROR(VLOOKUP($A19,INDIRECT("'(EDCA) " &amp; Q$3 &amp; "'!$D:$D"),1,FALSE))),0,1)</f>
        <v>1</v>
      </c>
      <c r="R19" s="76">
        <f t="shared" si="17"/>
        <v>0</v>
      </c>
      <c r="S19" s="76">
        <f t="shared" si="17"/>
        <v>1</v>
      </c>
      <c r="T19" s="76">
        <f t="shared" si="17"/>
        <v>0</v>
      </c>
      <c r="U19" s="76">
        <f t="shared" si="17"/>
        <v>0</v>
      </c>
      <c r="V19" s="76">
        <f t="shared" si="17"/>
        <v>0</v>
      </c>
    </row>
    <row r="20">
      <c r="A20" s="76" t="str">
        <f t="shared" si="1"/>
        <v>encabezado (fechaA)</v>
      </c>
      <c r="B20" s="85" t="s">
        <v>299</v>
      </c>
      <c r="C20" s="85" t="s">
        <v>1297</v>
      </c>
      <c r="D20" s="85" t="s">
        <v>1319</v>
      </c>
      <c r="E20" s="95">
        <v>43981.0</v>
      </c>
      <c r="F20" s="85"/>
      <c r="G20" s="85" t="s">
        <v>331</v>
      </c>
      <c r="H20" s="76"/>
      <c r="I20" s="88" t="str">
        <f t="shared" si="3"/>
        <v>sí</v>
      </c>
      <c r="J20" s="88" t="str">
        <f>IFERROR(__xludf.DUMMYFUNCTION("IFERROR(JOIN("", "",FILTER(K20:P20,LEN(K20:P20))))"),"tender/enquiryPeriod/startDate, tender/enquiryPeriod/endDate, tender/clarificationMeetings/date")</f>
        <v>tender/enquiryPeriod/startDate, tender/enquiryPeriod/endDate, tender/clarificationMeetings/date</v>
      </c>
      <c r="K20" s="76" t="str">
        <f>IFERROR(__xludf.DUMMYFUNCTION("IF(ISBLANK(#REF!),"""",IFERROR(JOIN("", "",QUERY(INDIRECT(""'(EDCA) "" &amp; K$3 &amp; ""'!$A$1:$D$1000""),""SELECT A WHERE D = '"" &amp; $A20 &amp; ""'""))))"),"")</f>
        <v/>
      </c>
      <c r="L20" s="76" t="str">
        <f>IFERROR(__xludf.DUMMYFUNCTION("IF(ISBLANK(#REF!),"""",IFERROR(JOIN("", "",QUERY(INDIRECT(""'(EDCA) "" &amp; L$3 &amp; ""'!$A$1:$D$1000""),""SELECT A WHERE D = '"" &amp; $A20 &amp; ""'""))))"),"")</f>
        <v/>
      </c>
      <c r="M20" s="76" t="str">
        <f>IFERROR(__xludf.DUMMYFUNCTION("IF(ISBLANK(#REF!),"""",IFERROR(JOIN("", "",QUERY(INDIRECT(""'(EDCA) "" &amp; M$3 &amp; ""'!$A$1:$D$1000""),""SELECT A WHERE D = '"" &amp; $A20 &amp; ""'""))))"),"tender/enquiryPeriod/startDate, tender/enquiryPeriod/endDate, tender/clarificationMeetings/date")</f>
        <v>tender/enquiryPeriod/startDate, tender/enquiryPeriod/endDate, tender/clarificationMeetings/date</v>
      </c>
      <c r="N20" s="76" t="str">
        <f>IFERROR(__xludf.DUMMYFUNCTION("IF(ISBLANK(#REF!),"""",IFERROR(JOIN("", "",QUERY(INDIRECT(""'(EDCA) "" &amp; N$3 &amp; ""'!$A$1:$D$1000""),""SELECT A WHERE D = '"" &amp; $A20 &amp; ""'""))))"),"")</f>
        <v/>
      </c>
      <c r="O20" s="76" t="str">
        <f>IFERROR(__xludf.DUMMYFUNCTION("IF(ISBLANK(#REF!),"""",IFERROR(JOIN("", "",QUERY(INDIRECT(""'(EDCA) "" &amp; O$3 &amp; ""'!$A$1:$D$1000""),""SELECT A WHERE D = '"" &amp; $A20 &amp; ""'""))))"),"")</f>
        <v/>
      </c>
      <c r="P20" s="76" t="str">
        <f>IFERROR(__xludf.DUMMYFUNCTION("IF(ISBLANK(#REF!),"""",IFERROR(JOIN("", "",QUERY(INDIRECT(""'(EDCA) "" &amp; P$3 &amp; ""'!$A$1:$D$1000""),""SELECT A WHERE D = '"" &amp; $A20 &amp; ""'""))))"),"")</f>
        <v/>
      </c>
      <c r="Q20" s="76">
        <f t="shared" ref="Q20:V20" si="18">IF(ISBLANK(IFERROR(VLOOKUP($A20,INDIRECT("'(EDCA) " &amp; Q$3 &amp; "'!$D:$D"),1,FALSE))),0,1)</f>
        <v>0</v>
      </c>
      <c r="R20" s="76">
        <f t="shared" si="18"/>
        <v>0</v>
      </c>
      <c r="S20" s="76">
        <f t="shared" si="18"/>
        <v>1</v>
      </c>
      <c r="T20" s="76">
        <f t="shared" si="18"/>
        <v>0</v>
      </c>
      <c r="U20" s="76">
        <f t="shared" si="18"/>
        <v>0</v>
      </c>
      <c r="V20" s="76">
        <f t="shared" si="18"/>
        <v>0</v>
      </c>
    </row>
    <row r="21">
      <c r="A21" s="76" t="str">
        <f t="shared" si="1"/>
        <v>datos de identificacion (objetivo)</v>
      </c>
      <c r="B21" s="85" t="s">
        <v>299</v>
      </c>
      <c r="C21" s="85" t="s">
        <v>1302</v>
      </c>
      <c r="D21" s="85" t="s">
        <v>1320</v>
      </c>
      <c r="E21" s="85" t="s">
        <v>1321</v>
      </c>
      <c r="F21" s="76"/>
      <c r="G21" s="85" t="s">
        <v>325</v>
      </c>
      <c r="H21" s="76"/>
      <c r="I21" s="88" t="str">
        <f t="shared" si="3"/>
        <v>sí</v>
      </c>
      <c r="J21" s="88" t="str">
        <f>IFERROR(__xludf.DUMMYFUNCTION("IFERROR(JOIN("", "",FILTER(K21:P21,LEN(K21:P21))))"),"tender/clarificationMeetings/id")</f>
        <v>tender/clarificationMeetings/id</v>
      </c>
      <c r="K21" s="76" t="str">
        <f>IFERROR(__xludf.DUMMYFUNCTION("IF(ISBLANK($D21),"""",IFERROR(JOIN("", "",QUERY(INDIRECT(""'(EDCA) "" &amp; K$3 &amp; ""'!$A$1:$D$1000""),""SELECT A WHERE D = '"" &amp; $A21 &amp; ""'""))))"),"")</f>
        <v/>
      </c>
      <c r="L21" s="76" t="str">
        <f>IFERROR(__xludf.DUMMYFUNCTION("IF(ISBLANK($D21),"""",IFERROR(JOIN("", "",QUERY(INDIRECT(""'(EDCA) "" &amp; L$3 &amp; ""'!$A$1:$D$1000""),""SELECT A WHERE D = '"" &amp; $A21 &amp; ""'""))))"),"")</f>
        <v/>
      </c>
      <c r="M21" s="76" t="str">
        <f>IFERROR(__xludf.DUMMYFUNCTION("IF(ISBLANK($D21),"""",IFERROR(JOIN("", "",QUERY(INDIRECT(""'(EDCA) "" &amp; M$3 &amp; ""'!$A$1:$D$1000""),""SELECT A WHERE D = '"" &amp; $A21 &amp; ""'""))))"),"tender/clarificationMeetings/id")</f>
        <v>tender/clarificationMeetings/id</v>
      </c>
      <c r="N21" s="76" t="str">
        <f>IFERROR(__xludf.DUMMYFUNCTION("IF(ISBLANK($D21),"""",IFERROR(JOIN("", "",QUERY(INDIRECT(""'(EDCA) "" &amp; N$3 &amp; ""'!$A$1:$D$1000""),""SELECT A WHERE D = '"" &amp; $A21 &amp; ""'""))))"),"")</f>
        <v/>
      </c>
      <c r="O21" s="76" t="str">
        <f>IFERROR(__xludf.DUMMYFUNCTION("IF(ISBLANK($D21),"""",IFERROR(JOIN("", "",QUERY(INDIRECT(""'(EDCA) "" &amp; O$3 &amp; ""'!$A$1:$D$1000""),""SELECT A WHERE D = '"" &amp; $A21 &amp; ""'""))))"),"")</f>
        <v/>
      </c>
      <c r="P21" s="76" t="str">
        <f>IFERROR(__xludf.DUMMYFUNCTION("IF(ISBLANK($D21),"""",IFERROR(JOIN("", "",QUERY(INDIRECT(""'(EDCA) "" &amp; P$3 &amp; ""'!$A$1:$D$1000""),""SELECT A WHERE D = '"" &amp; $A21 &amp; ""'""))))"),"")</f>
        <v/>
      </c>
      <c r="Q21" s="76">
        <f t="shared" ref="Q21:V21" si="19">IF(ISBLANK(IFERROR(VLOOKUP($A21,INDIRECT("'(EDCA) " &amp; Q$3 &amp; "'!$D:$D"),1,FALSE))),0,1)</f>
        <v>0</v>
      </c>
      <c r="R21" s="76">
        <f t="shared" si="19"/>
        <v>0</v>
      </c>
      <c r="S21" s="76">
        <f t="shared" si="19"/>
        <v>1</v>
      </c>
      <c r="T21" s="76">
        <f t="shared" si="19"/>
        <v>0</v>
      </c>
      <c r="U21" s="76">
        <f t="shared" si="19"/>
        <v>0</v>
      </c>
      <c r="V21" s="76">
        <f t="shared" si="19"/>
        <v>0</v>
      </c>
    </row>
    <row r="22">
      <c r="A22" s="76" t="str">
        <f t="shared" si="1"/>
        <v>encabezado (Institución)</v>
      </c>
      <c r="B22" s="85" t="s">
        <v>1322</v>
      </c>
      <c r="C22" s="85" t="s">
        <v>1297</v>
      </c>
      <c r="D22" s="85" t="s">
        <v>1306</v>
      </c>
      <c r="E22" s="85" t="s">
        <v>1307</v>
      </c>
      <c r="F22" s="76"/>
      <c r="G22" s="85" t="s">
        <v>325</v>
      </c>
      <c r="H22" s="76"/>
      <c r="I22" s="88" t="str">
        <f t="shared" si="3"/>
        <v>sí</v>
      </c>
      <c r="J22" s="88" t="str">
        <f>IFERROR(__xludf.DUMMYFUNCTION("IFERROR(JOIN("", "",FILTER(K22:P22,LEN(K22:P22))))"),"buyer/name, parties/name, parties/identifier/legalName, parties/name, parties/name, parties/name, parties/identifier/legalName")</f>
        <v>buyer/name, parties/name, parties/identifier/legalName, parties/name, parties/name, parties/name, parties/identifier/legalName</v>
      </c>
      <c r="K22" s="76" t="str">
        <f>IFERROR(__xludf.DUMMYFUNCTION("IF(ISBLANK($D22),"""",IFERROR(JOIN("", "",QUERY(INDIRECT(""'(EDCA) "" &amp; K$3 &amp; ""'!$A$1:$D$1000""),""SELECT A WHERE D = '"" &amp; $A22 &amp; ""'""))))"),"buyer/name, parties/name, parties/identifier/legalName")</f>
        <v>buyer/name, parties/name, parties/identifier/legalName</v>
      </c>
      <c r="L22" s="76" t="str">
        <f>IFERROR(__xludf.DUMMYFUNCTION("IF(ISBLANK($D22),"""",IFERROR(JOIN("", "",QUERY(INDIRECT(""'(EDCA) "" &amp; L$3 &amp; ""'!$A$1:$D$1000""),""SELECT A WHERE D = '"" &amp; $A22 &amp; ""'""))))"),"parties/name")</f>
        <v>parties/name</v>
      </c>
      <c r="M22" s="76" t="str">
        <f>IFERROR(__xludf.DUMMYFUNCTION("IF(ISBLANK($D22),"""",IFERROR(JOIN("", "",QUERY(INDIRECT(""'(EDCA) "" &amp; M$3 &amp; ""'!$A$1:$D$1000""),""SELECT A WHERE D = '"" &amp; $A22 &amp; ""'""))))"),"parties/name")</f>
        <v>parties/name</v>
      </c>
      <c r="N22" s="76" t="str">
        <f>IFERROR(__xludf.DUMMYFUNCTION("IF(ISBLANK($D22),"""",IFERROR(JOIN("", "",QUERY(INDIRECT(""'(EDCA) "" &amp; N$3 &amp; ""'!$A$1:$D$1000""),""SELECT A WHERE D = '"" &amp; $A22 &amp; ""'""))))"),"")</f>
        <v/>
      </c>
      <c r="O22" s="76" t="str">
        <f>IFERROR(__xludf.DUMMYFUNCTION("IF(ISBLANK($D22),"""",IFERROR(JOIN("", "",QUERY(INDIRECT(""'(EDCA) "" &amp; O$3 &amp; ""'!$A$1:$D$1000""),""SELECT A WHERE D = '"" &amp; $A22 &amp; ""'""))))"),"")</f>
        <v/>
      </c>
      <c r="P22" s="76" t="str">
        <f>IFERROR(__xludf.DUMMYFUNCTION("IF(ISBLANK($D22),"""",IFERROR(JOIN("", "",QUERY(INDIRECT(""'(EDCA) "" &amp; P$3 &amp; ""'!$A$1:$D$1000""),""SELECT A WHERE D = '"" &amp; $A22 &amp; ""'""))))"),"parties/name, parties/identifier/legalName")</f>
        <v>parties/name, parties/identifier/legalName</v>
      </c>
      <c r="Q22" s="76">
        <f t="shared" ref="Q22:V22" si="20">IF(ISBLANK(IFERROR(VLOOKUP($A22,INDIRECT("'(EDCA) " &amp; Q$3 &amp; "'!$D:$D"),1,FALSE))),0,1)</f>
        <v>1</v>
      </c>
      <c r="R22" s="76">
        <f t="shared" si="20"/>
        <v>1</v>
      </c>
      <c r="S22" s="76">
        <f t="shared" si="20"/>
        <v>1</v>
      </c>
      <c r="T22" s="76">
        <f t="shared" si="20"/>
        <v>0</v>
      </c>
      <c r="U22" s="76">
        <f t="shared" si="20"/>
        <v>0</v>
      </c>
      <c r="V22" s="76">
        <f t="shared" si="20"/>
        <v>1</v>
      </c>
    </row>
    <row r="23">
      <c r="A23" s="76" t="str">
        <f t="shared" si="1"/>
        <v>encabezado (fechaT)</v>
      </c>
      <c r="B23" s="85" t="s">
        <v>1322</v>
      </c>
      <c r="C23" s="85" t="s">
        <v>1297</v>
      </c>
      <c r="D23" s="85" t="s">
        <v>1323</v>
      </c>
      <c r="E23" s="95">
        <v>43987.0</v>
      </c>
      <c r="F23" s="76"/>
      <c r="G23" s="85" t="s">
        <v>331</v>
      </c>
      <c r="H23" s="76"/>
      <c r="I23" s="88" t="str">
        <f t="shared" si="3"/>
        <v>sí</v>
      </c>
      <c r="J23" s="88" t="str">
        <f>IFERROR(__xludf.DUMMYFUNCTION("IFERROR(JOIN("", "",FILTER(K23:P23,LEN(K23:P23))))"),"planning/requestForQuotes/period/startDate, planning/requestForQuotes/period/endDate, tender/tenderPeriod/startDate, tender/tenderPeriod/endDate, tender/awardPeriod/startDate")</f>
        <v>planning/requestForQuotes/period/startDate, planning/requestForQuotes/period/endDate, tender/tenderPeriod/startDate, tender/tenderPeriod/endDate, tender/awardPeriod/startDate</v>
      </c>
      <c r="K23" s="76" t="str">
        <f>IFERROR(__xludf.DUMMYFUNCTION("IF(ISBLANK($D23),"""",IFERROR(JOIN("", "",QUERY(INDIRECT(""'(EDCA) "" &amp; K$3 &amp; ""'!$A$1:$D$1000""),""SELECT A WHERE D = '"" &amp; $A23 &amp; ""'""))))"),"")</f>
        <v/>
      </c>
      <c r="L23" s="76" t="str">
        <f>IFERROR(__xludf.DUMMYFUNCTION("IF(ISBLANK($D23),"""",IFERROR(JOIN("", "",QUERY(INDIRECT(""'(EDCA) "" &amp; L$3 &amp; ""'!$A$1:$D$1000""),""SELECT A WHERE D = '"" &amp; $A23 &amp; ""'""))))"),"planning/requestForQuotes/period/startDate, planning/requestForQuotes/period/endDate")</f>
        <v>planning/requestForQuotes/period/startDate, planning/requestForQuotes/period/endDate</v>
      </c>
      <c r="M23" s="76" t="str">
        <f>IFERROR(__xludf.DUMMYFUNCTION("IF(ISBLANK($D23),"""",IFERROR(JOIN("", "",QUERY(INDIRECT(""'(EDCA) "" &amp; M$3 &amp; ""'!$A$1:$D$1000""),""SELECT A WHERE D = '"" &amp; $A23 &amp; ""'""))))"),"tender/tenderPeriod/startDate, tender/tenderPeriod/endDate, tender/awardPeriod/startDate")</f>
        <v>tender/tenderPeriod/startDate, tender/tenderPeriod/endDate, tender/awardPeriod/startDate</v>
      </c>
      <c r="N23" s="76" t="str">
        <f>IFERROR(__xludf.DUMMYFUNCTION("IF(ISBLANK($D23),"""",IFERROR(JOIN("", "",QUERY(INDIRECT(""'(EDCA) "" &amp; N$3 &amp; ""'!$A$1:$D$1000""),""SELECT A WHERE D = '"" &amp; $A23 &amp; ""'""))))"),"")</f>
        <v/>
      </c>
      <c r="O23" s="76" t="str">
        <f>IFERROR(__xludf.DUMMYFUNCTION("IF(ISBLANK($D23),"""",IFERROR(JOIN("", "",QUERY(INDIRECT(""'(EDCA) "" &amp; O$3 &amp; ""'!$A$1:$D$1000""),""SELECT A WHERE D = '"" &amp; $A23 &amp; ""'""))))"),"")</f>
        <v/>
      </c>
      <c r="P23" s="76" t="str">
        <f>IFERROR(__xludf.DUMMYFUNCTION("IF(ISBLANK($D23),"""",IFERROR(JOIN("", "",QUERY(INDIRECT(""'(EDCA) "" &amp; P$3 &amp; ""'!$A$1:$D$1000""),""SELECT A WHERE D = '"" &amp; $A23 &amp; ""'""))))"),"")</f>
        <v/>
      </c>
      <c r="Q23" s="76">
        <f t="shared" ref="Q23:V23" si="21">IF(ISBLANK(IFERROR(VLOOKUP($A23,INDIRECT("'(EDCA) " &amp; Q$3 &amp; "'!$D:$D"),1,FALSE))),0,1)</f>
        <v>0</v>
      </c>
      <c r="R23" s="76">
        <f t="shared" si="21"/>
        <v>1</v>
      </c>
      <c r="S23" s="76">
        <f t="shared" si="21"/>
        <v>1</v>
      </c>
      <c r="T23" s="76">
        <f t="shared" si="21"/>
        <v>0</v>
      </c>
      <c r="U23" s="76">
        <f t="shared" si="21"/>
        <v>0</v>
      </c>
      <c r="V23" s="76">
        <f t="shared" si="21"/>
        <v>0</v>
      </c>
    </row>
    <row r="24">
      <c r="A24" s="76" t="str">
        <f t="shared" si="1"/>
        <v>datos de identificacion (Licitación Pública Estatal)</v>
      </c>
      <c r="B24" s="85" t="s">
        <v>1322</v>
      </c>
      <c r="C24" s="85" t="s">
        <v>1302</v>
      </c>
      <c r="D24" s="85" t="s">
        <v>1310</v>
      </c>
      <c r="E24" s="98" t="s">
        <v>1311</v>
      </c>
      <c r="F24" s="76"/>
      <c r="G24" s="85" t="s">
        <v>325</v>
      </c>
      <c r="H24" s="76"/>
      <c r="I24" s="88" t="str">
        <f t="shared" si="3"/>
        <v>sí</v>
      </c>
      <c r="J24" s="88" t="str">
        <f>IFERROR(__xludf.DUMMYFUNCTION("IFERROR(JOIN("", "",FILTER(K24:P24,LEN(K24:P24))))"),"ocid, tender/id")</f>
        <v>ocid, tender/id</v>
      </c>
      <c r="K24" s="76" t="str">
        <f>IFERROR(__xludf.DUMMYFUNCTION("IF(ISBLANK($D24),"""",IFERROR(JOIN("", "",QUERY(INDIRECT(""'(EDCA) "" &amp; K$3 &amp; ""'!$A$1:$D$1000""),""SELECT A WHERE D = '"" &amp; $A24 &amp; ""'""))))"),"ocid")</f>
        <v>ocid</v>
      </c>
      <c r="L24" s="76" t="str">
        <f>IFERROR(__xludf.DUMMYFUNCTION("IF(ISBLANK($D24),"""",IFERROR(JOIN("", "",QUERY(INDIRECT(""'(EDCA) "" &amp; L$3 &amp; ""'!$A$1:$D$1000""),""SELECT A WHERE D = '"" &amp; $A24 &amp; ""'""))))"),"")</f>
        <v/>
      </c>
      <c r="M24" s="76" t="str">
        <f>IFERROR(__xludf.DUMMYFUNCTION("IF(ISBLANK($D24),"""",IFERROR(JOIN("", "",QUERY(INDIRECT(""'(EDCA) "" &amp; M$3 &amp; ""'!$A$1:$D$1000""),""SELECT A WHERE D = '"" &amp; $A24 &amp; ""'""))))"),"tender/id")</f>
        <v>tender/id</v>
      </c>
      <c r="N24" s="76" t="str">
        <f>IFERROR(__xludf.DUMMYFUNCTION("IF(ISBLANK($D24),"""",IFERROR(JOIN("", "",QUERY(INDIRECT(""'(EDCA) "" &amp; N$3 &amp; ""'!$A$1:$D$1000""),""SELECT A WHERE D = '"" &amp; $A24 &amp; ""'""))))"),"")</f>
        <v/>
      </c>
      <c r="O24" s="76" t="str">
        <f>IFERROR(__xludf.DUMMYFUNCTION("IF(ISBLANK($D24),"""",IFERROR(JOIN("", "",QUERY(INDIRECT(""'(EDCA) "" &amp; O$3 &amp; ""'!$A$1:$D$1000""),""SELECT A WHERE D = '"" &amp; $A24 &amp; ""'""))))"),"")</f>
        <v/>
      </c>
      <c r="P24" s="76" t="str">
        <f>IFERROR(__xludf.DUMMYFUNCTION("IF(ISBLANK($D24),"""",IFERROR(JOIN("", "",QUERY(INDIRECT(""'(EDCA) "" &amp; P$3 &amp; ""'!$A$1:$D$1000""),""SELECT A WHERE D = '"" &amp; $A24 &amp; ""'""))))"),"")</f>
        <v/>
      </c>
      <c r="Q24" s="76">
        <f t="shared" ref="Q24:V24" si="22">IF(ISBLANK(IFERROR(VLOOKUP($A24,INDIRECT("'(EDCA) " &amp; Q$3 &amp; "'!$D:$D"),1,FALSE))),0,1)</f>
        <v>1</v>
      </c>
      <c r="R24" s="76">
        <f t="shared" si="22"/>
        <v>0</v>
      </c>
      <c r="S24" s="76">
        <f t="shared" si="22"/>
        <v>1</v>
      </c>
      <c r="T24" s="76">
        <f t="shared" si="22"/>
        <v>0</v>
      </c>
      <c r="U24" s="76">
        <f t="shared" si="22"/>
        <v>0</v>
      </c>
      <c r="V24" s="76">
        <f t="shared" si="22"/>
        <v>0</v>
      </c>
    </row>
    <row r="25">
      <c r="A25" s="76" t="str">
        <f t="shared" si="1"/>
        <v>datos de identificacion (Contratante2)</v>
      </c>
      <c r="B25" s="85" t="s">
        <v>1322</v>
      </c>
      <c r="C25" s="85" t="s">
        <v>1302</v>
      </c>
      <c r="D25" s="85" t="s">
        <v>1324</v>
      </c>
      <c r="E25" s="98" t="s">
        <v>1325</v>
      </c>
      <c r="F25" s="94"/>
      <c r="G25" s="85" t="s">
        <v>325</v>
      </c>
      <c r="H25" s="76"/>
      <c r="I25" s="88" t="str">
        <f t="shared" si="3"/>
        <v>sí</v>
      </c>
      <c r="J25" s="88" t="str">
        <f>IFERROR(__xludf.DUMMYFUNCTION("IFERROR(JOIN("", "",FILTER(K25:P25,LEN(K25:P25))))"),"parties/position, parties/contactPoint/type, parties/additionalContactPoints, parties/contactPoint/type, planning/responsibleUnit/name, parties/position, parties/contactPoint/type, parties/contactPoint/type, parties/additionalContactPoints/name, parties/a"&amp;"dditionalContactPoints, parties/contactPoint/type, parties/contactPoint/name")</f>
        <v>parties/position, parties/contactPoint/type, parties/additionalContactPoints, parties/contactPoint/type, planning/responsibleUnit/name, parties/position, parties/contactPoint/type, parties/contactPoint/type, parties/additionalContactPoints/name, parties/additionalContactPoints, parties/contactPoint/type, parties/contactPoint/name</v>
      </c>
      <c r="K25" s="76" t="str">
        <f>IFERROR(__xludf.DUMMYFUNCTION("IF(ISBLANK($D25),"""",IFERROR(JOIN("", "",QUERY(INDIRECT(""'(EDCA) "" &amp; K$3 &amp; ""'!$A$1:$D$1000""),""SELECT A WHERE D = '"" &amp; $A25 &amp; ""'""))))"),"parties/position, parties/contactPoint/type, parties/additionalContactPoints")</f>
        <v>parties/position, parties/contactPoint/type, parties/additionalContactPoints</v>
      </c>
      <c r="L25" s="76" t="str">
        <f>IFERROR(__xludf.DUMMYFUNCTION("IF(ISBLANK($D25),"""",IFERROR(JOIN("", "",QUERY(INDIRECT(""'(EDCA) "" &amp; L$3 &amp; ""'!$A$1:$D$1000""),""SELECT A WHERE D = '"" &amp; $A25 &amp; ""'""))))"),"parties/contactPoint/type, planning/responsibleUnit/name, parties/position, parties/contactPoint/type, parties/contactPoint/type, parties/additionalContactPoints/name")</f>
        <v>parties/contactPoint/type, planning/responsibleUnit/name, parties/position, parties/contactPoint/type, parties/contactPoint/type, parties/additionalContactPoints/name</v>
      </c>
      <c r="M25" s="76" t="str">
        <f>IFERROR(__xludf.DUMMYFUNCTION("IF(ISBLANK($D25),"""",IFERROR(JOIN("", "",QUERY(INDIRECT(""'(EDCA) "" &amp; M$3 &amp; ""'!$A$1:$D$1000""),""SELECT A WHERE D = '"" &amp; $A25 &amp; ""'""))))"),"parties/additionalContactPoints, parties/contactPoint/type")</f>
        <v>parties/additionalContactPoints, parties/contactPoint/type</v>
      </c>
      <c r="N25" s="76" t="str">
        <f>IFERROR(__xludf.DUMMYFUNCTION("IF(ISBLANK($D25),"""",IFERROR(JOIN("", "",QUERY(INDIRECT(""'(EDCA) "" &amp; N$3 &amp; ""'!$A$1:$D$1000""),""SELECT A WHERE D = '"" &amp; $A25 &amp; ""'""))))"),"")</f>
        <v/>
      </c>
      <c r="O25" s="76" t="str">
        <f>IFERROR(__xludf.DUMMYFUNCTION("IF(ISBLANK($D25),"""",IFERROR(JOIN("", "",QUERY(INDIRECT(""'(EDCA) "" &amp; O$3 &amp; ""'!$A$1:$D$1000""),""SELECT A WHERE D = '"" &amp; $A25 &amp; ""'""))))"),"")</f>
        <v/>
      </c>
      <c r="P25" s="76" t="str">
        <f>IFERROR(__xludf.DUMMYFUNCTION("IF(ISBLANK($D25),"""",IFERROR(JOIN("", "",QUERY(INDIRECT(""'(EDCA) "" &amp; P$3 &amp; ""'!$A$1:$D$1000""),""SELECT A WHERE D = '"" &amp; $A25 &amp; ""'""))))"),"parties/contactPoint/name")</f>
        <v>parties/contactPoint/name</v>
      </c>
      <c r="Q25" s="76">
        <f t="shared" ref="Q25:V25" si="23">IF(ISBLANK(IFERROR(VLOOKUP($A25,INDIRECT("'(EDCA) " &amp; Q$3 &amp; "'!$D:$D"),1,FALSE))),0,1)</f>
        <v>1</v>
      </c>
      <c r="R25" s="76">
        <f t="shared" si="23"/>
        <v>1</v>
      </c>
      <c r="S25" s="76">
        <f t="shared" si="23"/>
        <v>1</v>
      </c>
      <c r="T25" s="76">
        <f t="shared" si="23"/>
        <v>0</v>
      </c>
      <c r="U25" s="76">
        <f t="shared" si="23"/>
        <v>0</v>
      </c>
      <c r="V25" s="76">
        <f t="shared" si="23"/>
        <v>1</v>
      </c>
    </row>
    <row r="26">
      <c r="A26" s="76" t="str">
        <f t="shared" si="1"/>
        <v>encabezado (Institución)</v>
      </c>
      <c r="B26" s="85" t="s">
        <v>303</v>
      </c>
      <c r="C26" s="85" t="s">
        <v>1297</v>
      </c>
      <c r="D26" s="85" t="s">
        <v>1306</v>
      </c>
      <c r="E26" s="98" t="s">
        <v>1307</v>
      </c>
      <c r="F26" s="94"/>
      <c r="G26" s="85" t="s">
        <v>325</v>
      </c>
      <c r="H26" s="76"/>
      <c r="I26" s="88" t="str">
        <f t="shared" si="3"/>
        <v>sí</v>
      </c>
      <c r="J26" s="88" t="str">
        <f>IFERROR(__xludf.DUMMYFUNCTION("IFERROR(JOIN("", "",FILTER(K26:P26,LEN(K26:P26))))"),"buyer/name, parties/name, parties/identifier/legalName, parties/name, parties/name, parties/name, parties/identifier/legalName")</f>
        <v>buyer/name, parties/name, parties/identifier/legalName, parties/name, parties/name, parties/name, parties/identifier/legalName</v>
      </c>
      <c r="K26" s="76" t="str">
        <f>IFERROR(__xludf.DUMMYFUNCTION("IF(ISBLANK($D26),"""",IFERROR(JOIN("", "",QUERY(INDIRECT(""'(EDCA) "" &amp; K$3 &amp; ""'!$A$1:$D$1000""),""SELECT A WHERE D = '"" &amp; $A26 &amp; ""'""))))"),"buyer/name, parties/name, parties/identifier/legalName")</f>
        <v>buyer/name, parties/name, parties/identifier/legalName</v>
      </c>
      <c r="L26" s="76" t="str">
        <f>IFERROR(__xludf.DUMMYFUNCTION("IF(ISBLANK($D26),"""",IFERROR(JOIN("", "",QUERY(INDIRECT(""'(EDCA) "" &amp; L$3 &amp; ""'!$A$1:$D$1000""),""SELECT A WHERE D = '"" &amp; $A26 &amp; ""'""))))"),"parties/name")</f>
        <v>parties/name</v>
      </c>
      <c r="M26" s="76" t="str">
        <f>IFERROR(__xludf.DUMMYFUNCTION("IF(ISBLANK($D26),"""",IFERROR(JOIN("", "",QUERY(INDIRECT(""'(EDCA) "" &amp; M$3 &amp; ""'!$A$1:$D$1000""),""SELECT A WHERE D = '"" &amp; $A26 &amp; ""'""))))"),"parties/name")</f>
        <v>parties/name</v>
      </c>
      <c r="N26" s="76" t="str">
        <f>IFERROR(__xludf.DUMMYFUNCTION("IF(ISBLANK($D26),"""",IFERROR(JOIN("", "",QUERY(INDIRECT(""'(EDCA) "" &amp; N$3 &amp; ""'!$A$1:$D$1000""),""SELECT A WHERE D = '"" &amp; $A26 &amp; ""'""))))"),"")</f>
        <v/>
      </c>
      <c r="O26" s="76" t="str">
        <f>IFERROR(__xludf.DUMMYFUNCTION("IF(ISBLANK($D26),"""",IFERROR(JOIN("", "",QUERY(INDIRECT(""'(EDCA) "" &amp; O$3 &amp; ""'!$A$1:$D$1000""),""SELECT A WHERE D = '"" &amp; $A26 &amp; ""'""))))"),"")</f>
        <v/>
      </c>
      <c r="P26" s="76" t="str">
        <f>IFERROR(__xludf.DUMMYFUNCTION("IF(ISBLANK($D26),"""",IFERROR(JOIN("", "",QUERY(INDIRECT(""'(EDCA) "" &amp; P$3 &amp; ""'!$A$1:$D$1000""),""SELECT A WHERE D = '"" &amp; $A26 &amp; ""'""))))"),"parties/name, parties/identifier/legalName")</f>
        <v>parties/name, parties/identifier/legalName</v>
      </c>
      <c r="Q26" s="76">
        <f t="shared" ref="Q26:V26" si="24">IF(ISBLANK(IFERROR(VLOOKUP($A26,INDIRECT("'(EDCA) " &amp; Q$3 &amp; "'!$D:$D"),1,FALSE))),0,1)</f>
        <v>1</v>
      </c>
      <c r="R26" s="76">
        <f t="shared" si="24"/>
        <v>1</v>
      </c>
      <c r="S26" s="76">
        <f t="shared" si="24"/>
        <v>1</v>
      </c>
      <c r="T26" s="76">
        <f t="shared" si="24"/>
        <v>0</v>
      </c>
      <c r="U26" s="76">
        <f t="shared" si="24"/>
        <v>0</v>
      </c>
      <c r="V26" s="76">
        <f t="shared" si="24"/>
        <v>1</v>
      </c>
    </row>
    <row r="27">
      <c r="A27" s="76" t="str">
        <f t="shared" si="1"/>
        <v>encabezado (fechaDT)</v>
      </c>
      <c r="B27" s="85" t="s">
        <v>303</v>
      </c>
      <c r="C27" s="85" t="s">
        <v>1297</v>
      </c>
      <c r="D27" s="85" t="s">
        <v>1326</v>
      </c>
      <c r="E27" s="99">
        <v>43988.0</v>
      </c>
      <c r="F27" s="92"/>
      <c r="G27" s="85" t="s">
        <v>331</v>
      </c>
      <c r="H27" s="76"/>
      <c r="I27" s="88" t="str">
        <f t="shared" si="3"/>
        <v>no</v>
      </c>
      <c r="J27" s="88" t="str">
        <f>IFERROR(__xludf.DUMMYFUNCTION("IFERROR(JOIN("", "",FILTER(K27:P27,LEN(K27:P27))))"),"")</f>
        <v/>
      </c>
      <c r="K27" s="76" t="str">
        <f>IFERROR(__xludf.DUMMYFUNCTION("IF(ISBLANK($D27),"""",IFERROR(JOIN("", "",QUERY(INDIRECT(""'(EDCA) "" &amp; K$3 &amp; ""'!$A$1:$D$1000""),""SELECT A WHERE D = '"" &amp; $A27 &amp; ""'""))))"),"")</f>
        <v/>
      </c>
      <c r="L27" s="76" t="str">
        <f>IFERROR(__xludf.DUMMYFUNCTION("IF(ISBLANK($D27),"""",IFERROR(JOIN("", "",QUERY(INDIRECT(""'(EDCA) "" &amp; L$3 &amp; ""'!$A$1:$D$1000""),""SELECT A WHERE D = '"" &amp; $A27 &amp; ""'""))))"),"")</f>
        <v/>
      </c>
      <c r="M27" s="76" t="str">
        <f>IFERROR(__xludf.DUMMYFUNCTION("IF(ISBLANK($D27),"""",IFERROR(JOIN("", "",QUERY(INDIRECT(""'(EDCA) "" &amp; M$3 &amp; ""'!$A$1:$D$1000""),""SELECT A WHERE D = '"" &amp; $A27 &amp; ""'""))))"),"")</f>
        <v/>
      </c>
      <c r="N27" s="76" t="str">
        <f>IFERROR(__xludf.DUMMYFUNCTION("IF(ISBLANK($D27),"""",IFERROR(JOIN("", "",QUERY(INDIRECT(""'(EDCA) "" &amp; N$3 &amp; ""'!$A$1:$D$1000""),""SELECT A WHERE D = '"" &amp; $A27 &amp; ""'""))))"),"")</f>
        <v/>
      </c>
      <c r="O27" s="76" t="str">
        <f>IFERROR(__xludf.DUMMYFUNCTION("IF(ISBLANK($D27),"""",IFERROR(JOIN("", "",QUERY(INDIRECT(""'(EDCA) "" &amp; O$3 &amp; ""'!$A$1:$D$1000""),""SELECT A WHERE D = '"" &amp; $A27 &amp; ""'""))))"),"")</f>
        <v/>
      </c>
      <c r="P27" s="76" t="str">
        <f>IFERROR(__xludf.DUMMYFUNCTION("IF(ISBLANK($D27),"""",IFERROR(JOIN("", "",QUERY(INDIRECT(""'(EDCA) "" &amp; P$3 &amp; ""'!$A$1:$D$1000""),""SELECT A WHERE D = '"" &amp; $A27 &amp; ""'""))))"),"")</f>
        <v/>
      </c>
      <c r="Q27" s="76">
        <f t="shared" ref="Q27:V27" si="25">IF(ISBLANK(IFERROR(VLOOKUP($A27,INDIRECT("'(EDCA) " &amp; Q$3 &amp; "'!$D:$D"),1,FALSE))),0,1)</f>
        <v>0</v>
      </c>
      <c r="R27" s="76">
        <f t="shared" si="25"/>
        <v>0</v>
      </c>
      <c r="S27" s="76">
        <f t="shared" si="25"/>
        <v>0</v>
      </c>
      <c r="T27" s="76">
        <f t="shared" si="25"/>
        <v>0</v>
      </c>
      <c r="U27" s="76">
        <f t="shared" si="25"/>
        <v>0</v>
      </c>
      <c r="V27" s="76">
        <f t="shared" si="25"/>
        <v>0</v>
      </c>
    </row>
    <row r="28">
      <c r="A28" s="76" t="str">
        <f t="shared" si="1"/>
        <v>datos de identificacion (Licitación Pública Estatal)</v>
      </c>
      <c r="B28" s="85" t="s">
        <v>303</v>
      </c>
      <c r="C28" s="85" t="s">
        <v>1302</v>
      </c>
      <c r="D28" s="85" t="s">
        <v>1310</v>
      </c>
      <c r="E28" s="98" t="s">
        <v>1311</v>
      </c>
      <c r="F28" s="85"/>
      <c r="G28" s="85" t="s">
        <v>325</v>
      </c>
      <c r="H28" s="85"/>
      <c r="I28" s="88" t="str">
        <f t="shared" si="3"/>
        <v>sí</v>
      </c>
      <c r="J28" s="88" t="str">
        <f>IFERROR(__xludf.DUMMYFUNCTION("IFERROR(JOIN("", "",FILTER(K28:P28,LEN(K28:P28))))"),"ocid, tender/id")</f>
        <v>ocid, tender/id</v>
      </c>
      <c r="K28" s="76" t="str">
        <f>IFERROR(__xludf.DUMMYFUNCTION("IF(ISBLANK($D20),"""",IFERROR(JOIN("", "",QUERY(INDIRECT(""'(EDCA) "" &amp; K$3 &amp; ""'!$A$1:$D$1000""),""SELECT A WHERE D = '"" &amp; $A28 &amp; ""'""))))"),"ocid")</f>
        <v>ocid</v>
      </c>
      <c r="L28" s="76" t="str">
        <f>IFERROR(__xludf.DUMMYFUNCTION("IF(ISBLANK($D20),"""",IFERROR(JOIN("", "",QUERY(INDIRECT(""'(EDCA) "" &amp; L$3 &amp; ""'!$A$1:$D$1000""),""SELECT A WHERE D = '"" &amp; $A28 &amp; ""'""))))"),"")</f>
        <v/>
      </c>
      <c r="M28" s="76" t="str">
        <f>IFERROR(__xludf.DUMMYFUNCTION("IF(ISBLANK($D20),"""",IFERROR(JOIN("", "",QUERY(INDIRECT(""'(EDCA) "" &amp; M$3 &amp; ""'!$A$1:$D$1000""),""SELECT A WHERE D = '"" &amp; $A28 &amp; ""'""))))"),"tender/id")</f>
        <v>tender/id</v>
      </c>
      <c r="N28" s="76" t="str">
        <f>IFERROR(__xludf.DUMMYFUNCTION("IF(ISBLANK($D20),"""",IFERROR(JOIN("", "",QUERY(INDIRECT(""'(EDCA) "" &amp; N$3 &amp; ""'!$A$1:$D$1000""),""SELECT A WHERE D = '"" &amp; $A28 &amp; ""'""))))"),"")</f>
        <v/>
      </c>
      <c r="O28" s="76" t="str">
        <f>IFERROR(__xludf.DUMMYFUNCTION("IF(ISBLANK($D20),"""",IFERROR(JOIN("", "",QUERY(INDIRECT(""'(EDCA) "" &amp; O$3 &amp; ""'!$A$1:$D$1000""),""SELECT A WHERE D = '"" &amp; $A28 &amp; ""'""))))"),"")</f>
        <v/>
      </c>
      <c r="P28" s="76" t="str">
        <f>IFERROR(__xludf.DUMMYFUNCTION("IF(ISBLANK($D20),"""",IFERROR(JOIN("", "",QUERY(INDIRECT(""'(EDCA) "" &amp; P$3 &amp; ""'!$A$1:$D$1000""),""SELECT A WHERE D = '"" &amp; $A28 &amp; ""'""))))"),"")</f>
        <v/>
      </c>
      <c r="Q28" s="76">
        <f t="shared" ref="Q28:V28" si="26">IF(ISBLANK(IFERROR(VLOOKUP($A28,INDIRECT("'(EDCA) " &amp; Q$3 &amp; "'!$D:$D"),1,FALSE))),0,1)</f>
        <v>1</v>
      </c>
      <c r="R28" s="76">
        <f t="shared" si="26"/>
        <v>0</v>
      </c>
      <c r="S28" s="76">
        <f t="shared" si="26"/>
        <v>1</v>
      </c>
      <c r="T28" s="76">
        <f t="shared" si="26"/>
        <v>0</v>
      </c>
      <c r="U28" s="76">
        <f t="shared" si="26"/>
        <v>0</v>
      </c>
      <c r="V28" s="76">
        <f t="shared" si="26"/>
        <v>0</v>
      </c>
    </row>
    <row r="29">
      <c r="A29" s="76" t="str">
        <f t="shared" si="1"/>
        <v>datos de identificacion (Contratante2)</v>
      </c>
      <c r="B29" s="85" t="s">
        <v>303</v>
      </c>
      <c r="C29" s="85" t="s">
        <v>1302</v>
      </c>
      <c r="D29" s="85" t="s">
        <v>1324</v>
      </c>
      <c r="E29" s="98" t="s">
        <v>1325</v>
      </c>
      <c r="F29" s="76"/>
      <c r="G29" s="85" t="s">
        <v>325</v>
      </c>
      <c r="H29" s="85"/>
      <c r="I29" s="88" t="str">
        <f t="shared" si="3"/>
        <v>sí</v>
      </c>
      <c r="J29" s="88" t="str">
        <f>IFERROR(__xludf.DUMMYFUNCTION("IFERROR(JOIN("", "",FILTER(K29:P29,LEN(K29:P29))))"),"parties/position, parties/contactPoint/type, parties/additionalContactPoints, parties/contactPoint/type, planning/responsibleUnit/name, parties/position, parties/contactPoint/type, parties/contactPoint/type, parties/additionalContactPoints/name, parties/a"&amp;"dditionalContactPoints, parties/contactPoint/type, parties/contactPoint/name")</f>
        <v>parties/position, parties/contactPoint/type, parties/additionalContactPoints, parties/contactPoint/type, planning/responsibleUnit/name, parties/position, parties/contactPoint/type, parties/contactPoint/type, parties/additionalContactPoints/name, parties/additionalContactPoints, parties/contactPoint/type, parties/contactPoint/name</v>
      </c>
      <c r="K29" s="76" t="str">
        <f>IFERROR(__xludf.DUMMYFUNCTION("IF(ISBLANK($D29),"""",IFERROR(JOIN("", "",QUERY(INDIRECT(""'(EDCA) "" &amp; K$3 &amp; ""'!$A$1:$D$1000""),""SELECT A WHERE D = '"" &amp; $A29 &amp; ""'""))))"),"parties/position, parties/contactPoint/type, parties/additionalContactPoints")</f>
        <v>parties/position, parties/contactPoint/type, parties/additionalContactPoints</v>
      </c>
      <c r="L29" s="76" t="str">
        <f>IFERROR(__xludf.DUMMYFUNCTION("IF(ISBLANK($D29),"""",IFERROR(JOIN("", "",QUERY(INDIRECT(""'(EDCA) "" &amp; L$3 &amp; ""'!$A$1:$D$1000""),""SELECT A WHERE D = '"" &amp; $A29 &amp; ""'""))))"),"parties/contactPoint/type, planning/responsibleUnit/name, parties/position, parties/contactPoint/type, parties/contactPoint/type, parties/additionalContactPoints/name")</f>
        <v>parties/contactPoint/type, planning/responsibleUnit/name, parties/position, parties/contactPoint/type, parties/contactPoint/type, parties/additionalContactPoints/name</v>
      </c>
      <c r="M29" s="76" t="str">
        <f>IFERROR(__xludf.DUMMYFUNCTION("IF(ISBLANK($D29),"""",IFERROR(JOIN("", "",QUERY(INDIRECT(""'(EDCA) "" &amp; M$3 &amp; ""'!$A$1:$D$1000""),""SELECT A WHERE D = '"" &amp; $A29 &amp; ""'""))))"),"parties/additionalContactPoints, parties/contactPoint/type")</f>
        <v>parties/additionalContactPoints, parties/contactPoint/type</v>
      </c>
      <c r="N29" s="76" t="str">
        <f>IFERROR(__xludf.DUMMYFUNCTION("IF(ISBLANK($D29),"""",IFERROR(JOIN("", "",QUERY(INDIRECT(""'(EDCA) "" &amp; N$3 &amp; ""'!$A$1:$D$1000""),""SELECT A WHERE D = '"" &amp; $A29 &amp; ""'""))))"),"")</f>
        <v/>
      </c>
      <c r="O29" s="76" t="str">
        <f>IFERROR(__xludf.DUMMYFUNCTION("IF(ISBLANK($D29),"""",IFERROR(JOIN("", "",QUERY(INDIRECT(""'(EDCA) "" &amp; O$3 &amp; ""'!$A$1:$D$1000""),""SELECT A WHERE D = '"" &amp; $A29 &amp; ""'""))))"),"")</f>
        <v/>
      </c>
      <c r="P29" s="76" t="str">
        <f>IFERROR(__xludf.DUMMYFUNCTION("IF(ISBLANK($D29),"""",IFERROR(JOIN("", "",QUERY(INDIRECT(""'(EDCA) "" &amp; P$3 &amp; ""'!$A$1:$D$1000""),""SELECT A WHERE D = '"" &amp; $A29 &amp; ""'""))))"),"parties/contactPoint/name")</f>
        <v>parties/contactPoint/name</v>
      </c>
      <c r="Q29" s="76">
        <f t="shared" ref="Q29:V29" si="27">IF(ISBLANK(IFERROR(VLOOKUP($A29,INDIRECT("'(EDCA) " &amp; Q$3 &amp; "'!$D:$D"),1,FALSE))),0,1)</f>
        <v>1</v>
      </c>
      <c r="R29" s="76">
        <f t="shared" si="27"/>
        <v>1</v>
      </c>
      <c r="S29" s="76">
        <f t="shared" si="27"/>
        <v>1</v>
      </c>
      <c r="T29" s="76">
        <f t="shared" si="27"/>
        <v>0</v>
      </c>
      <c r="U29" s="76">
        <f t="shared" si="27"/>
        <v>0</v>
      </c>
      <c r="V29" s="76">
        <f t="shared" si="27"/>
        <v>1</v>
      </c>
    </row>
    <row r="30">
      <c r="A30" s="76" t="str">
        <f t="shared" si="1"/>
        <v>encabezado (Institución)</v>
      </c>
      <c r="B30" s="85" t="s">
        <v>1327</v>
      </c>
      <c r="C30" s="85" t="s">
        <v>1297</v>
      </c>
      <c r="D30" s="85" t="s">
        <v>1306</v>
      </c>
      <c r="E30" s="85" t="s">
        <v>1307</v>
      </c>
      <c r="F30" s="76"/>
      <c r="G30" s="85" t="s">
        <v>325</v>
      </c>
      <c r="H30" s="76"/>
      <c r="I30" s="88" t="str">
        <f t="shared" si="3"/>
        <v>sí</v>
      </c>
      <c r="J30" s="88" t="str">
        <f>IFERROR(__xludf.DUMMYFUNCTION("IFERROR(JOIN("", "",FILTER(K30:P30,LEN(K30:P30))))"),"buyer/name, parties/name, parties/identifier/legalName, parties/name, parties/name, parties/name, parties/identifier/legalName")</f>
        <v>buyer/name, parties/name, parties/identifier/legalName, parties/name, parties/name, parties/name, parties/identifier/legalName</v>
      </c>
      <c r="K30" s="76" t="str">
        <f>IFERROR(__xludf.DUMMYFUNCTION("IF(ISBLANK($D30),"""",IFERROR(JOIN("", "",QUERY(INDIRECT(""'(EDCA) "" &amp; K$3 &amp; ""'!$A$1:$D$1000""),""SELECT A WHERE D = '"" &amp; $A30 &amp; ""'""))))"),"buyer/name, parties/name, parties/identifier/legalName")</f>
        <v>buyer/name, parties/name, parties/identifier/legalName</v>
      </c>
      <c r="L30" s="76" t="str">
        <f>IFERROR(__xludf.DUMMYFUNCTION("IF(ISBLANK($D30),"""",IFERROR(JOIN("", "",QUERY(INDIRECT(""'(EDCA) "" &amp; L$3 &amp; ""'!$A$1:$D$1000""),""SELECT A WHERE D = '"" &amp; $A30 &amp; ""'""))))"),"parties/name")</f>
        <v>parties/name</v>
      </c>
      <c r="M30" s="76" t="str">
        <f>IFERROR(__xludf.DUMMYFUNCTION("IF(ISBLANK($D30),"""",IFERROR(JOIN("", "",QUERY(INDIRECT(""'(EDCA) "" &amp; M$3 &amp; ""'!$A$1:$D$1000""),""SELECT A WHERE D = '"" &amp; $A30 &amp; ""'""))))"),"parties/name")</f>
        <v>parties/name</v>
      </c>
      <c r="N30" s="76" t="str">
        <f>IFERROR(__xludf.DUMMYFUNCTION("IF(ISBLANK($D30),"""",IFERROR(JOIN("", "",QUERY(INDIRECT(""'(EDCA) "" &amp; N$3 &amp; ""'!$A$1:$D$1000""),""SELECT A WHERE D = '"" &amp; $A30 &amp; ""'""))))"),"")</f>
        <v/>
      </c>
      <c r="O30" s="76" t="str">
        <f>IFERROR(__xludf.DUMMYFUNCTION("IF(ISBLANK($D30),"""",IFERROR(JOIN("", "",QUERY(INDIRECT(""'(EDCA) "" &amp; O$3 &amp; ""'!$A$1:$D$1000""),""SELECT A WHERE D = '"" &amp; $A30 &amp; ""'""))))"),"")</f>
        <v/>
      </c>
      <c r="P30" s="76" t="str">
        <f>IFERROR(__xludf.DUMMYFUNCTION("IF(ISBLANK($D30),"""",IFERROR(JOIN("", "",QUERY(INDIRECT(""'(EDCA) "" &amp; P$3 &amp; ""'!$A$1:$D$1000""),""SELECT A WHERE D = '"" &amp; $A30 &amp; ""'""))))"),"parties/name, parties/identifier/legalName")</f>
        <v>parties/name, parties/identifier/legalName</v>
      </c>
      <c r="Q30" s="76">
        <f t="shared" ref="Q30:V30" si="28">IF(ISBLANK(IFERROR(VLOOKUP($A30,INDIRECT("'(EDCA) " &amp; Q$3 &amp; "'!$D:$D"),1,FALSE))),0,1)</f>
        <v>1</v>
      </c>
      <c r="R30" s="76">
        <f t="shared" si="28"/>
        <v>1</v>
      </c>
      <c r="S30" s="76">
        <f t="shared" si="28"/>
        <v>1</v>
      </c>
      <c r="T30" s="76">
        <f t="shared" si="28"/>
        <v>0</v>
      </c>
      <c r="U30" s="76">
        <f t="shared" si="28"/>
        <v>0</v>
      </c>
      <c r="V30" s="76">
        <f t="shared" si="28"/>
        <v>1</v>
      </c>
    </row>
    <row r="31">
      <c r="A31" s="76" t="str">
        <f t="shared" si="1"/>
        <v>encabezado (fechaE)</v>
      </c>
      <c r="B31" s="85" t="s">
        <v>1327</v>
      </c>
      <c r="C31" s="85" t="s">
        <v>1297</v>
      </c>
      <c r="D31" s="85" t="s">
        <v>1328</v>
      </c>
      <c r="E31" s="100">
        <v>43993.0</v>
      </c>
      <c r="F31" s="76"/>
      <c r="G31" s="85" t="s">
        <v>331</v>
      </c>
      <c r="H31" s="76"/>
      <c r="I31" s="88" t="str">
        <f t="shared" si="3"/>
        <v>no</v>
      </c>
      <c r="J31" s="88" t="str">
        <f>IFERROR(__xludf.DUMMYFUNCTION("IFERROR(JOIN("", "",FILTER(K31:P31,LEN(K31:P31))))"),"")</f>
        <v/>
      </c>
      <c r="K31" s="76" t="str">
        <f>IFERROR(__xludf.DUMMYFUNCTION("IF(ISBLANK($D31),"""",IFERROR(JOIN("", "",QUERY(INDIRECT(""'(EDCA) "" &amp; K$3 &amp; ""'!$A$1:$D$1000""),""SELECT A WHERE D = '"" &amp; $A31 &amp; ""'""))))"),"")</f>
        <v/>
      </c>
      <c r="L31" s="76" t="str">
        <f>IFERROR(__xludf.DUMMYFUNCTION("IF(ISBLANK($D31),"""",IFERROR(JOIN("", "",QUERY(INDIRECT(""'(EDCA) "" &amp; L$3 &amp; ""'!$A$1:$D$1000""),""SELECT A WHERE D = '"" &amp; $A31 &amp; ""'""))))"),"")</f>
        <v/>
      </c>
      <c r="M31" s="76" t="str">
        <f>IFERROR(__xludf.DUMMYFUNCTION("IF(ISBLANK($D31),"""",IFERROR(JOIN("", "",QUERY(INDIRECT(""'(EDCA) "" &amp; M$3 &amp; ""'!$A$1:$D$1000""),""SELECT A WHERE D = '"" &amp; $A31 &amp; ""'""))))"),"")</f>
        <v/>
      </c>
      <c r="N31" s="76" t="str">
        <f>IFERROR(__xludf.DUMMYFUNCTION("IF(ISBLANK($D31),"""",IFERROR(JOIN("", "",QUERY(INDIRECT(""'(EDCA) "" &amp; N$3 &amp; ""'!$A$1:$D$1000""),""SELECT A WHERE D = '"" &amp; $A31 &amp; ""'""))))"),"")</f>
        <v/>
      </c>
      <c r="O31" s="76" t="str">
        <f>IFERROR(__xludf.DUMMYFUNCTION("IF(ISBLANK($D31),"""",IFERROR(JOIN("", "",QUERY(INDIRECT(""'(EDCA) "" &amp; O$3 &amp; ""'!$A$1:$D$1000""),""SELECT A WHERE D = '"" &amp; $A31 &amp; ""'""))))"),"")</f>
        <v/>
      </c>
      <c r="P31" s="76" t="str">
        <f>IFERROR(__xludf.DUMMYFUNCTION("IF(ISBLANK($D31),"""",IFERROR(JOIN("", "",QUERY(INDIRECT(""'(EDCA) "" &amp; P$3 &amp; ""'!$A$1:$D$1000""),""SELECT A WHERE D = '"" &amp; $A31 &amp; ""'""))))"),"")</f>
        <v/>
      </c>
      <c r="Q31" s="76">
        <f t="shared" ref="Q31:V31" si="29">IF(ISBLANK(IFERROR(VLOOKUP($A31,INDIRECT("'(EDCA) " &amp; Q$3 &amp; "'!$D:$D"),1,FALSE))),0,1)</f>
        <v>0</v>
      </c>
      <c r="R31" s="76">
        <f t="shared" si="29"/>
        <v>0</v>
      </c>
      <c r="S31" s="76">
        <f t="shared" si="29"/>
        <v>0</v>
      </c>
      <c r="T31" s="76">
        <f t="shared" si="29"/>
        <v>0</v>
      </c>
      <c r="U31" s="76">
        <f t="shared" si="29"/>
        <v>0</v>
      </c>
      <c r="V31" s="76">
        <f t="shared" si="29"/>
        <v>0</v>
      </c>
    </row>
    <row r="32">
      <c r="A32" s="76" t="str">
        <f t="shared" si="1"/>
        <v>datos de identificacion (Licitación Pública Estatal)</v>
      </c>
      <c r="B32" s="85" t="s">
        <v>1327</v>
      </c>
      <c r="C32" s="89" t="s">
        <v>1302</v>
      </c>
      <c r="D32" s="85" t="s">
        <v>1310</v>
      </c>
      <c r="E32" s="89" t="s">
        <v>1311</v>
      </c>
      <c r="F32" s="101"/>
      <c r="G32" s="102" t="s">
        <v>325</v>
      </c>
      <c r="H32" s="76"/>
      <c r="I32" s="88" t="str">
        <f t="shared" si="3"/>
        <v>sí</v>
      </c>
      <c r="J32" s="88" t="str">
        <f>IFERROR(__xludf.DUMMYFUNCTION("IFERROR(JOIN("", "",FILTER(K32:P32,LEN(K32:P32))))"),"ocid, tender/id")</f>
        <v>ocid, tender/id</v>
      </c>
      <c r="K32" s="76" t="str">
        <f>IFERROR(__xludf.DUMMYFUNCTION("IF(ISBLANK($D32),"""",IFERROR(JOIN("", "",QUERY(INDIRECT(""'(EDCA) "" &amp; K$3 &amp; ""'!$A$1:$D$1000""),""SELECT A WHERE D = '"" &amp; $A32 &amp; ""'""))))"),"ocid")</f>
        <v>ocid</v>
      </c>
      <c r="L32" s="76" t="str">
        <f>IFERROR(__xludf.DUMMYFUNCTION("IF(ISBLANK($D32),"""",IFERROR(JOIN("", "",QUERY(INDIRECT(""'(EDCA) "" &amp; L$3 &amp; ""'!$A$1:$D$1000""),""SELECT A WHERE D = '"" &amp; $A32 &amp; ""'""))))"),"")</f>
        <v/>
      </c>
      <c r="M32" s="76" t="str">
        <f>IFERROR(__xludf.DUMMYFUNCTION("IF(ISBLANK($D32),"""",IFERROR(JOIN("", "",QUERY(INDIRECT(""'(EDCA) "" &amp; M$3 &amp; ""'!$A$1:$D$1000""),""SELECT A WHERE D = '"" &amp; $A32 &amp; ""'""))))"),"tender/id")</f>
        <v>tender/id</v>
      </c>
      <c r="N32" s="76" t="str">
        <f>IFERROR(__xludf.DUMMYFUNCTION("IF(ISBLANK($D32),"""",IFERROR(JOIN("", "",QUERY(INDIRECT(""'(EDCA) "" &amp; N$3 &amp; ""'!$A$1:$D$1000""),""SELECT A WHERE D = '"" &amp; $A32 &amp; ""'""))))"),"")</f>
        <v/>
      </c>
      <c r="O32" s="76" t="str">
        <f>IFERROR(__xludf.DUMMYFUNCTION("IF(ISBLANK($D32),"""",IFERROR(JOIN("", "",QUERY(INDIRECT(""'(EDCA) "" &amp; O$3 &amp; ""'!$A$1:$D$1000""),""SELECT A WHERE D = '"" &amp; $A32 &amp; ""'""))))"),"")</f>
        <v/>
      </c>
      <c r="P32" s="76" t="str">
        <f>IFERROR(__xludf.DUMMYFUNCTION("IF(ISBLANK($D32),"""",IFERROR(JOIN("", "",QUERY(INDIRECT(""'(EDCA) "" &amp; P$3 &amp; ""'!$A$1:$D$1000""),""SELECT A WHERE D = '"" &amp; $A32 &amp; ""'""))))"),"")</f>
        <v/>
      </c>
      <c r="Q32" s="76">
        <f t="shared" ref="Q32:V32" si="30">IF(ISBLANK(IFERROR(VLOOKUP($A32,INDIRECT("'(EDCA) " &amp; Q$3 &amp; "'!$D:$D"),1,FALSE))),0,1)</f>
        <v>1</v>
      </c>
      <c r="R32" s="76">
        <f t="shared" si="30"/>
        <v>0</v>
      </c>
      <c r="S32" s="76">
        <f t="shared" si="30"/>
        <v>1</v>
      </c>
      <c r="T32" s="76">
        <f t="shared" si="30"/>
        <v>0</v>
      </c>
      <c r="U32" s="76">
        <f t="shared" si="30"/>
        <v>0</v>
      </c>
      <c r="V32" s="76">
        <f t="shared" si="30"/>
        <v>0</v>
      </c>
    </row>
    <row r="33">
      <c r="A33" s="76" t="str">
        <f t="shared" si="1"/>
        <v>datos de identificacion (Contratante2)</v>
      </c>
      <c r="B33" s="85" t="s">
        <v>1327</v>
      </c>
      <c r="C33" s="85" t="s">
        <v>1302</v>
      </c>
      <c r="D33" s="85" t="s">
        <v>1324</v>
      </c>
      <c r="E33" s="98" t="s">
        <v>1325</v>
      </c>
      <c r="F33" s="94"/>
      <c r="G33" s="96" t="s">
        <v>325</v>
      </c>
      <c r="H33" s="76"/>
      <c r="I33" s="88" t="str">
        <f t="shared" si="3"/>
        <v>sí</v>
      </c>
      <c r="J33" s="88" t="str">
        <f>IFERROR(__xludf.DUMMYFUNCTION("IFERROR(JOIN("", "",FILTER(K33:P33,LEN(K33:P33))))"),"parties/position, parties/contactPoint/type, parties/additionalContactPoints, parties/contactPoint/type, planning/responsibleUnit/name, parties/position, parties/contactPoint/type, parties/contactPoint/type, parties/additionalContactPoints/name, parties/a"&amp;"dditionalContactPoints, parties/contactPoint/type, parties/contactPoint/name")</f>
        <v>parties/position, parties/contactPoint/type, parties/additionalContactPoints, parties/contactPoint/type, planning/responsibleUnit/name, parties/position, parties/contactPoint/type, parties/contactPoint/type, parties/additionalContactPoints/name, parties/additionalContactPoints, parties/contactPoint/type, parties/contactPoint/name</v>
      </c>
      <c r="K33" s="76" t="str">
        <f>IFERROR(__xludf.DUMMYFUNCTION("IF(ISBLANK($D33),"""",IFERROR(JOIN("", "",QUERY(INDIRECT(""'(EDCA) "" &amp; K$3 &amp; ""'!$A$1:$D$1000""),""SELECT A WHERE D = '"" &amp; $A33 &amp; ""'""))))"),"parties/position, parties/contactPoint/type, parties/additionalContactPoints")</f>
        <v>parties/position, parties/contactPoint/type, parties/additionalContactPoints</v>
      </c>
      <c r="L33" s="76" t="str">
        <f>IFERROR(__xludf.DUMMYFUNCTION("IF(ISBLANK($D33),"""",IFERROR(JOIN("", "",QUERY(INDIRECT(""'(EDCA) "" &amp; L$3 &amp; ""'!$A$1:$D$1000""),""SELECT A WHERE D = '"" &amp; $A33 &amp; ""'""))))"),"parties/contactPoint/type, planning/responsibleUnit/name, parties/position, parties/contactPoint/type, parties/contactPoint/type, parties/additionalContactPoints/name")</f>
        <v>parties/contactPoint/type, planning/responsibleUnit/name, parties/position, parties/contactPoint/type, parties/contactPoint/type, parties/additionalContactPoints/name</v>
      </c>
      <c r="M33" s="76" t="str">
        <f>IFERROR(__xludf.DUMMYFUNCTION("IF(ISBLANK($D33),"""",IFERROR(JOIN("", "",QUERY(INDIRECT(""'(EDCA) "" &amp; M$3 &amp; ""'!$A$1:$D$1000""),""SELECT A WHERE D = '"" &amp; $A33 &amp; ""'""))))"),"parties/additionalContactPoints, parties/contactPoint/type")</f>
        <v>parties/additionalContactPoints, parties/contactPoint/type</v>
      </c>
      <c r="N33" s="76" t="str">
        <f>IFERROR(__xludf.DUMMYFUNCTION("IF(ISBLANK($D33),"""",IFERROR(JOIN("", "",QUERY(INDIRECT(""'(EDCA) "" &amp; N$3 &amp; ""'!$A$1:$D$1000""),""SELECT A WHERE D = '"" &amp; $A33 &amp; ""'""))))"),"")</f>
        <v/>
      </c>
      <c r="O33" s="76" t="str">
        <f>IFERROR(__xludf.DUMMYFUNCTION("IF(ISBLANK($D33),"""",IFERROR(JOIN("", "",QUERY(INDIRECT(""'(EDCA) "" &amp; O$3 &amp; ""'!$A$1:$D$1000""),""SELECT A WHERE D = '"" &amp; $A33 &amp; ""'""))))"),"")</f>
        <v/>
      </c>
      <c r="P33" s="76" t="str">
        <f>IFERROR(__xludf.DUMMYFUNCTION("IF(ISBLANK($D33),"""",IFERROR(JOIN("", "",QUERY(INDIRECT(""'(EDCA) "" &amp; P$3 &amp; ""'!$A$1:$D$1000""),""SELECT A WHERE D = '"" &amp; $A33 &amp; ""'""))))"),"parties/contactPoint/name")</f>
        <v>parties/contactPoint/name</v>
      </c>
      <c r="Q33" s="76">
        <f t="shared" ref="Q33:V33" si="31">IF(ISBLANK(IFERROR(VLOOKUP($A33,INDIRECT("'(EDCA) " &amp; Q$3 &amp; "'!$D:$D"),1,FALSE))),0,1)</f>
        <v>1</v>
      </c>
      <c r="R33" s="76">
        <f t="shared" si="31"/>
        <v>1</v>
      </c>
      <c r="S33" s="76">
        <f t="shared" si="31"/>
        <v>1</v>
      </c>
      <c r="T33" s="76">
        <f t="shared" si="31"/>
        <v>0</v>
      </c>
      <c r="U33" s="76">
        <f t="shared" si="31"/>
        <v>0</v>
      </c>
      <c r="V33" s="76">
        <f t="shared" si="31"/>
        <v>1</v>
      </c>
    </row>
    <row r="34">
      <c r="A34" s="76" t="str">
        <f t="shared" si="1"/>
        <v>encabezado (Institución)</v>
      </c>
      <c r="B34" s="85" t="s">
        <v>306</v>
      </c>
      <c r="C34" s="85" t="s">
        <v>1297</v>
      </c>
      <c r="D34" s="85" t="s">
        <v>1306</v>
      </c>
      <c r="E34" s="98" t="s">
        <v>1307</v>
      </c>
      <c r="F34" s="94"/>
      <c r="G34" s="96" t="s">
        <v>325</v>
      </c>
      <c r="H34" s="76"/>
      <c r="I34" s="88" t="str">
        <f t="shared" si="3"/>
        <v>sí</v>
      </c>
      <c r="J34" s="88" t="str">
        <f>IFERROR(__xludf.DUMMYFUNCTION("IFERROR(JOIN("", "",FILTER(K34:P34,LEN(K34:P34))))"),"buyer/name, parties/name, parties/identifier/legalName, parties/name, parties/name, parties/name, parties/identifier/legalName")</f>
        <v>buyer/name, parties/name, parties/identifier/legalName, parties/name, parties/name, parties/name, parties/identifier/legalName</v>
      </c>
      <c r="K34" s="76" t="str">
        <f>IFERROR(__xludf.DUMMYFUNCTION("IF(ISBLANK($D34),"""",IFERROR(JOIN("", "",QUERY(INDIRECT(""'(EDCA) "" &amp; K$3 &amp; ""'!$A$1:$D$1000""),""SELECT A WHERE D = '"" &amp; $A34 &amp; ""'""))))"),"buyer/name, parties/name, parties/identifier/legalName")</f>
        <v>buyer/name, parties/name, parties/identifier/legalName</v>
      </c>
      <c r="L34" s="76" t="str">
        <f>IFERROR(__xludf.DUMMYFUNCTION("IF(ISBLANK($D34),"""",IFERROR(JOIN("", "",QUERY(INDIRECT(""'(EDCA) "" &amp; L$3 &amp; ""'!$A$1:$D$1000""),""SELECT A WHERE D = '"" &amp; $A34 &amp; ""'""))))"),"parties/name")</f>
        <v>parties/name</v>
      </c>
      <c r="M34" s="76" t="str">
        <f>IFERROR(__xludf.DUMMYFUNCTION("IF(ISBLANK($D34),"""",IFERROR(JOIN("", "",QUERY(INDIRECT(""'(EDCA) "" &amp; M$3 &amp; ""'!$A$1:$D$1000""),""SELECT A WHERE D = '"" &amp; $A34 &amp; ""'""))))"),"parties/name")</f>
        <v>parties/name</v>
      </c>
      <c r="N34" s="76" t="str">
        <f>IFERROR(__xludf.DUMMYFUNCTION("IF(ISBLANK($D34),"""",IFERROR(JOIN("", "",QUERY(INDIRECT(""'(EDCA) "" &amp; N$3 &amp; ""'!$A$1:$D$1000""),""SELECT A WHERE D = '"" &amp; $A34 &amp; ""'""))))"),"")</f>
        <v/>
      </c>
      <c r="O34" s="76" t="str">
        <f>IFERROR(__xludf.DUMMYFUNCTION("IF(ISBLANK($D34),"""",IFERROR(JOIN("", "",QUERY(INDIRECT(""'(EDCA) "" &amp; O$3 &amp; ""'!$A$1:$D$1000""),""SELECT A WHERE D = '"" &amp; $A34 &amp; ""'""))))"),"")</f>
        <v/>
      </c>
      <c r="P34" s="76" t="str">
        <f>IFERROR(__xludf.DUMMYFUNCTION("IF(ISBLANK($D34),"""",IFERROR(JOIN("", "",QUERY(INDIRECT(""'(EDCA) "" &amp; P$3 &amp; ""'!$A$1:$D$1000""),""SELECT A WHERE D = '"" &amp; $A34 &amp; ""'""))))"),"parties/name, parties/identifier/legalName")</f>
        <v>parties/name, parties/identifier/legalName</v>
      </c>
      <c r="Q34" s="76">
        <f t="shared" ref="Q34:V34" si="32">IF(ISBLANK(IFERROR(VLOOKUP($A34,INDIRECT("'(EDCA) " &amp; Q$3 &amp; "'!$D:$D"),1,FALSE))),0,1)</f>
        <v>1</v>
      </c>
      <c r="R34" s="76">
        <f t="shared" si="32"/>
        <v>1</v>
      </c>
      <c r="S34" s="76">
        <f t="shared" si="32"/>
        <v>1</v>
      </c>
      <c r="T34" s="76">
        <f t="shared" si="32"/>
        <v>0</v>
      </c>
      <c r="U34" s="76">
        <f t="shared" si="32"/>
        <v>0</v>
      </c>
      <c r="V34" s="76">
        <f t="shared" si="32"/>
        <v>1</v>
      </c>
    </row>
    <row r="35">
      <c r="A35" s="76" t="str">
        <f t="shared" si="1"/>
        <v>datos de identificacion (Licitación Pública Estatal)</v>
      </c>
      <c r="B35" s="85" t="s">
        <v>306</v>
      </c>
      <c r="C35" s="85" t="s">
        <v>1302</v>
      </c>
      <c r="D35" s="85" t="s">
        <v>1310</v>
      </c>
      <c r="E35" s="98" t="s">
        <v>1311</v>
      </c>
      <c r="F35" s="92"/>
      <c r="G35" s="85" t="s">
        <v>325</v>
      </c>
      <c r="H35" s="76"/>
      <c r="I35" s="88" t="str">
        <f t="shared" si="3"/>
        <v>sí</v>
      </c>
      <c r="J35" s="88" t="str">
        <f>IFERROR(__xludf.DUMMYFUNCTION("IFERROR(JOIN("", "",FILTER(K35:P35,LEN(K35:P35))))"),"ocid, tender/id")</f>
        <v>ocid, tender/id</v>
      </c>
      <c r="K35" s="76" t="str">
        <f>IFERROR(__xludf.DUMMYFUNCTION("IF(ISBLANK($D35),"""",IFERROR(JOIN("", "",QUERY(INDIRECT(""'(EDCA) "" &amp; K$3 &amp; ""'!$A$1:$D$1000""),""SELECT A WHERE D = '"" &amp; $A35 &amp; ""'""))))"),"ocid")</f>
        <v>ocid</v>
      </c>
      <c r="L35" s="76" t="str">
        <f>IFERROR(__xludf.DUMMYFUNCTION("IF(ISBLANK($D35),"""",IFERROR(JOIN("", "",QUERY(INDIRECT(""'(EDCA) "" &amp; L$3 &amp; ""'!$A$1:$D$1000""),""SELECT A WHERE D = '"" &amp; $A35 &amp; ""'""))))"),"")</f>
        <v/>
      </c>
      <c r="M35" s="76" t="str">
        <f>IFERROR(__xludf.DUMMYFUNCTION("IF(ISBLANK($D35),"""",IFERROR(JOIN("", "",QUERY(INDIRECT(""'(EDCA) "" &amp; M$3 &amp; ""'!$A$1:$D$1000""),""SELECT A WHERE D = '"" &amp; $A35 &amp; ""'""))))"),"tender/id")</f>
        <v>tender/id</v>
      </c>
      <c r="N35" s="76" t="str">
        <f>IFERROR(__xludf.DUMMYFUNCTION("IF(ISBLANK($D35),"""",IFERROR(JOIN("", "",QUERY(INDIRECT(""'(EDCA) "" &amp; N$3 &amp; ""'!$A$1:$D$1000""),""SELECT A WHERE D = '"" &amp; $A35 &amp; ""'""))))"),"")</f>
        <v/>
      </c>
      <c r="O35" s="76" t="str">
        <f>IFERROR(__xludf.DUMMYFUNCTION("IF(ISBLANK($D35),"""",IFERROR(JOIN("", "",QUERY(INDIRECT(""'(EDCA) "" &amp; O$3 &amp; ""'!$A$1:$D$1000""),""SELECT A WHERE D = '"" &amp; $A35 &amp; ""'""))))"),"")</f>
        <v/>
      </c>
      <c r="P35" s="76" t="str">
        <f>IFERROR(__xludf.DUMMYFUNCTION("IF(ISBLANK($D35),"""",IFERROR(JOIN("", "",QUERY(INDIRECT(""'(EDCA) "" &amp; P$3 &amp; ""'!$A$1:$D$1000""),""SELECT A WHERE D = '"" &amp; $A35 &amp; ""'""))))"),"")</f>
        <v/>
      </c>
      <c r="Q35" s="76">
        <f t="shared" ref="Q35:V35" si="33">IF(ISBLANK(IFERROR(VLOOKUP($A35,INDIRECT("'(EDCA) " &amp; Q$3 &amp; "'!$D:$D"),1,FALSE))),0,1)</f>
        <v>1</v>
      </c>
      <c r="R35" s="76">
        <f t="shared" si="33"/>
        <v>0</v>
      </c>
      <c r="S35" s="76">
        <f t="shared" si="33"/>
        <v>1</v>
      </c>
      <c r="T35" s="76">
        <f t="shared" si="33"/>
        <v>0</v>
      </c>
      <c r="U35" s="76">
        <f t="shared" si="33"/>
        <v>0</v>
      </c>
      <c r="V35" s="76">
        <f t="shared" si="33"/>
        <v>0</v>
      </c>
    </row>
    <row r="36">
      <c r="A36" s="76" t="str">
        <f t="shared" si="1"/>
        <v>datos de identificacion (fechaDE)</v>
      </c>
      <c r="B36" s="85" t="s">
        <v>306</v>
      </c>
      <c r="C36" s="85" t="s">
        <v>1302</v>
      </c>
      <c r="D36" s="85" t="s">
        <v>1329</v>
      </c>
      <c r="E36" s="103">
        <v>43997.0</v>
      </c>
      <c r="F36" s="85"/>
      <c r="G36" s="85" t="s">
        <v>331</v>
      </c>
      <c r="H36" s="76"/>
      <c r="I36" s="88" t="str">
        <f t="shared" si="3"/>
        <v>no</v>
      </c>
      <c r="J36" s="88" t="str">
        <f>IFERROR(__xludf.DUMMYFUNCTION("IFERROR(JOIN("", "",FILTER(K36:P36,LEN(K36:P36))))"),"")</f>
        <v/>
      </c>
      <c r="K36" s="76" t="str">
        <f>IFERROR(__xludf.DUMMYFUNCTION("IF(ISBLANK($D36),"""",IFERROR(JOIN("", "",QUERY(INDIRECT(""'(EDCA) "" &amp; K$3 &amp; ""'!$A$1:$D$1000""),""SELECT A WHERE D = '"" &amp; $A36 &amp; ""'""))))"),"")</f>
        <v/>
      </c>
      <c r="L36" s="76" t="str">
        <f>IFERROR(__xludf.DUMMYFUNCTION("IF(ISBLANK($D36),"""",IFERROR(JOIN("", "",QUERY(INDIRECT(""'(EDCA) "" &amp; L$3 &amp; ""'!$A$1:$D$1000""),""SELECT A WHERE D = '"" &amp; $A36 &amp; ""'""))))"),"")</f>
        <v/>
      </c>
      <c r="M36" s="76" t="str">
        <f>IFERROR(__xludf.DUMMYFUNCTION("IF(ISBLANK($D36),"""",IFERROR(JOIN("", "",QUERY(INDIRECT(""'(EDCA) "" &amp; M$3 &amp; ""'!$A$1:$D$1000""),""SELECT A WHERE D = '"" &amp; $A36 &amp; ""'""))))"),"")</f>
        <v/>
      </c>
      <c r="N36" s="76" t="str">
        <f>IFERROR(__xludf.DUMMYFUNCTION("IF(ISBLANK($D36),"""",IFERROR(JOIN("", "",QUERY(INDIRECT(""'(EDCA) "" &amp; N$3 &amp; ""'!$A$1:$D$1000""),""SELECT A WHERE D = '"" &amp; $A36 &amp; ""'""))))"),"")</f>
        <v/>
      </c>
      <c r="O36" s="76" t="str">
        <f>IFERROR(__xludf.DUMMYFUNCTION("IF(ISBLANK($D36),"""",IFERROR(JOIN("", "",QUERY(INDIRECT(""'(EDCA) "" &amp; O$3 &amp; ""'!$A$1:$D$1000""),""SELECT A WHERE D = '"" &amp; $A36 &amp; ""'""))))"),"")</f>
        <v/>
      </c>
      <c r="P36" s="76" t="str">
        <f>IFERROR(__xludf.DUMMYFUNCTION("IF(ISBLANK($D36),"""",IFERROR(JOIN("", "",QUERY(INDIRECT(""'(EDCA) "" &amp; P$3 &amp; ""'!$A$1:$D$1000""),""SELECT A WHERE D = '"" &amp; $A36 &amp; ""'""))))"),"")</f>
        <v/>
      </c>
      <c r="Q36" s="76">
        <f t="shared" ref="Q36:V36" si="34">IF(ISBLANK(IFERROR(VLOOKUP($A36,INDIRECT("'(EDCA) " &amp; Q$3 &amp; "'!$D:$D"),1,FALSE))),0,1)</f>
        <v>0</v>
      </c>
      <c r="R36" s="76">
        <f t="shared" si="34"/>
        <v>0</v>
      </c>
      <c r="S36" s="76">
        <f t="shared" si="34"/>
        <v>0</v>
      </c>
      <c r="T36" s="76">
        <f t="shared" si="34"/>
        <v>0</v>
      </c>
      <c r="U36" s="76">
        <f t="shared" si="34"/>
        <v>0</v>
      </c>
      <c r="V36" s="76">
        <f t="shared" si="34"/>
        <v>0</v>
      </c>
    </row>
    <row r="37">
      <c r="A37" s="76" t="str">
        <f t="shared" si="1"/>
        <v>datos de identificacion (Contratante2)</v>
      </c>
      <c r="B37" s="85" t="s">
        <v>306</v>
      </c>
      <c r="C37" s="85" t="s">
        <v>1302</v>
      </c>
      <c r="D37" s="85" t="s">
        <v>1324</v>
      </c>
      <c r="E37" s="98" t="s">
        <v>1325</v>
      </c>
      <c r="F37" s="76"/>
      <c r="G37" s="85" t="s">
        <v>325</v>
      </c>
      <c r="H37" s="76"/>
      <c r="I37" s="88" t="str">
        <f t="shared" si="3"/>
        <v>sí</v>
      </c>
      <c r="J37" s="88" t="str">
        <f>IFERROR(__xludf.DUMMYFUNCTION("IFERROR(JOIN("", "",FILTER(K37:P37,LEN(K37:P37))))"),"parties/position, parties/contactPoint/type, parties/additionalContactPoints, parties/contactPoint/type, planning/responsibleUnit/name, parties/position, parties/contactPoint/type, parties/contactPoint/type, parties/additionalContactPoints/name, parties/a"&amp;"dditionalContactPoints, parties/contactPoint/type, parties/contactPoint/name")</f>
        <v>parties/position, parties/contactPoint/type, parties/additionalContactPoints, parties/contactPoint/type, planning/responsibleUnit/name, parties/position, parties/contactPoint/type, parties/contactPoint/type, parties/additionalContactPoints/name, parties/additionalContactPoints, parties/contactPoint/type, parties/contactPoint/name</v>
      </c>
      <c r="K37" s="76" t="str">
        <f>IFERROR(__xludf.DUMMYFUNCTION("IF(ISBLANK($D37),"""",IFERROR(JOIN("", "",QUERY(INDIRECT(""'(EDCA) "" &amp; K$3 &amp; ""'!$A$1:$D$1000""),""SELECT A WHERE D = '"" &amp; $A37 &amp; ""'""))))"),"parties/position, parties/contactPoint/type, parties/additionalContactPoints")</f>
        <v>parties/position, parties/contactPoint/type, parties/additionalContactPoints</v>
      </c>
      <c r="L37" s="76" t="str">
        <f>IFERROR(__xludf.DUMMYFUNCTION("IF(ISBLANK($D37),"""",IFERROR(JOIN("", "",QUERY(INDIRECT(""'(EDCA) "" &amp; L$3 &amp; ""'!$A$1:$D$1000""),""SELECT A WHERE D = '"" &amp; $A37 &amp; ""'""))))"),"parties/contactPoint/type, planning/responsibleUnit/name, parties/position, parties/contactPoint/type, parties/contactPoint/type, parties/additionalContactPoints/name")</f>
        <v>parties/contactPoint/type, planning/responsibleUnit/name, parties/position, parties/contactPoint/type, parties/contactPoint/type, parties/additionalContactPoints/name</v>
      </c>
      <c r="M37" s="76" t="str">
        <f>IFERROR(__xludf.DUMMYFUNCTION("IF(ISBLANK($D37),"""",IFERROR(JOIN("", "",QUERY(INDIRECT(""'(EDCA) "" &amp; M$3 &amp; ""'!$A$1:$D$1000""),""SELECT A WHERE D = '"" &amp; $A37 &amp; ""'""))))"),"parties/additionalContactPoints, parties/contactPoint/type")</f>
        <v>parties/additionalContactPoints, parties/contactPoint/type</v>
      </c>
      <c r="N37" s="76" t="str">
        <f>IFERROR(__xludf.DUMMYFUNCTION("IF(ISBLANK($D37),"""",IFERROR(JOIN("", "",QUERY(INDIRECT(""'(EDCA) "" &amp; N$3 &amp; ""'!$A$1:$D$1000""),""SELECT A WHERE D = '"" &amp; $A37 &amp; ""'""))))"),"")</f>
        <v/>
      </c>
      <c r="O37" s="76" t="str">
        <f>IFERROR(__xludf.DUMMYFUNCTION("IF(ISBLANK($D37),"""",IFERROR(JOIN("", "",QUERY(INDIRECT(""'(EDCA) "" &amp; O$3 &amp; ""'!$A$1:$D$1000""),""SELECT A WHERE D = '"" &amp; $A37 &amp; ""'""))))"),"")</f>
        <v/>
      </c>
      <c r="P37" s="76" t="str">
        <f>IFERROR(__xludf.DUMMYFUNCTION("IF(ISBLANK($D37),"""",IFERROR(JOIN("", "",QUERY(INDIRECT(""'(EDCA) "" &amp; P$3 &amp; ""'!$A$1:$D$1000""),""SELECT A WHERE D = '"" &amp; $A37 &amp; ""'""))))"),"parties/contactPoint/name")</f>
        <v>parties/contactPoint/name</v>
      </c>
      <c r="Q37" s="76">
        <f t="shared" ref="Q37:V37" si="35">IF(ISBLANK(IFERROR(VLOOKUP($A37,INDIRECT("'(EDCA) " &amp; Q$3 &amp; "'!$D:$D"),1,FALSE))),0,1)</f>
        <v>1</v>
      </c>
      <c r="R37" s="76">
        <f t="shared" si="35"/>
        <v>1</v>
      </c>
      <c r="S37" s="76">
        <f t="shared" si="35"/>
        <v>1</v>
      </c>
      <c r="T37" s="76">
        <f t="shared" si="35"/>
        <v>0</v>
      </c>
      <c r="U37" s="76">
        <f t="shared" si="35"/>
        <v>0</v>
      </c>
      <c r="V37" s="76">
        <f t="shared" si="35"/>
        <v>1</v>
      </c>
    </row>
    <row r="38">
      <c r="A38" s="76" t="str">
        <f t="shared" si="1"/>
        <v>encabezado (Institución)</v>
      </c>
      <c r="B38" s="85" t="s">
        <v>307</v>
      </c>
      <c r="C38" s="85" t="s">
        <v>1297</v>
      </c>
      <c r="D38" s="85" t="s">
        <v>1306</v>
      </c>
      <c r="E38" s="98" t="s">
        <v>1307</v>
      </c>
      <c r="F38" s="76"/>
      <c r="G38" s="85" t="s">
        <v>325</v>
      </c>
      <c r="H38" s="76"/>
      <c r="I38" s="88" t="str">
        <f t="shared" si="3"/>
        <v>sí</v>
      </c>
      <c r="J38" s="88" t="str">
        <f>IFERROR(__xludf.DUMMYFUNCTION("IFERROR(JOIN("", "",FILTER(K38:P38,LEN(K38:P38))))"),"buyer/name, parties/name, parties/identifier/legalName, parties/name, parties/name, parties/name, parties/identifier/legalName")</f>
        <v>buyer/name, parties/name, parties/identifier/legalName, parties/name, parties/name, parties/name, parties/identifier/legalName</v>
      </c>
      <c r="K38" s="76" t="str">
        <f>IFERROR(__xludf.DUMMYFUNCTION("IF(ISBLANK($D38),"""",IFERROR(JOIN("", "",QUERY(INDIRECT(""'(EDCA) "" &amp; K$3 &amp; ""'!$A$1:$D$1000""),""SELECT A WHERE D = '"" &amp; $A38 &amp; ""'""))))"),"buyer/name, parties/name, parties/identifier/legalName")</f>
        <v>buyer/name, parties/name, parties/identifier/legalName</v>
      </c>
      <c r="L38" s="76" t="str">
        <f>IFERROR(__xludf.DUMMYFUNCTION("IF(ISBLANK($D38),"""",IFERROR(JOIN("", "",QUERY(INDIRECT(""'(EDCA) "" &amp; L$3 &amp; ""'!$A$1:$D$1000""),""SELECT A WHERE D = '"" &amp; $A38 &amp; ""'""))))"),"parties/name")</f>
        <v>parties/name</v>
      </c>
      <c r="M38" s="76" t="str">
        <f>IFERROR(__xludf.DUMMYFUNCTION("IF(ISBLANK($D38),"""",IFERROR(JOIN("", "",QUERY(INDIRECT(""'(EDCA) "" &amp; M$3 &amp; ""'!$A$1:$D$1000""),""SELECT A WHERE D = '"" &amp; $A38 &amp; ""'""))))"),"parties/name")</f>
        <v>parties/name</v>
      </c>
      <c r="N38" s="76" t="str">
        <f>IFERROR(__xludf.DUMMYFUNCTION("IF(ISBLANK($D38),"""",IFERROR(JOIN("", "",QUERY(INDIRECT(""'(EDCA) "" &amp; N$3 &amp; ""'!$A$1:$D$1000""),""SELECT A WHERE D = '"" &amp; $A38 &amp; ""'""))))"),"")</f>
        <v/>
      </c>
      <c r="O38" s="76" t="str">
        <f>IFERROR(__xludf.DUMMYFUNCTION("IF(ISBLANK($D38),"""",IFERROR(JOIN("", "",QUERY(INDIRECT(""'(EDCA) "" &amp; O$3 &amp; ""'!$A$1:$D$1000""),""SELECT A WHERE D = '"" &amp; $A38 &amp; ""'""))))"),"")</f>
        <v/>
      </c>
      <c r="P38" s="76" t="str">
        <f>IFERROR(__xludf.DUMMYFUNCTION("IF(ISBLANK($D38),"""",IFERROR(JOIN("", "",QUERY(INDIRECT(""'(EDCA) "" &amp; P$3 &amp; ""'!$A$1:$D$1000""),""SELECT A WHERE D = '"" &amp; $A38 &amp; ""'""))))"),"parties/name, parties/identifier/legalName")</f>
        <v>parties/name, parties/identifier/legalName</v>
      </c>
      <c r="Q38" s="76">
        <f t="shared" ref="Q38:V38" si="36">IF(ISBLANK(IFERROR(VLOOKUP($A38,INDIRECT("'(EDCA) " &amp; Q$3 &amp; "'!$D:$D"),1,FALSE))),0,1)</f>
        <v>1</v>
      </c>
      <c r="R38" s="76">
        <f t="shared" si="36"/>
        <v>1</v>
      </c>
      <c r="S38" s="76">
        <f t="shared" si="36"/>
        <v>1</v>
      </c>
      <c r="T38" s="76">
        <f t="shared" si="36"/>
        <v>0</v>
      </c>
      <c r="U38" s="76">
        <f t="shared" si="36"/>
        <v>0</v>
      </c>
      <c r="V38" s="76">
        <f t="shared" si="36"/>
        <v>1</v>
      </c>
    </row>
    <row r="39">
      <c r="A39" s="76" t="str">
        <f t="shared" si="1"/>
        <v>datos de identificacion (Licitación Pública Estatal)</v>
      </c>
      <c r="B39" s="89" t="s">
        <v>307</v>
      </c>
      <c r="C39" s="85" t="s">
        <v>1302</v>
      </c>
      <c r="D39" s="85" t="s">
        <v>1310</v>
      </c>
      <c r="E39" s="98" t="s">
        <v>1311</v>
      </c>
      <c r="F39" s="76"/>
      <c r="G39" s="85" t="s">
        <v>325</v>
      </c>
      <c r="H39" s="76"/>
      <c r="I39" s="88" t="str">
        <f t="shared" si="3"/>
        <v>sí</v>
      </c>
      <c r="J39" s="88" t="str">
        <f>IFERROR(__xludf.DUMMYFUNCTION("IFERROR(JOIN("", "",FILTER(K39:P39,LEN(K39:P39))))"),"ocid, tender/id")</f>
        <v>ocid, tender/id</v>
      </c>
      <c r="K39" s="76" t="str">
        <f>IFERROR(__xludf.DUMMYFUNCTION("IF(ISBLANK($D39),"""",IFERROR(JOIN("", "",QUERY(INDIRECT(""'(EDCA) "" &amp; K$3 &amp; ""'!$A$1:$D$1000""),""SELECT A WHERE D = '"" &amp; $A39 &amp; ""'""))))"),"ocid")</f>
        <v>ocid</v>
      </c>
      <c r="L39" s="76" t="str">
        <f>IFERROR(__xludf.DUMMYFUNCTION("IF(ISBLANK($D39),"""",IFERROR(JOIN("", "",QUERY(INDIRECT(""'(EDCA) "" &amp; L$3 &amp; ""'!$A$1:$D$1000""),""SELECT A WHERE D = '"" &amp; $A39 &amp; ""'""))))"),"")</f>
        <v/>
      </c>
      <c r="M39" s="76" t="str">
        <f>IFERROR(__xludf.DUMMYFUNCTION("IF(ISBLANK($D39),"""",IFERROR(JOIN("", "",QUERY(INDIRECT(""'(EDCA) "" &amp; M$3 &amp; ""'!$A$1:$D$1000""),""SELECT A WHERE D = '"" &amp; $A39 &amp; ""'""))))"),"tender/id")</f>
        <v>tender/id</v>
      </c>
      <c r="N39" s="76" t="str">
        <f>IFERROR(__xludf.DUMMYFUNCTION("IF(ISBLANK($D39),"""",IFERROR(JOIN("", "",QUERY(INDIRECT(""'(EDCA) "" &amp; N$3 &amp; ""'!$A$1:$D$1000""),""SELECT A WHERE D = '"" &amp; $A39 &amp; ""'""))))"),"")</f>
        <v/>
      </c>
      <c r="O39" s="76" t="str">
        <f>IFERROR(__xludf.DUMMYFUNCTION("IF(ISBLANK($D39),"""",IFERROR(JOIN("", "",QUERY(INDIRECT(""'(EDCA) "" &amp; O$3 &amp; ""'!$A$1:$D$1000""),""SELECT A WHERE D = '"" &amp; $A39 &amp; ""'""))))"),"")</f>
        <v/>
      </c>
      <c r="P39" s="76" t="str">
        <f>IFERROR(__xludf.DUMMYFUNCTION("IF(ISBLANK($D39),"""",IFERROR(JOIN("", "",QUERY(INDIRECT(""'(EDCA) "" &amp; P$3 &amp; ""'!$A$1:$D$1000""),""SELECT A WHERE D = '"" &amp; $A39 &amp; ""'""))))"),"")</f>
        <v/>
      </c>
      <c r="Q39" s="76">
        <f t="shared" ref="Q39:V39" si="37">IF(ISBLANK(IFERROR(VLOOKUP($A39,INDIRECT("'(EDCA) " &amp; Q$3 &amp; "'!$D:$D"),1,FALSE))),0,1)</f>
        <v>1</v>
      </c>
      <c r="R39" s="76">
        <f t="shared" si="37"/>
        <v>0</v>
      </c>
      <c r="S39" s="76">
        <f t="shared" si="37"/>
        <v>1</v>
      </c>
      <c r="T39" s="76">
        <f t="shared" si="37"/>
        <v>0</v>
      </c>
      <c r="U39" s="76">
        <f t="shared" si="37"/>
        <v>0</v>
      </c>
      <c r="V39" s="76">
        <f t="shared" si="37"/>
        <v>0</v>
      </c>
    </row>
    <row r="40">
      <c r="A40" s="76" t="str">
        <f t="shared" si="1"/>
        <v>datos de identificacion (fechaF)</v>
      </c>
      <c r="B40" s="89" t="s">
        <v>307</v>
      </c>
      <c r="C40" s="85" t="s">
        <v>1302</v>
      </c>
      <c r="D40" s="85" t="s">
        <v>1330</v>
      </c>
      <c r="E40" s="104">
        <v>43998.0</v>
      </c>
      <c r="F40" s="76"/>
      <c r="G40" s="85" t="s">
        <v>331</v>
      </c>
      <c r="H40" s="76"/>
      <c r="I40" s="88" t="str">
        <f t="shared" si="3"/>
        <v>sí</v>
      </c>
      <c r="J40" s="88" t="str">
        <f>IFERROR(__xludf.DUMMYFUNCTION("IFERROR(JOIN("", "",FILTER(K40:P40,LEN(K40:P40))))"),"tender/awardPeriod/endDate, tender/contractPeriod/startDate")</f>
        <v>tender/awardPeriod/endDate, tender/contractPeriod/startDate</v>
      </c>
      <c r="K40" s="76" t="str">
        <f>IFERROR(__xludf.DUMMYFUNCTION("IF(ISBLANK($D40),"""",IFERROR(JOIN("", "",QUERY(INDIRECT(""'(EDCA) "" &amp; K$3 &amp; ""'!$A$1:$D$1000""),""SELECT A WHERE D = '"" &amp; $A40 &amp; ""'""))))"),"")</f>
        <v/>
      </c>
      <c r="L40" s="76" t="str">
        <f>IFERROR(__xludf.DUMMYFUNCTION("IF(ISBLANK($D40),"""",IFERROR(JOIN("", "",QUERY(INDIRECT(""'(EDCA) "" &amp; L$3 &amp; ""'!$A$1:$D$1000""),""SELECT A WHERE D = '"" &amp; $A40 &amp; ""'""))))"),"")</f>
        <v/>
      </c>
      <c r="M40" s="76" t="str">
        <f>IFERROR(__xludf.DUMMYFUNCTION("IF(ISBLANK($D40),"""",IFERROR(JOIN("", "",QUERY(INDIRECT(""'(EDCA) "" &amp; M$3 &amp; ""'!$A$1:$D$1000""),""SELECT A WHERE D = '"" &amp; $A40 &amp; ""'""))))"),"tender/awardPeriod/endDate, tender/contractPeriod/startDate")</f>
        <v>tender/awardPeriod/endDate, tender/contractPeriod/startDate</v>
      </c>
      <c r="N40" s="76" t="str">
        <f>IFERROR(__xludf.DUMMYFUNCTION("IF(ISBLANK($D40),"""",IFERROR(JOIN("", "",QUERY(INDIRECT(""'(EDCA) "" &amp; N$3 &amp; ""'!$A$1:$D$1000""),""SELECT A WHERE D = '"" &amp; $A40 &amp; ""'""))))"),"")</f>
        <v/>
      </c>
      <c r="O40" s="76" t="str">
        <f>IFERROR(__xludf.DUMMYFUNCTION("IF(ISBLANK($D40),"""",IFERROR(JOIN("", "",QUERY(INDIRECT(""'(EDCA) "" &amp; O$3 &amp; ""'!$A$1:$D$1000""),""SELECT A WHERE D = '"" &amp; $A40 &amp; ""'""))))"),"")</f>
        <v/>
      </c>
      <c r="P40" s="76" t="str">
        <f>IFERROR(__xludf.DUMMYFUNCTION("IF(ISBLANK($D40),"""",IFERROR(JOIN("", "",QUERY(INDIRECT(""'(EDCA) "" &amp; P$3 &amp; ""'!$A$1:$D$1000""),""SELECT A WHERE D = '"" &amp; $A40 &amp; ""'""))))"),"")</f>
        <v/>
      </c>
      <c r="Q40" s="76">
        <f t="shared" ref="Q40:V40" si="38">IF(ISBLANK(IFERROR(VLOOKUP($A40,INDIRECT("'(EDCA) " &amp; Q$3 &amp; "'!$D:$D"),1,FALSE))),0,1)</f>
        <v>0</v>
      </c>
      <c r="R40" s="76">
        <f t="shared" si="38"/>
        <v>0</v>
      </c>
      <c r="S40" s="76">
        <f t="shared" si="38"/>
        <v>1</v>
      </c>
      <c r="T40" s="76">
        <f t="shared" si="38"/>
        <v>0</v>
      </c>
      <c r="U40" s="76">
        <f t="shared" si="38"/>
        <v>0</v>
      </c>
      <c r="V40" s="76">
        <f t="shared" si="38"/>
        <v>0</v>
      </c>
    </row>
    <row r="41">
      <c r="A41" s="76" t="str">
        <f t="shared" si="1"/>
        <v>datos de identificacion (Contratante1)</v>
      </c>
      <c r="B41" s="89" t="s">
        <v>307</v>
      </c>
      <c r="C41" s="85" t="s">
        <v>1302</v>
      </c>
      <c r="D41" s="85" t="s">
        <v>1331</v>
      </c>
      <c r="E41" s="98" t="s">
        <v>1332</v>
      </c>
      <c r="F41" s="76"/>
      <c r="G41" s="85" t="s">
        <v>325</v>
      </c>
      <c r="H41" s="76"/>
      <c r="I41" s="88" t="str">
        <f t="shared" si="3"/>
        <v>sí</v>
      </c>
      <c r="J41" s="88" t="str">
        <f>IFERROR(__xludf.DUMMYFUNCTION("IFERROR(JOIN("", "",FILTER(K41:P41,LEN(K41:P41))))"),"parties/identifier/legalPersonality, parties/position, parties/position, parties/identifier/legalPersonality")</f>
        <v>parties/identifier/legalPersonality, parties/position, parties/position, parties/identifier/legalPersonality</v>
      </c>
      <c r="K41" s="76" t="str">
        <f>IFERROR(__xludf.DUMMYFUNCTION("IF(ISBLANK($D41),"""",IFERROR(JOIN("", "",QUERY(INDIRECT(""'(EDCA) "" &amp; K$3 &amp; ""'!$A$1:$D$1000""),""SELECT A WHERE D = '"" &amp; $A41 &amp; ""'""))))"),"")</f>
        <v/>
      </c>
      <c r="L41" s="76" t="str">
        <f>IFERROR(__xludf.DUMMYFUNCTION("IF(ISBLANK($D41),"""",IFERROR(JOIN("", "",QUERY(INDIRECT(""'(EDCA) "" &amp; L$3 &amp; ""'!$A$1:$D$1000""),""SELECT A WHERE D = '"" &amp; $A41 &amp; ""'""))))"),"parties/identifier/legalPersonality")</f>
        <v>parties/identifier/legalPersonality</v>
      </c>
      <c r="M41" s="76" t="str">
        <f>IFERROR(__xludf.DUMMYFUNCTION("IF(ISBLANK($D41),"""",IFERROR(JOIN("", "",QUERY(INDIRECT(""'(EDCA) "" &amp; M$3 &amp; ""'!$A$1:$D$1000""),""SELECT A WHERE D = '"" &amp; $A41 &amp; ""'""))))"),"parties/position")</f>
        <v>parties/position</v>
      </c>
      <c r="N41" s="76" t="str">
        <f>IFERROR(__xludf.DUMMYFUNCTION("IF(ISBLANK($D41),"""",IFERROR(JOIN("", "",QUERY(INDIRECT(""'(EDCA) "" &amp; N$3 &amp; ""'!$A$1:$D$1000""),""SELECT A WHERE D = '"" &amp; $A41 &amp; ""'""))))"),"")</f>
        <v/>
      </c>
      <c r="O41" s="76" t="str">
        <f>IFERROR(__xludf.DUMMYFUNCTION("IF(ISBLANK($D41),"""",IFERROR(JOIN("", "",QUERY(INDIRECT(""'(EDCA) "" &amp; O$3 &amp; ""'!$A$1:$D$1000""),""SELECT A WHERE D = '"" &amp; $A41 &amp; ""'""))))"),"")</f>
        <v/>
      </c>
      <c r="P41" s="76" t="str">
        <f>IFERROR(__xludf.DUMMYFUNCTION("IF(ISBLANK($D41),"""",IFERROR(JOIN("", "",QUERY(INDIRECT(""'(EDCA) "" &amp; P$3 &amp; ""'!$A$1:$D$1000""),""SELECT A WHERE D = '"" &amp; $A41 &amp; ""'""))))"),"parties/position, parties/identifier/legalPersonality")</f>
        <v>parties/position, parties/identifier/legalPersonality</v>
      </c>
      <c r="Q41" s="76">
        <f t="shared" ref="Q41:V41" si="39">IF(ISBLANK(IFERROR(VLOOKUP($A41,INDIRECT("'(EDCA) " &amp; Q$3 &amp; "'!$D:$D"),1,FALSE))),0,1)</f>
        <v>0</v>
      </c>
      <c r="R41" s="76">
        <f t="shared" si="39"/>
        <v>1</v>
      </c>
      <c r="S41" s="76">
        <f t="shared" si="39"/>
        <v>1</v>
      </c>
      <c r="T41" s="76">
        <f t="shared" si="39"/>
        <v>0</v>
      </c>
      <c r="U41" s="76">
        <f t="shared" si="39"/>
        <v>0</v>
      </c>
      <c r="V41" s="76">
        <f t="shared" si="39"/>
        <v>1</v>
      </c>
    </row>
    <row r="42">
      <c r="A42" s="76" t="str">
        <f t="shared" si="1"/>
        <v>encabezado (Título)</v>
      </c>
      <c r="B42" s="89" t="s">
        <v>184</v>
      </c>
      <c r="C42" s="85" t="s">
        <v>1297</v>
      </c>
      <c r="D42" s="85" t="s">
        <v>313</v>
      </c>
      <c r="E42" s="85" t="s">
        <v>188</v>
      </c>
      <c r="F42" s="76"/>
      <c r="G42" s="85" t="s">
        <v>325</v>
      </c>
      <c r="H42" s="76"/>
      <c r="I42" s="88" t="str">
        <f t="shared" si="3"/>
        <v>sí</v>
      </c>
      <c r="J42" s="88" t="str">
        <f>IFERROR(__xludf.DUMMYFUNCTION("IFERROR(JOIN("", "",FILTER(K42:P42,LEN(K42:P42))))"),"contracts/title")</f>
        <v>contracts/title</v>
      </c>
      <c r="K42" s="76" t="str">
        <f>IFERROR(__xludf.DUMMYFUNCTION("IF(ISBLANK($D42),"""",IFERROR(JOIN("", "",QUERY(INDIRECT(""'(EDCA) "" &amp; K$3 &amp; ""'!$A$1:$D$1000""),""SELECT A WHERE D = '"" &amp; $A42 &amp; ""'""))))"),"")</f>
        <v/>
      </c>
      <c r="L42" s="76" t="str">
        <f>IFERROR(__xludf.DUMMYFUNCTION("IF(ISBLANK($D42),"""",IFERROR(JOIN("", "",QUERY(INDIRECT(""'(EDCA) "" &amp; L$3 &amp; ""'!$A$1:$D$1000""),""SELECT A WHERE D = '"" &amp; $A42 &amp; ""'""))))"),"")</f>
        <v/>
      </c>
      <c r="M42" s="76" t="str">
        <f>IFERROR(__xludf.DUMMYFUNCTION("IF(ISBLANK($D42),"""",IFERROR(JOIN("", "",QUERY(INDIRECT(""'(EDCA) "" &amp; M$3 &amp; ""'!$A$1:$D$1000""),""SELECT A WHERE D = '"" &amp; $A42 &amp; ""'""))))"),"")</f>
        <v/>
      </c>
      <c r="N42" s="76" t="str">
        <f>IFERROR(__xludf.DUMMYFUNCTION("IF(ISBLANK($D42),"""",IFERROR(JOIN("", "",QUERY(INDIRECT(""'(EDCA) "" &amp; N$3 &amp; ""'!$A$1:$D$1000""),""SELECT A WHERE D = '"" &amp; $A42 &amp; ""'""))))"),"")</f>
        <v/>
      </c>
      <c r="O42" s="76" t="str">
        <f>IFERROR(__xludf.DUMMYFUNCTION("IF(ISBLANK($D42),"""",IFERROR(JOIN("", "",QUERY(INDIRECT(""'(EDCA) "" &amp; O$3 &amp; ""'!$A$1:$D$1000""),""SELECT A WHERE D = '"" &amp; $A42 &amp; ""'""))))"),"contracts/title")</f>
        <v>contracts/title</v>
      </c>
      <c r="P42" s="76" t="str">
        <f>IFERROR(__xludf.DUMMYFUNCTION("IF(ISBLANK($D42),"""",IFERROR(JOIN("", "",QUERY(INDIRECT(""'(EDCA) "" &amp; P$3 &amp; ""'!$A$1:$D$1000""),""SELECT A WHERE D = '"" &amp; $A42 &amp; ""'""))))"),"")</f>
        <v/>
      </c>
      <c r="Q42" s="76">
        <f t="shared" ref="Q42:V42" si="40">IF(ISBLANK(IFERROR(VLOOKUP($A42,INDIRECT("'(EDCA) " &amp; Q$3 &amp; "'!$D:$D"),1,FALSE))),0,1)</f>
        <v>0</v>
      </c>
      <c r="R42" s="76">
        <f t="shared" si="40"/>
        <v>0</v>
      </c>
      <c r="S42" s="76">
        <f t="shared" si="40"/>
        <v>0</v>
      </c>
      <c r="T42" s="76">
        <f t="shared" si="40"/>
        <v>0</v>
      </c>
      <c r="U42" s="76">
        <f t="shared" si="40"/>
        <v>1</v>
      </c>
      <c r="V42" s="76">
        <f t="shared" si="40"/>
        <v>0</v>
      </c>
    </row>
    <row r="43">
      <c r="A43" s="76" t="str">
        <f t="shared" si="1"/>
        <v>datos de identificacion (número)</v>
      </c>
      <c r="B43" s="89" t="s">
        <v>184</v>
      </c>
      <c r="C43" s="85" t="s">
        <v>1302</v>
      </c>
      <c r="D43" s="85" t="s">
        <v>1333</v>
      </c>
      <c r="E43" s="85" t="s">
        <v>1334</v>
      </c>
      <c r="F43" s="76"/>
      <c r="G43" s="85" t="s">
        <v>325</v>
      </c>
      <c r="H43" s="76"/>
      <c r="I43" s="88" t="str">
        <f t="shared" si="3"/>
        <v>sí</v>
      </c>
      <c r="J43" s="88" t="str">
        <f>IFERROR(__xludf.DUMMYFUNCTION("IFERROR(JOIN("", "",FILTER(K43:P43,LEN(K43:P43))))"),"contracts/id")</f>
        <v>contracts/id</v>
      </c>
      <c r="K43" s="76" t="str">
        <f>IFERROR(__xludf.DUMMYFUNCTION("IF(ISBLANK($D43),"""",IFERROR(JOIN("", "",QUERY(INDIRECT(""'(EDCA) "" &amp; K$3 &amp; ""'!$A$1:$D$1000""),""SELECT A WHERE D = '"" &amp; $A43 &amp; ""'""))))"),"")</f>
        <v/>
      </c>
      <c r="L43" s="76" t="str">
        <f>IFERROR(__xludf.DUMMYFUNCTION("IF(ISBLANK($D43),"""",IFERROR(JOIN("", "",QUERY(INDIRECT(""'(EDCA) "" &amp; L$3 &amp; ""'!$A$1:$D$1000""),""SELECT A WHERE D = '"" &amp; $A43 &amp; ""'""))))"),"")</f>
        <v/>
      </c>
      <c r="M43" s="76" t="str">
        <f>IFERROR(__xludf.DUMMYFUNCTION("IF(ISBLANK($D43),"""",IFERROR(JOIN("", "",QUERY(INDIRECT(""'(EDCA) "" &amp; M$3 &amp; ""'!$A$1:$D$1000""),""SELECT A WHERE D = '"" &amp; $A43 &amp; ""'""))))"),"")</f>
        <v/>
      </c>
      <c r="N43" s="76" t="str">
        <f>IFERROR(__xludf.DUMMYFUNCTION("IF(ISBLANK($D43),"""",IFERROR(JOIN("", "",QUERY(INDIRECT(""'(EDCA) "" &amp; N$3 &amp; ""'!$A$1:$D$1000""),""SELECT A WHERE D = '"" &amp; $A43 &amp; ""'""))))"),"")</f>
        <v/>
      </c>
      <c r="O43" s="76" t="str">
        <f>IFERROR(__xludf.DUMMYFUNCTION("IF(ISBLANK($D43),"""",IFERROR(JOIN("", "",QUERY(INDIRECT(""'(EDCA) "" &amp; O$3 &amp; ""'!$A$1:$D$1000""),""SELECT A WHERE D = '"" &amp; $A43 &amp; ""'""))))"),"contracts/id")</f>
        <v>contracts/id</v>
      </c>
      <c r="P43" s="76" t="str">
        <f>IFERROR(__xludf.DUMMYFUNCTION("IF(ISBLANK($D43),"""",IFERROR(JOIN("", "",QUERY(INDIRECT(""'(EDCA) "" &amp; P$3 &amp; ""'!$A$1:$D$1000""),""SELECT A WHERE D = '"" &amp; $A43 &amp; ""'""))))"),"")</f>
        <v/>
      </c>
      <c r="Q43" s="76">
        <f t="shared" ref="Q43:V43" si="41">IF(ISBLANK(IFERROR(VLOOKUP($A43,INDIRECT("'(EDCA) " &amp; Q$3 &amp; "'!$D:$D"),1,FALSE))),0,1)</f>
        <v>0</v>
      </c>
      <c r="R43" s="76">
        <f t="shared" si="41"/>
        <v>0</v>
      </c>
      <c r="S43" s="76">
        <f t="shared" si="41"/>
        <v>0</v>
      </c>
      <c r="T43" s="76">
        <f t="shared" si="41"/>
        <v>0</v>
      </c>
      <c r="U43" s="76">
        <f t="shared" si="41"/>
        <v>1</v>
      </c>
      <c r="V43" s="76">
        <f t="shared" si="41"/>
        <v>0</v>
      </c>
    </row>
    <row r="44">
      <c r="A44" s="76" t="str">
        <f t="shared" si="1"/>
        <v>datos de identificacion (fechaC)</v>
      </c>
      <c r="B44" s="89" t="s">
        <v>184</v>
      </c>
      <c r="C44" s="85" t="s">
        <v>1302</v>
      </c>
      <c r="D44" s="85" t="s">
        <v>1335</v>
      </c>
      <c r="E44" s="100">
        <v>44000.0</v>
      </c>
      <c r="F44" s="76"/>
      <c r="G44" s="85" t="s">
        <v>331</v>
      </c>
      <c r="H44" s="76"/>
      <c r="I44" s="88" t="str">
        <f t="shared" si="3"/>
        <v>sí</v>
      </c>
      <c r="J44" s="88" t="str">
        <f>IFERROR(__xludf.DUMMYFUNCTION("IFERROR(JOIN("", "",FILTER(K44:P44,LEN(K44:P44))))"),"tender/contractPeriod/endDate, contracts/dateSigned")</f>
        <v>tender/contractPeriod/endDate, contracts/dateSigned</v>
      </c>
      <c r="K44" s="76" t="str">
        <f>IFERROR(__xludf.DUMMYFUNCTION("IF(ISBLANK($D44),"""",IFERROR(JOIN("", "",QUERY(INDIRECT(""'(EDCA) "" &amp; K$3 &amp; ""'!$A$1:$D$1000""),""SELECT A WHERE D = '"" &amp; $A44 &amp; ""'""))))"),"")</f>
        <v/>
      </c>
      <c r="L44" s="76" t="str">
        <f>IFERROR(__xludf.DUMMYFUNCTION("IF(ISBLANK($D44),"""",IFERROR(JOIN("", "",QUERY(INDIRECT(""'(EDCA) "" &amp; L$3 &amp; ""'!$A$1:$D$1000""),""SELECT A WHERE D = '"" &amp; $A44 &amp; ""'""))))"),"")</f>
        <v/>
      </c>
      <c r="M44" s="76" t="str">
        <f>IFERROR(__xludf.DUMMYFUNCTION("IF(ISBLANK($D44),"""",IFERROR(JOIN("", "",QUERY(INDIRECT(""'(EDCA) "" &amp; M$3 &amp; ""'!$A$1:$D$1000""),""SELECT A WHERE D = '"" &amp; $A44 &amp; ""'""))))"),"tender/contractPeriod/endDate")</f>
        <v>tender/contractPeriod/endDate</v>
      </c>
      <c r="N44" s="76" t="str">
        <f>IFERROR(__xludf.DUMMYFUNCTION("IF(ISBLANK($D44),"""",IFERROR(JOIN("", "",QUERY(INDIRECT(""'(EDCA) "" &amp; N$3 &amp; ""'!$A$1:$D$1000""),""SELECT A WHERE D = '"" &amp; $A44 &amp; ""'""))))"),"")</f>
        <v/>
      </c>
      <c r="O44" s="76" t="str">
        <f>IFERROR(__xludf.DUMMYFUNCTION("IF(ISBLANK($D44),"""",IFERROR(JOIN("", "",QUERY(INDIRECT(""'(EDCA) "" &amp; O$3 &amp; ""'!$A$1:$D$1000""),""SELECT A WHERE D = '"" &amp; $A44 &amp; ""'""))))"),"contracts/dateSigned")</f>
        <v>contracts/dateSigned</v>
      </c>
      <c r="P44" s="76" t="str">
        <f>IFERROR(__xludf.DUMMYFUNCTION("IF(ISBLANK($D44),"""",IFERROR(JOIN("", "",QUERY(INDIRECT(""'(EDCA) "" &amp; P$3 &amp; ""'!$A$1:$D$1000""),""SELECT A WHERE D = '"" &amp; $A44 &amp; ""'""))))"),"")</f>
        <v/>
      </c>
      <c r="Q44" s="76">
        <f t="shared" ref="Q44:V44" si="42">IF(ISBLANK(IFERROR(VLOOKUP($A44,INDIRECT("'(EDCA) " &amp; Q$3 &amp; "'!$D:$D"),1,FALSE))),0,1)</f>
        <v>0</v>
      </c>
      <c r="R44" s="76">
        <f t="shared" si="42"/>
        <v>0</v>
      </c>
      <c r="S44" s="76">
        <f t="shared" si="42"/>
        <v>1</v>
      </c>
      <c r="T44" s="76">
        <f t="shared" si="42"/>
        <v>0</v>
      </c>
      <c r="U44" s="76">
        <f t="shared" si="42"/>
        <v>1</v>
      </c>
      <c r="V44" s="76">
        <f t="shared" si="42"/>
        <v>0</v>
      </c>
    </row>
    <row r="45">
      <c r="A45" s="76" t="str">
        <f t="shared" si="1"/>
        <v>datos de identificacion (Contratante2)</v>
      </c>
      <c r="B45" s="89" t="s">
        <v>184</v>
      </c>
      <c r="C45" s="85" t="s">
        <v>1302</v>
      </c>
      <c r="D45" s="85" t="s">
        <v>1324</v>
      </c>
      <c r="E45" s="98" t="s">
        <v>1325</v>
      </c>
      <c r="F45" s="76"/>
      <c r="G45" s="85" t="s">
        <v>325</v>
      </c>
      <c r="H45" s="76"/>
      <c r="I45" s="88" t="str">
        <f t="shared" si="3"/>
        <v>sí</v>
      </c>
      <c r="J45" s="88" t="str">
        <f>IFERROR(__xludf.DUMMYFUNCTION("IFERROR(JOIN("", "",FILTER(K45:P45,LEN(K45:P45))))"),"parties/position, parties/contactPoint/type, parties/additionalContactPoints, parties/contactPoint/type, planning/responsibleUnit/name, parties/position, parties/contactPoint/type, parties/contactPoint/type, parties/additionalContactPoints/name, parties/a"&amp;"dditionalContactPoints, parties/contactPoint/type, parties/contactPoint/name")</f>
        <v>parties/position, parties/contactPoint/type, parties/additionalContactPoints, parties/contactPoint/type, planning/responsibleUnit/name, parties/position, parties/contactPoint/type, parties/contactPoint/type, parties/additionalContactPoints/name, parties/additionalContactPoints, parties/contactPoint/type, parties/contactPoint/name</v>
      </c>
      <c r="K45" s="76" t="str">
        <f>IFERROR(__xludf.DUMMYFUNCTION("IF(ISBLANK($D45),"""",IFERROR(JOIN("", "",QUERY(INDIRECT(""'(EDCA) "" &amp; K$3 &amp; ""'!$A$1:$D$1000""),""SELECT A WHERE D = '"" &amp; $A45 &amp; ""'""))))"),"parties/position, parties/contactPoint/type, parties/additionalContactPoints")</f>
        <v>parties/position, parties/contactPoint/type, parties/additionalContactPoints</v>
      </c>
      <c r="L45" s="76" t="str">
        <f>IFERROR(__xludf.DUMMYFUNCTION("IF(ISBLANK($D45),"""",IFERROR(JOIN("", "",QUERY(INDIRECT(""'(EDCA) "" &amp; L$3 &amp; ""'!$A$1:$D$1000""),""SELECT A WHERE D = '"" &amp; $A45 &amp; ""'""))))"),"parties/contactPoint/type, planning/responsibleUnit/name, parties/position, parties/contactPoint/type, parties/contactPoint/type, parties/additionalContactPoints/name")</f>
        <v>parties/contactPoint/type, planning/responsibleUnit/name, parties/position, parties/contactPoint/type, parties/contactPoint/type, parties/additionalContactPoints/name</v>
      </c>
      <c r="M45" s="76" t="str">
        <f>IFERROR(__xludf.DUMMYFUNCTION("IF(ISBLANK($D45),"""",IFERROR(JOIN("", "",QUERY(INDIRECT(""'(EDCA) "" &amp; M$3 &amp; ""'!$A$1:$D$1000""),""SELECT A WHERE D = '"" &amp; $A45 &amp; ""'""))))"),"parties/additionalContactPoints, parties/contactPoint/type")</f>
        <v>parties/additionalContactPoints, parties/contactPoint/type</v>
      </c>
      <c r="N45" s="76" t="str">
        <f>IFERROR(__xludf.DUMMYFUNCTION("IF(ISBLANK($D45),"""",IFERROR(JOIN("", "",QUERY(INDIRECT(""'(EDCA) "" &amp; N$3 &amp; ""'!$A$1:$D$1000""),""SELECT A WHERE D = '"" &amp; $A45 &amp; ""'""))))"),"")</f>
        <v/>
      </c>
      <c r="O45" s="76" t="str">
        <f>IFERROR(__xludf.DUMMYFUNCTION("IF(ISBLANK($D45),"""",IFERROR(JOIN("", "",QUERY(INDIRECT(""'(EDCA) "" &amp; O$3 &amp; ""'!$A$1:$D$1000""),""SELECT A WHERE D = '"" &amp; $A45 &amp; ""'""))))"),"")</f>
        <v/>
      </c>
      <c r="P45" s="76" t="str">
        <f>IFERROR(__xludf.DUMMYFUNCTION("IF(ISBLANK($D45),"""",IFERROR(JOIN("", "",QUERY(INDIRECT(""'(EDCA) "" &amp; P$3 &amp; ""'!$A$1:$D$1000""),""SELECT A WHERE D = '"" &amp; $A45 &amp; ""'""))))"),"parties/contactPoint/name")</f>
        <v>parties/contactPoint/name</v>
      </c>
      <c r="Q45" s="76">
        <f t="shared" ref="Q45:V45" si="43">IF(ISBLANK(IFERROR(VLOOKUP($A45,INDIRECT("'(EDCA) " &amp; Q$3 &amp; "'!$D:$D"),1,FALSE))),0,1)</f>
        <v>1</v>
      </c>
      <c r="R45" s="76">
        <f t="shared" si="43"/>
        <v>1</v>
      </c>
      <c r="S45" s="76">
        <f t="shared" si="43"/>
        <v>1</v>
      </c>
      <c r="T45" s="76">
        <f t="shared" si="43"/>
        <v>0</v>
      </c>
      <c r="U45" s="76">
        <f t="shared" si="43"/>
        <v>0</v>
      </c>
      <c r="V45" s="76">
        <f t="shared" si="43"/>
        <v>1</v>
      </c>
    </row>
    <row r="46">
      <c r="A46" s="76" t="str">
        <f t="shared" si="1"/>
        <v>encabezado (Institución)</v>
      </c>
      <c r="B46" s="89" t="s">
        <v>310</v>
      </c>
      <c r="C46" s="85" t="s">
        <v>1297</v>
      </c>
      <c r="D46" s="85" t="s">
        <v>1306</v>
      </c>
      <c r="E46" s="85" t="s">
        <v>1307</v>
      </c>
      <c r="F46" s="76"/>
      <c r="G46" s="85" t="s">
        <v>325</v>
      </c>
      <c r="H46" s="76"/>
      <c r="I46" s="88" t="str">
        <f t="shared" si="3"/>
        <v>sí</v>
      </c>
      <c r="J46" s="88" t="str">
        <f>IFERROR(__xludf.DUMMYFUNCTION("IFERROR(JOIN("", "",FILTER(K46:P46,LEN(K46:P46))))"),"buyer/name, parties/name, parties/identifier/legalName, parties/name, parties/name, parties/name, parties/identifier/legalName")</f>
        <v>buyer/name, parties/name, parties/identifier/legalName, parties/name, parties/name, parties/name, parties/identifier/legalName</v>
      </c>
      <c r="K46" s="76" t="str">
        <f>IFERROR(__xludf.DUMMYFUNCTION("IF(ISBLANK($D46),"""",IFERROR(JOIN("", "",QUERY(INDIRECT(""'(EDCA) "" &amp; K$3 &amp; ""'!$A$1:$D$1000""),""SELECT A WHERE D = '"" &amp; $A46 &amp; ""'""))))"),"buyer/name, parties/name, parties/identifier/legalName")</f>
        <v>buyer/name, parties/name, parties/identifier/legalName</v>
      </c>
      <c r="L46" s="76" t="str">
        <f>IFERROR(__xludf.DUMMYFUNCTION("IF(ISBLANK($D46),"""",IFERROR(JOIN("", "",QUERY(INDIRECT(""'(EDCA) "" &amp; L$3 &amp; ""'!$A$1:$D$1000""),""SELECT A WHERE D = '"" &amp; $A46 &amp; ""'""))))"),"parties/name")</f>
        <v>parties/name</v>
      </c>
      <c r="M46" s="76" t="str">
        <f>IFERROR(__xludf.DUMMYFUNCTION("IF(ISBLANK($D46),"""",IFERROR(JOIN("", "",QUERY(INDIRECT(""'(EDCA) "" &amp; M$3 &amp; ""'!$A$1:$D$1000""),""SELECT A WHERE D = '"" &amp; $A46 &amp; ""'""))))"),"parties/name")</f>
        <v>parties/name</v>
      </c>
      <c r="N46" s="76" t="str">
        <f>IFERROR(__xludf.DUMMYFUNCTION("IF(ISBLANK($D46),"""",IFERROR(JOIN("", "",QUERY(INDIRECT(""'(EDCA) "" &amp; N$3 &amp; ""'!$A$1:$D$1000""),""SELECT A WHERE D = '"" &amp; $A46 &amp; ""'""))))"),"")</f>
        <v/>
      </c>
      <c r="O46" s="76" t="str">
        <f>IFERROR(__xludf.DUMMYFUNCTION("IF(ISBLANK($D46),"""",IFERROR(JOIN("", "",QUERY(INDIRECT(""'(EDCA) "" &amp; O$3 &amp; ""'!$A$1:$D$1000""),""SELECT A WHERE D = '"" &amp; $A46 &amp; ""'""))))"),"")</f>
        <v/>
      </c>
      <c r="P46" s="76" t="str">
        <f>IFERROR(__xludf.DUMMYFUNCTION("IF(ISBLANK($D46),"""",IFERROR(JOIN("", "",QUERY(INDIRECT(""'(EDCA) "" &amp; P$3 &amp; ""'!$A$1:$D$1000""),""SELECT A WHERE D = '"" &amp; $A46 &amp; ""'""))))"),"parties/name, parties/identifier/legalName")</f>
        <v>parties/name, parties/identifier/legalName</v>
      </c>
      <c r="Q46" s="76">
        <f t="shared" ref="Q46:V46" si="44">IF(ISBLANK(IFERROR(VLOOKUP($A46,INDIRECT("'(EDCA) " &amp; Q$3 &amp; "'!$D:$D"),1,FALSE))),0,1)</f>
        <v>1</v>
      </c>
      <c r="R46" s="76">
        <f t="shared" si="44"/>
        <v>1</v>
      </c>
      <c r="S46" s="76">
        <f t="shared" si="44"/>
        <v>1</v>
      </c>
      <c r="T46" s="76">
        <f t="shared" si="44"/>
        <v>0</v>
      </c>
      <c r="U46" s="76">
        <f t="shared" si="44"/>
        <v>0</v>
      </c>
      <c r="V46" s="76">
        <f t="shared" si="44"/>
        <v>1</v>
      </c>
    </row>
    <row r="47">
      <c r="A47" s="76" t="str">
        <f t="shared" si="1"/>
        <v>encabezado (númeroCc)</v>
      </c>
      <c r="B47" s="89" t="s">
        <v>310</v>
      </c>
      <c r="C47" s="85" t="s">
        <v>1297</v>
      </c>
      <c r="D47" s="85" t="s">
        <v>1336</v>
      </c>
      <c r="E47" s="85" t="s">
        <v>1337</v>
      </c>
      <c r="F47" s="76"/>
      <c r="G47" s="85" t="s">
        <v>325</v>
      </c>
      <c r="H47" s="76"/>
      <c r="I47" s="88" t="str">
        <f t="shared" si="3"/>
        <v>sí</v>
      </c>
      <c r="J47" s="88" t="str">
        <f>IFERROR(__xludf.DUMMYFUNCTION("IFERROR(JOIN("", "",FILTER(K47:P47,LEN(K47:P47))))"),"contracts/amendments/id")</f>
        <v>contracts/amendments/id</v>
      </c>
      <c r="K47" s="76" t="str">
        <f>IFERROR(__xludf.DUMMYFUNCTION("IF(ISBLANK($D47),"""",IFERROR(JOIN("", "",QUERY(INDIRECT(""'(EDCA) "" &amp; K$3 &amp; ""'!$A$1:$D$1000""),""SELECT A WHERE D = '"" &amp; $A47 &amp; ""'""))))"),"")</f>
        <v/>
      </c>
      <c r="L47" s="76" t="str">
        <f>IFERROR(__xludf.DUMMYFUNCTION("IF(ISBLANK($D47),"""",IFERROR(JOIN("", "",QUERY(INDIRECT(""'(EDCA) "" &amp; L$3 &amp; ""'!$A$1:$D$1000""),""SELECT A WHERE D = '"" &amp; $A47 &amp; ""'""))))"),"")</f>
        <v/>
      </c>
      <c r="M47" s="76" t="str">
        <f>IFERROR(__xludf.DUMMYFUNCTION("IF(ISBLANK($D47),"""",IFERROR(JOIN("", "",QUERY(INDIRECT(""'(EDCA) "" &amp; M$3 &amp; ""'!$A$1:$D$1000""),""SELECT A WHERE D = '"" &amp; $A47 &amp; ""'""))))"),"")</f>
        <v/>
      </c>
      <c r="N47" s="76" t="str">
        <f>IFERROR(__xludf.DUMMYFUNCTION("IF(ISBLANK($D47),"""",IFERROR(JOIN("", "",QUERY(INDIRECT(""'(EDCA) "" &amp; N$3 &amp; ""'!$A$1:$D$1000""),""SELECT A WHERE D = '"" &amp; $A47 &amp; ""'""))))"),"")</f>
        <v/>
      </c>
      <c r="O47" s="76" t="str">
        <f>IFERROR(__xludf.DUMMYFUNCTION("IF(ISBLANK($D47),"""",IFERROR(JOIN("", "",QUERY(INDIRECT(""'(EDCA) "" &amp; O$3 &amp; ""'!$A$1:$D$1000""),""SELECT A WHERE D = '"" &amp; $A47 &amp; ""'""))))"),"contracts/amendments/id")</f>
        <v>contracts/amendments/id</v>
      </c>
      <c r="P47" s="76" t="str">
        <f>IFERROR(__xludf.DUMMYFUNCTION("IF(ISBLANK($D47),"""",IFERROR(JOIN("", "",QUERY(INDIRECT(""'(EDCA) "" &amp; P$3 &amp; ""'!$A$1:$D$1000""),""SELECT A WHERE D = '"" &amp; $A47 &amp; ""'""))))"),"")</f>
        <v/>
      </c>
      <c r="Q47" s="76">
        <f t="shared" ref="Q47:V47" si="45">IF(ISBLANK(IFERROR(VLOOKUP($A47,INDIRECT("'(EDCA) " &amp; Q$3 &amp; "'!$D:$D"),1,FALSE))),0,1)</f>
        <v>0</v>
      </c>
      <c r="R47" s="76">
        <f t="shared" si="45"/>
        <v>0</v>
      </c>
      <c r="S47" s="76">
        <f t="shared" si="45"/>
        <v>0</v>
      </c>
      <c r="T47" s="76">
        <f t="shared" si="45"/>
        <v>0</v>
      </c>
      <c r="U47" s="76">
        <f t="shared" si="45"/>
        <v>1</v>
      </c>
      <c r="V47" s="76">
        <f t="shared" si="45"/>
        <v>0</v>
      </c>
    </row>
    <row r="48">
      <c r="A48" s="76" t="str">
        <f t="shared" si="1"/>
        <v>datos de identificacion (fechaCC)</v>
      </c>
      <c r="B48" s="85" t="s">
        <v>310</v>
      </c>
      <c r="C48" s="85" t="s">
        <v>1302</v>
      </c>
      <c r="D48" s="85" t="s">
        <v>1338</v>
      </c>
      <c r="E48" s="104">
        <v>44118.0</v>
      </c>
      <c r="F48" s="76"/>
      <c r="G48" s="85" t="s">
        <v>331</v>
      </c>
      <c r="H48" s="76"/>
      <c r="I48" s="88" t="str">
        <f t="shared" si="3"/>
        <v>sí</v>
      </c>
      <c r="J48" s="88" t="str">
        <f>IFERROR(__xludf.DUMMYFUNCTION("IFERROR(JOIN("", "",FILTER(K48:P48,LEN(K48:P48))))"),"contracts/amendments/date")</f>
        <v>contracts/amendments/date</v>
      </c>
      <c r="K48" s="76" t="str">
        <f>IFERROR(__xludf.DUMMYFUNCTION("IF(ISBLANK($D48),"""",IFERROR(JOIN("", "",QUERY(INDIRECT(""'(EDCA) "" &amp; K$3 &amp; ""'!$A$1:$D$1000""),""SELECT A WHERE D = '"" &amp; $A48 &amp; ""'""))))"),"")</f>
        <v/>
      </c>
      <c r="L48" s="76" t="str">
        <f>IFERROR(__xludf.DUMMYFUNCTION("IF(ISBLANK($D48),"""",IFERROR(JOIN("", "",QUERY(INDIRECT(""'(EDCA) "" &amp; L$3 &amp; ""'!$A$1:$D$1000""),""SELECT A WHERE D = '"" &amp; $A48 &amp; ""'""))))"),"")</f>
        <v/>
      </c>
      <c r="M48" s="76" t="str">
        <f>IFERROR(__xludf.DUMMYFUNCTION("IF(ISBLANK($D48),"""",IFERROR(JOIN("", "",QUERY(INDIRECT(""'(EDCA) "" &amp; M$3 &amp; ""'!$A$1:$D$1000""),""SELECT A WHERE D = '"" &amp; $A48 &amp; ""'""))))"),"")</f>
        <v/>
      </c>
      <c r="N48" s="76" t="str">
        <f>IFERROR(__xludf.DUMMYFUNCTION("IF(ISBLANK($D48),"""",IFERROR(JOIN("", "",QUERY(INDIRECT(""'(EDCA) "" &amp; N$3 &amp; ""'!$A$1:$D$1000""),""SELECT A WHERE D = '"" &amp; $A48 &amp; ""'""))))"),"")</f>
        <v/>
      </c>
      <c r="O48" s="76" t="str">
        <f>IFERROR(__xludf.DUMMYFUNCTION("IF(ISBLANK($D48),"""",IFERROR(JOIN("", "",QUERY(INDIRECT(""'(EDCA) "" &amp; O$3 &amp; ""'!$A$1:$D$1000""),""SELECT A WHERE D = '"" &amp; $A48 &amp; ""'""))))"),"contracts/amendments/date")</f>
        <v>contracts/amendments/date</v>
      </c>
      <c r="P48" s="76" t="str">
        <f>IFERROR(__xludf.DUMMYFUNCTION("IF(ISBLANK($D48),"""",IFERROR(JOIN("", "",QUERY(INDIRECT(""'(EDCA) "" &amp; P$3 &amp; ""'!$A$1:$D$1000""),""SELECT A WHERE D = '"" &amp; $A48 &amp; ""'""))))"),"")</f>
        <v/>
      </c>
      <c r="Q48" s="76">
        <f t="shared" ref="Q48:V48" si="46">IF(ISBLANK(IFERROR(VLOOKUP($A48,INDIRECT("'(EDCA) " &amp; Q$3 &amp; "'!$D:$D"),1,FALSE))),0,1)</f>
        <v>0</v>
      </c>
      <c r="R48" s="76">
        <f t="shared" si="46"/>
        <v>0</v>
      </c>
      <c r="S48" s="76">
        <f t="shared" si="46"/>
        <v>0</v>
      </c>
      <c r="T48" s="76">
        <f t="shared" si="46"/>
        <v>0</v>
      </c>
      <c r="U48" s="76">
        <f t="shared" si="46"/>
        <v>1</v>
      </c>
      <c r="V48" s="76">
        <f t="shared" si="46"/>
        <v>0</v>
      </c>
    </row>
    <row r="49">
      <c r="A49" s="76" t="str">
        <f t="shared" si="1"/>
        <v>datos de identificacion (Requirente)</v>
      </c>
      <c r="B49" s="89" t="s">
        <v>310</v>
      </c>
      <c r="C49" s="85" t="s">
        <v>1302</v>
      </c>
      <c r="D49" s="85" t="s">
        <v>1314</v>
      </c>
      <c r="E49" s="85" t="s">
        <v>1339</v>
      </c>
      <c r="F49" s="76"/>
      <c r="G49" s="85" t="s">
        <v>331</v>
      </c>
      <c r="H49" s="76"/>
      <c r="I49" s="88" t="str">
        <f t="shared" si="3"/>
        <v>sí</v>
      </c>
      <c r="J49" s="88" t="str">
        <f>IFERROR(__xludf.DUMMYFUNCTION("IFERROR(JOIN("", "",FILTER(K49:P49,LEN(K49:P49))))"),"planning/requestingUnit/name, planning/contractingUnit/name")</f>
        <v>planning/requestingUnit/name, planning/contractingUnit/name</v>
      </c>
      <c r="K49" s="76" t="str">
        <f>IFERROR(__xludf.DUMMYFUNCTION("IF(ISBLANK($D49),"""",IFERROR(JOIN("", "",QUERY(INDIRECT(""'(EDCA) "" &amp; K$3 &amp; ""'!$A$1:$D$1000""),""SELECT A WHERE D = '"" &amp; $A49 &amp; ""'""))))"),"")</f>
        <v/>
      </c>
      <c r="L49" s="76" t="str">
        <f>IFERROR(__xludf.DUMMYFUNCTION("IF(ISBLANK($D49),"""",IFERROR(JOIN("", "",QUERY(INDIRECT(""'(EDCA) "" &amp; L$3 &amp; ""'!$A$1:$D$1000""),""SELECT A WHERE D = '"" &amp; $A49 &amp; ""'""))))"),"planning/requestingUnit/name, planning/contractingUnit/name")</f>
        <v>planning/requestingUnit/name, planning/contractingUnit/name</v>
      </c>
      <c r="M49" s="76" t="str">
        <f>IFERROR(__xludf.DUMMYFUNCTION("IF(ISBLANK($D49),"""",IFERROR(JOIN("", "",QUERY(INDIRECT(""'(EDCA) "" &amp; M$3 &amp; ""'!$A$1:$D$1000""),""SELECT A WHERE D = '"" &amp; $A49 &amp; ""'""))))"),"")</f>
        <v/>
      </c>
      <c r="N49" s="76" t="str">
        <f>IFERROR(__xludf.DUMMYFUNCTION("IF(ISBLANK($D49),"""",IFERROR(JOIN("", "",QUERY(INDIRECT(""'(EDCA) "" &amp; N$3 &amp; ""'!$A$1:$D$1000""),""SELECT A WHERE D = '"" &amp; $A49 &amp; ""'""))))"),"")</f>
        <v/>
      </c>
      <c r="O49" s="76" t="str">
        <f>IFERROR(__xludf.DUMMYFUNCTION("IF(ISBLANK($D49),"""",IFERROR(JOIN("", "",QUERY(INDIRECT(""'(EDCA) "" &amp; O$3 &amp; ""'!$A$1:$D$1000""),""SELECT A WHERE D = '"" &amp; $A49 &amp; ""'""))))"),"")</f>
        <v/>
      </c>
      <c r="P49" s="76" t="str">
        <f>IFERROR(__xludf.DUMMYFUNCTION("IF(ISBLANK($D49),"""",IFERROR(JOIN("", "",QUERY(INDIRECT(""'(EDCA) "" &amp; P$3 &amp; ""'!$A$1:$D$1000""),""SELECT A WHERE D = '"" &amp; $A49 &amp; ""'""))))"),"")</f>
        <v/>
      </c>
      <c r="Q49" s="76">
        <f t="shared" ref="Q49:V49" si="47">IF(ISBLANK(IFERROR(VLOOKUP($A49,INDIRECT("'(EDCA) " &amp; Q$3 &amp; "'!$D:$D"),1,FALSE))),0,1)</f>
        <v>0</v>
      </c>
      <c r="R49" s="76">
        <f t="shared" si="47"/>
        <v>1</v>
      </c>
      <c r="S49" s="76">
        <f t="shared" si="47"/>
        <v>0</v>
      </c>
      <c r="T49" s="76">
        <f t="shared" si="47"/>
        <v>0</v>
      </c>
      <c r="U49" s="76">
        <f t="shared" si="47"/>
        <v>0</v>
      </c>
      <c r="V49" s="76">
        <f t="shared" si="47"/>
        <v>0</v>
      </c>
    </row>
    <row r="50">
      <c r="A50" s="76" t="str">
        <f t="shared" si="1"/>
        <v>datos de identificacion (web)</v>
      </c>
      <c r="B50" s="89" t="s">
        <v>295</v>
      </c>
      <c r="C50" s="85" t="s">
        <v>1302</v>
      </c>
      <c r="D50" s="85" t="s">
        <v>1340</v>
      </c>
      <c r="E50" s="96" t="s">
        <v>1341</v>
      </c>
      <c r="F50" s="76"/>
      <c r="G50" s="85" t="s">
        <v>1342</v>
      </c>
      <c r="H50" s="76"/>
      <c r="I50" s="88" t="str">
        <f t="shared" si="3"/>
        <v>sí</v>
      </c>
      <c r="J50" s="88" t="str">
        <f>IFERROR(__xludf.DUMMYFUNCTION("IFERROR(JOIN("", "",FILTER(K50:P50,LEN(K50:P50))))"),"parties/additionalIdentifiers/uri, parties/contactPoint/url, parties/contactPoint/url, parties/contactPoint/url, parties/contactPoint/url")</f>
        <v>parties/additionalIdentifiers/uri, parties/contactPoint/url, parties/contactPoint/url, parties/contactPoint/url, parties/contactPoint/url</v>
      </c>
      <c r="K50" s="76" t="str">
        <f>IFERROR(__xludf.DUMMYFUNCTION("IF(ISBLANK($D50),"""",IFERROR(JOIN("", "",QUERY(INDIRECT(""'(EDCA) "" &amp; K$3 &amp; ""'!$A$1:$D$1000""),""SELECT A WHERE D = '"" &amp; $A50 &amp; ""'""))))"),"parties/additionalIdentifiers/uri")</f>
        <v>parties/additionalIdentifiers/uri</v>
      </c>
      <c r="L50" s="76" t="str">
        <f>IFERROR(__xludf.DUMMYFUNCTION("IF(ISBLANK($D50),"""",IFERROR(JOIN("", "",QUERY(INDIRECT(""'(EDCA) "" &amp; L$3 &amp; ""'!$A$1:$D$1000""),""SELECT A WHERE D = '"" &amp; $A50 &amp; ""'""))))"),"parties/contactPoint/url, parties/contactPoint/url")</f>
        <v>parties/contactPoint/url, parties/contactPoint/url</v>
      </c>
      <c r="M50" s="76" t="str">
        <f>IFERROR(__xludf.DUMMYFUNCTION("IF(ISBLANK($D50),"""",IFERROR(JOIN("", "",QUERY(INDIRECT(""'(EDCA) "" &amp; M$3 &amp; ""'!$A$1:$D$1000""),""SELECT A WHERE D = '"" &amp; $A50 &amp; ""'""))))"),"parties/contactPoint/url")</f>
        <v>parties/contactPoint/url</v>
      </c>
      <c r="N50" s="76" t="str">
        <f>IFERROR(__xludf.DUMMYFUNCTION("IF(ISBLANK($D50),"""",IFERROR(JOIN("", "",QUERY(INDIRECT(""'(EDCA) "" &amp; N$3 &amp; ""'!$A$1:$D$1000""),""SELECT A WHERE D = '"" &amp; $A50 &amp; ""'""))))"),"")</f>
        <v/>
      </c>
      <c r="O50" s="76" t="str">
        <f>IFERROR(__xludf.DUMMYFUNCTION("IF(ISBLANK($D50),"""",IFERROR(JOIN("", "",QUERY(INDIRECT(""'(EDCA) "" &amp; O$3 &amp; ""'!$A$1:$D$1000""),""SELECT A WHERE D = '"" &amp; $A50 &amp; ""'""))))"),"")</f>
        <v/>
      </c>
      <c r="P50" s="76" t="str">
        <f>IFERROR(__xludf.DUMMYFUNCTION("IF(ISBLANK($D50),"""",IFERROR(JOIN("", "",QUERY(INDIRECT(""'(EDCA) "" &amp; P$3 &amp; ""'!$A$1:$D$1000""),""SELECT A WHERE D = '"" &amp; $A50 &amp; ""'""))))"),"parties/contactPoint/url")</f>
        <v>parties/contactPoint/url</v>
      </c>
      <c r="Q50" s="76">
        <f t="shared" ref="Q50:V50" si="48">IF(ISBLANK(IFERROR(VLOOKUP($A50,INDIRECT("'(EDCA) " &amp; Q$3 &amp; "'!$D:$D"),1,FALSE))),0,1)</f>
        <v>1</v>
      </c>
      <c r="R50" s="76">
        <f t="shared" si="48"/>
        <v>1</v>
      </c>
      <c r="S50" s="76">
        <f t="shared" si="48"/>
        <v>1</v>
      </c>
      <c r="T50" s="76">
        <f t="shared" si="48"/>
        <v>0</v>
      </c>
      <c r="U50" s="76">
        <f t="shared" si="48"/>
        <v>0</v>
      </c>
      <c r="V50" s="76">
        <f t="shared" si="48"/>
        <v>1</v>
      </c>
    </row>
    <row r="51">
      <c r="A51" s="76" t="str">
        <f t="shared" si="1"/>
        <v>datos de identificacion (Calle y número)</v>
      </c>
      <c r="B51" s="89" t="s">
        <v>295</v>
      </c>
      <c r="C51" s="85" t="s">
        <v>1302</v>
      </c>
      <c r="D51" s="85" t="s">
        <v>407</v>
      </c>
      <c r="E51" s="85" t="s">
        <v>1343</v>
      </c>
      <c r="F51" s="76"/>
      <c r="G51" s="85" t="s">
        <v>325</v>
      </c>
      <c r="H51" s="76"/>
      <c r="I51" s="88" t="str">
        <f t="shared" si="3"/>
        <v>sí</v>
      </c>
      <c r="J51" s="88" t="str">
        <f>IFERROR(__xludf.DUMMYFUNCTION("IFERROR(JOIN("", "",FILTER(K51:P51,LEN(K51:P51))))"),"parties/address/streetAddress, parties/address/streetAddress, parties/address/streetAddress, parties/address/streetAddress, parties/address/streetAddress, parties/address/streetAddress, contracts/items/deliveryAddress/streetAddress, parties/address/street"&amp;"Address")</f>
        <v>parties/address/streetAddress, parties/address/streetAddress, parties/address/streetAddress, parties/address/streetAddress, parties/address/streetAddress, parties/address/streetAddress, contracts/items/deliveryAddress/streetAddress, parties/address/streetAddress</v>
      </c>
      <c r="K51" s="76" t="str">
        <f>IFERROR(__xludf.DUMMYFUNCTION("IF(ISBLANK($D51),"""",IFERROR(JOIN("", "",QUERY(INDIRECT(""'(EDCA) "" &amp; K$3 &amp; ""'!$A$1:$D$1000""),""SELECT A WHERE D = '"" &amp; $A51 &amp; ""'""))))"),"parties/address/streetAddress")</f>
        <v>parties/address/streetAddress</v>
      </c>
      <c r="L51" s="76" t="str">
        <f>IFERROR(__xludf.DUMMYFUNCTION("IF(ISBLANK($D51),"""",IFERROR(JOIN("", "",QUERY(INDIRECT(""'(EDCA) "" &amp; L$3 &amp; ""'!$A$1:$D$1000""),""SELECT A WHERE D = '"" &amp; $A51 &amp; ""'""))))"),"parties/address/streetAddress, parties/address/streetAddress, parties/address/streetAddress")</f>
        <v>parties/address/streetAddress, parties/address/streetAddress, parties/address/streetAddress</v>
      </c>
      <c r="M51" s="76" t="str">
        <f>IFERROR(__xludf.DUMMYFUNCTION("IF(ISBLANK($D51),"""",IFERROR(JOIN("", "",QUERY(INDIRECT(""'(EDCA) "" &amp; M$3 &amp; ""'!$A$1:$D$1000""),""SELECT A WHERE D = '"" &amp; $A51 &amp; ""'""))))"),"parties/address/streetAddress, parties/address/streetAddress")</f>
        <v>parties/address/streetAddress, parties/address/streetAddress</v>
      </c>
      <c r="N51" s="76" t="str">
        <f>IFERROR(__xludf.DUMMYFUNCTION("IF(ISBLANK($D51),"""",IFERROR(JOIN("", "",QUERY(INDIRECT(""'(EDCA) "" &amp; N$3 &amp; ""'!$A$1:$D$1000""),""SELECT A WHERE D = '"" &amp; $A51 &amp; ""'""))))"),"")</f>
        <v/>
      </c>
      <c r="O51" s="76" t="str">
        <f>IFERROR(__xludf.DUMMYFUNCTION("IF(ISBLANK($D51),"""",IFERROR(JOIN("", "",QUERY(INDIRECT(""'(EDCA) "" &amp; O$3 &amp; ""'!$A$1:$D$1000""),""SELECT A WHERE D = '"" &amp; $A51 &amp; ""'""))))"),"contracts/items/deliveryAddress/streetAddress")</f>
        <v>contracts/items/deliveryAddress/streetAddress</v>
      </c>
      <c r="P51" s="76" t="str">
        <f>IFERROR(__xludf.DUMMYFUNCTION("IF(ISBLANK($D51),"""",IFERROR(JOIN("", "",QUERY(INDIRECT(""'(EDCA) "" &amp; P$3 &amp; ""'!$A$1:$D$1000""),""SELECT A WHERE D = '"" &amp; $A51 &amp; ""'""))))"),"parties/address/streetAddress")</f>
        <v>parties/address/streetAddress</v>
      </c>
      <c r="Q51" s="76">
        <f t="shared" ref="Q51:V51" si="49">IF(ISBLANK(IFERROR(VLOOKUP($A51,INDIRECT("'(EDCA) " &amp; Q$3 &amp; "'!$D:$D"),1,FALSE))),0,1)</f>
        <v>1</v>
      </c>
      <c r="R51" s="76">
        <f t="shared" si="49"/>
        <v>1</v>
      </c>
      <c r="S51" s="76">
        <f t="shared" si="49"/>
        <v>1</v>
      </c>
      <c r="T51" s="76">
        <f t="shared" si="49"/>
        <v>0</v>
      </c>
      <c r="U51" s="76">
        <f t="shared" si="49"/>
        <v>1</v>
      </c>
      <c r="V51" s="76">
        <f t="shared" si="49"/>
        <v>1</v>
      </c>
    </row>
    <row r="52">
      <c r="A52" s="76" t="str">
        <f t="shared" si="1"/>
        <v>datos de identificacion (Localidad)</v>
      </c>
      <c r="B52" s="89" t="s">
        <v>295</v>
      </c>
      <c r="C52" s="85" t="s">
        <v>1302</v>
      </c>
      <c r="D52" s="85" t="s">
        <v>410</v>
      </c>
      <c r="E52" s="85" t="s">
        <v>1344</v>
      </c>
      <c r="F52" s="76"/>
      <c r="G52" s="85" t="s">
        <v>325</v>
      </c>
      <c r="H52" s="76"/>
      <c r="I52" s="88" t="str">
        <f t="shared" si="3"/>
        <v>sí</v>
      </c>
      <c r="J52" s="88" t="str">
        <f>IFERROR(__xludf.DUMMYFUNCTION("IFERROR(JOIN("", "",FILTER(K52:P52,LEN(K52:P52))))"),"parties/address/locality, parties/address/locality, parties/address/locality, parties/address/locality, parties/address/locality, parties/address/locality, contracts/items/deliveryAddress/locality, parties/address/locality")</f>
        <v>parties/address/locality, parties/address/locality, parties/address/locality, parties/address/locality, parties/address/locality, parties/address/locality, contracts/items/deliveryAddress/locality, parties/address/locality</v>
      </c>
      <c r="K52" s="76" t="str">
        <f>IFERROR(__xludf.DUMMYFUNCTION("IF(ISBLANK($D52),"""",IFERROR(JOIN("", "",QUERY(INDIRECT(""'(EDCA) "" &amp; K$3 &amp; ""'!$A$1:$D$1000""),""SELECT A WHERE D = '"" &amp; $A52 &amp; ""'""))))"),"parties/address/locality")</f>
        <v>parties/address/locality</v>
      </c>
      <c r="L52" s="76" t="str">
        <f>IFERROR(__xludf.DUMMYFUNCTION("IF(ISBLANK($D52),"""",IFERROR(JOIN("", "",QUERY(INDIRECT(""'(EDCA) "" &amp; L$3 &amp; ""'!$A$1:$D$1000""),""SELECT A WHERE D = '"" &amp; $A52 &amp; ""'""))))"),"parties/address/locality, parties/address/locality, parties/address/locality")</f>
        <v>parties/address/locality, parties/address/locality, parties/address/locality</v>
      </c>
      <c r="M52" s="76" t="str">
        <f>IFERROR(__xludf.DUMMYFUNCTION("IF(ISBLANK($D52),"""",IFERROR(JOIN("", "",QUERY(INDIRECT(""'(EDCA) "" &amp; M$3 &amp; ""'!$A$1:$D$1000""),""SELECT A WHERE D = '"" &amp; $A52 &amp; ""'""))))"),"parties/address/locality, parties/address/locality")</f>
        <v>parties/address/locality, parties/address/locality</v>
      </c>
      <c r="N52" s="76" t="str">
        <f>IFERROR(__xludf.DUMMYFUNCTION("IF(ISBLANK($D52),"""",IFERROR(JOIN("", "",QUERY(INDIRECT(""'(EDCA) "" &amp; N$3 &amp; ""'!$A$1:$D$1000""),""SELECT A WHERE D = '"" &amp; $A52 &amp; ""'""))))"),"")</f>
        <v/>
      </c>
      <c r="O52" s="76" t="str">
        <f>IFERROR(__xludf.DUMMYFUNCTION("IF(ISBLANK($D52),"""",IFERROR(JOIN("", "",QUERY(INDIRECT(""'(EDCA) "" &amp; O$3 &amp; ""'!$A$1:$D$1000""),""SELECT A WHERE D = '"" &amp; $A52 &amp; ""'""))))"),"contracts/items/deliveryAddress/locality")</f>
        <v>contracts/items/deliveryAddress/locality</v>
      </c>
      <c r="P52" s="76" t="str">
        <f>IFERROR(__xludf.DUMMYFUNCTION("IF(ISBLANK($D52),"""",IFERROR(JOIN("", "",QUERY(INDIRECT(""'(EDCA) "" &amp; P$3 &amp; ""'!$A$1:$D$1000""),""SELECT A WHERE D = '"" &amp; $A52 &amp; ""'""))))"),"parties/address/locality")</f>
        <v>parties/address/locality</v>
      </c>
      <c r="Q52" s="76">
        <f t="shared" ref="Q52:V52" si="50">IF(ISBLANK(IFERROR(VLOOKUP($A52,INDIRECT("'(EDCA) " &amp; Q$3 &amp; "'!$D:$D"),1,FALSE))),0,1)</f>
        <v>1</v>
      </c>
      <c r="R52" s="76">
        <f t="shared" si="50"/>
        <v>1</v>
      </c>
      <c r="S52" s="76">
        <f t="shared" si="50"/>
        <v>1</v>
      </c>
      <c r="T52" s="76">
        <f t="shared" si="50"/>
        <v>0</v>
      </c>
      <c r="U52" s="76">
        <f t="shared" si="50"/>
        <v>1</v>
      </c>
      <c r="V52" s="76">
        <f t="shared" si="50"/>
        <v>1</v>
      </c>
    </row>
    <row r="53">
      <c r="A53" s="76" t="str">
        <f t="shared" si="1"/>
        <v>datos de identificacion (Region)</v>
      </c>
      <c r="B53" s="89" t="s">
        <v>295</v>
      </c>
      <c r="C53" s="85" t="s">
        <v>1302</v>
      </c>
      <c r="D53" s="85" t="s">
        <v>1345</v>
      </c>
      <c r="E53" s="85" t="s">
        <v>1346</v>
      </c>
      <c r="F53" s="76"/>
      <c r="G53" s="85" t="s">
        <v>325</v>
      </c>
      <c r="H53" s="76"/>
      <c r="I53" s="88" t="str">
        <f t="shared" si="3"/>
        <v>sí</v>
      </c>
      <c r="J53" s="88" t="str">
        <f>IFERROR(__xludf.DUMMYFUNCTION("IFERROR(JOIN("", "",FILTER(K53:P53,LEN(K53:P53))))"),"parties/address/region, parties/address/region, parties/address/region, parties/address/region, parties/address/region, tender/items/deliveryAddress/region, parties/address/region, contracts/items/deliveryAddress/region, parties/address/region")</f>
        <v>parties/address/region, parties/address/region, parties/address/region, parties/address/region, parties/address/region, tender/items/deliveryAddress/region, parties/address/region, contracts/items/deliveryAddress/region, parties/address/region</v>
      </c>
      <c r="K53" s="76" t="str">
        <f>IFERROR(__xludf.DUMMYFUNCTION("IF(ISBLANK($D53),"""",IFERROR(JOIN("", "",QUERY(INDIRECT(""'(EDCA) "" &amp; K$3 &amp; ""'!$A$1:$D$1000""),""SELECT A WHERE D = '"" &amp; $A53 &amp; ""'""))))"),"parties/address/region")</f>
        <v>parties/address/region</v>
      </c>
      <c r="L53" s="76" t="str">
        <f>IFERROR(__xludf.DUMMYFUNCTION("IF(ISBLANK($D53),"""",IFERROR(JOIN("", "",QUERY(INDIRECT(""'(EDCA) "" &amp; L$3 &amp; ""'!$A$1:$D$1000""),""SELECT A WHERE D = '"" &amp; $A53 &amp; ""'""))))"),"parties/address/region, parties/address/region, parties/address/region")</f>
        <v>parties/address/region, parties/address/region, parties/address/region</v>
      </c>
      <c r="M53" s="76" t="str">
        <f>IFERROR(__xludf.DUMMYFUNCTION("IF(ISBLANK($D53),"""",IFERROR(JOIN("", "",QUERY(INDIRECT(""'(EDCA) "" &amp; M$3 &amp; ""'!$A$1:$D$1000""),""SELECT A WHERE D = '"" &amp; $A53 &amp; ""'""))))"),"parties/address/region, tender/items/deliveryAddress/region, parties/address/region")</f>
        <v>parties/address/region, tender/items/deliveryAddress/region, parties/address/region</v>
      </c>
      <c r="N53" s="76" t="str">
        <f>IFERROR(__xludf.DUMMYFUNCTION("IF(ISBLANK($D53),"""",IFERROR(JOIN("", "",QUERY(INDIRECT(""'(EDCA) "" &amp; N$3 &amp; ""'!$A$1:$D$1000""),""SELECT A WHERE D = '"" &amp; $A53 &amp; ""'""))))"),"")</f>
        <v/>
      </c>
      <c r="O53" s="76" t="str">
        <f>IFERROR(__xludf.DUMMYFUNCTION("IF(ISBLANK($D53),"""",IFERROR(JOIN("", "",QUERY(INDIRECT(""'(EDCA) "" &amp; O$3 &amp; ""'!$A$1:$D$1000""),""SELECT A WHERE D = '"" &amp; $A53 &amp; ""'""))))"),"contracts/items/deliveryAddress/region")</f>
        <v>contracts/items/deliveryAddress/region</v>
      </c>
      <c r="P53" s="76" t="str">
        <f>IFERROR(__xludf.DUMMYFUNCTION("IF(ISBLANK($D53),"""",IFERROR(JOIN("", "",QUERY(INDIRECT(""'(EDCA) "" &amp; P$3 &amp; ""'!$A$1:$D$1000""),""SELECT A WHERE D = '"" &amp; $A53 &amp; ""'""))))"),"parties/address/region")</f>
        <v>parties/address/region</v>
      </c>
      <c r="Q53" s="76">
        <f t="shared" ref="Q53:V53" si="51">IF(ISBLANK(IFERROR(VLOOKUP($A53,INDIRECT("'(EDCA) " &amp; Q$3 &amp; "'!$D:$D"),1,FALSE))),0,1)</f>
        <v>1</v>
      </c>
      <c r="R53" s="76">
        <f t="shared" si="51"/>
        <v>1</v>
      </c>
      <c r="S53" s="76">
        <f t="shared" si="51"/>
        <v>1</v>
      </c>
      <c r="T53" s="76">
        <f t="shared" si="51"/>
        <v>0</v>
      </c>
      <c r="U53" s="76">
        <f t="shared" si="51"/>
        <v>1</v>
      </c>
      <c r="V53" s="76">
        <f t="shared" si="51"/>
        <v>1</v>
      </c>
    </row>
    <row r="54">
      <c r="A54" s="76" t="str">
        <f t="shared" si="1"/>
        <v>datos de identificacion (Código Postal)</v>
      </c>
      <c r="B54" s="89" t="s">
        <v>295</v>
      </c>
      <c r="C54" s="85" t="s">
        <v>1302</v>
      </c>
      <c r="D54" s="85" t="s">
        <v>1347</v>
      </c>
      <c r="E54" s="85">
        <v>71257.0</v>
      </c>
      <c r="F54" s="76"/>
      <c r="G54" s="85" t="s">
        <v>325</v>
      </c>
      <c r="H54" s="76"/>
      <c r="I54" s="88" t="str">
        <f t="shared" si="3"/>
        <v>sí</v>
      </c>
      <c r="J54" s="88" t="str">
        <f>IFERROR(__xludf.DUMMYFUNCTION("IFERROR(JOIN("", "",FILTER(K54:P54,LEN(K54:P54))))"),"parties/address/postalCode, parties/address/postalCode, parties/address/postalCode, parties/address/postalCode, parties/address/postalCode, parties/address/postalCode, contracts/items/deliveryAddress/postalCode, parties/address/postalCode")</f>
        <v>parties/address/postalCode, parties/address/postalCode, parties/address/postalCode, parties/address/postalCode, parties/address/postalCode, parties/address/postalCode, contracts/items/deliveryAddress/postalCode, parties/address/postalCode</v>
      </c>
      <c r="K54" s="76" t="str">
        <f>IFERROR(__xludf.DUMMYFUNCTION("IF(ISBLANK($D54),"""",IFERROR(JOIN("", "",QUERY(INDIRECT(""'(EDCA) "" &amp; K$3 &amp; ""'!$A$1:$D$1000""),""SELECT A WHERE D = '"" &amp; $A54 &amp; ""'""))))"),"parties/address/postalCode")</f>
        <v>parties/address/postalCode</v>
      </c>
      <c r="L54" s="76" t="str">
        <f>IFERROR(__xludf.DUMMYFUNCTION("IF(ISBLANK($D54),"""",IFERROR(JOIN("", "",QUERY(INDIRECT(""'(EDCA) "" &amp; L$3 &amp; ""'!$A$1:$D$1000""),""SELECT A WHERE D = '"" &amp; $A54 &amp; ""'""))))"),"parties/address/postalCode, parties/address/postalCode, parties/address/postalCode")</f>
        <v>parties/address/postalCode, parties/address/postalCode, parties/address/postalCode</v>
      </c>
      <c r="M54" s="76" t="str">
        <f>IFERROR(__xludf.DUMMYFUNCTION("IF(ISBLANK($D54),"""",IFERROR(JOIN("", "",QUERY(INDIRECT(""'(EDCA) "" &amp; M$3 &amp; ""'!$A$1:$D$1000""),""SELECT A WHERE D = '"" &amp; $A54 &amp; ""'""))))"),"parties/address/postalCode, parties/address/postalCode")</f>
        <v>parties/address/postalCode, parties/address/postalCode</v>
      </c>
      <c r="N54" s="76" t="str">
        <f>IFERROR(__xludf.DUMMYFUNCTION("IF(ISBLANK($D54),"""",IFERROR(JOIN("", "",QUERY(INDIRECT(""'(EDCA) "" &amp; N$3 &amp; ""'!$A$1:$D$1000""),""SELECT A WHERE D = '"" &amp; $A54 &amp; ""'""))))"),"")</f>
        <v/>
      </c>
      <c r="O54" s="76" t="str">
        <f>IFERROR(__xludf.DUMMYFUNCTION("IF(ISBLANK($D54),"""",IFERROR(JOIN("", "",QUERY(INDIRECT(""'(EDCA) "" &amp; O$3 &amp; ""'!$A$1:$D$1000""),""SELECT A WHERE D = '"" &amp; $A54 &amp; ""'""))))"),"contracts/items/deliveryAddress/postalCode")</f>
        <v>contracts/items/deliveryAddress/postalCode</v>
      </c>
      <c r="P54" s="76" t="str">
        <f>IFERROR(__xludf.DUMMYFUNCTION("IF(ISBLANK($D54),"""",IFERROR(JOIN("", "",QUERY(INDIRECT(""'(EDCA) "" &amp; P$3 &amp; ""'!$A$1:$D$1000""),""SELECT A WHERE D = '"" &amp; $A54 &amp; ""'""))))"),"parties/address/postalCode")</f>
        <v>parties/address/postalCode</v>
      </c>
      <c r="Q54" s="76">
        <f t="shared" ref="Q54:V54" si="52">IF(ISBLANK(IFERROR(VLOOKUP($A54,INDIRECT("'(EDCA) " &amp; Q$3 &amp; "'!$D:$D"),1,FALSE))),0,1)</f>
        <v>1</v>
      </c>
      <c r="R54" s="76">
        <f t="shared" si="52"/>
        <v>1</v>
      </c>
      <c r="S54" s="76">
        <f t="shared" si="52"/>
        <v>1</v>
      </c>
      <c r="T54" s="76">
        <f t="shared" si="52"/>
        <v>0</v>
      </c>
      <c r="U54" s="76">
        <f t="shared" si="52"/>
        <v>1</v>
      </c>
      <c r="V54" s="76">
        <f t="shared" si="52"/>
        <v>1</v>
      </c>
    </row>
    <row r="55">
      <c r="A55" s="76" t="str">
        <f t="shared" si="1"/>
        <v>datos de identificacion (País)</v>
      </c>
      <c r="B55" s="89" t="s">
        <v>295</v>
      </c>
      <c r="C55" s="85" t="s">
        <v>1302</v>
      </c>
      <c r="D55" s="85" t="s">
        <v>419</v>
      </c>
      <c r="E55" s="85" t="s">
        <v>1348</v>
      </c>
      <c r="F55" s="76"/>
      <c r="G55" s="85" t="s">
        <v>325</v>
      </c>
      <c r="H55" s="76"/>
      <c r="I55" s="88" t="str">
        <f t="shared" si="3"/>
        <v>sí</v>
      </c>
      <c r="J55" s="88" t="str">
        <f>IFERROR(__xludf.DUMMYFUNCTION("IFERROR(JOIN("", "",FILTER(K55:P55,LEN(K55:P55))))"),"parties/address/countryName, parties/address/countryName, parties/address/countryName, parties/address/countryName, parties/address/countryName, tender/items/deliveryAddress/countryName, parties/address/countryName, contracts/items/deliveryAddress/country"&amp;"Name, parties/address/countryName")</f>
        <v>parties/address/countryName, parties/address/countryName, parties/address/countryName, parties/address/countryName, parties/address/countryName, tender/items/deliveryAddress/countryName, parties/address/countryName, contracts/items/deliveryAddress/countryName, parties/address/countryName</v>
      </c>
      <c r="K55" s="76" t="str">
        <f>IFERROR(__xludf.DUMMYFUNCTION("IF(ISBLANK($D55),"""",IFERROR(JOIN("", "",QUERY(INDIRECT(""'(EDCA) "" &amp; K$3 &amp; ""'!$A$1:$D$1000""),""SELECT A WHERE D = '"" &amp; $A55 &amp; ""'""))))"),"parties/address/countryName")</f>
        <v>parties/address/countryName</v>
      </c>
      <c r="L55" s="76" t="str">
        <f>IFERROR(__xludf.DUMMYFUNCTION("IF(ISBLANK($D55),"""",IFERROR(JOIN("", "",QUERY(INDIRECT(""'(EDCA) "" &amp; L$3 &amp; ""'!$A$1:$D$1000""),""SELECT A WHERE D = '"" &amp; $A55 &amp; ""'""))))"),"parties/address/countryName, parties/address/countryName, parties/address/countryName")</f>
        <v>parties/address/countryName, parties/address/countryName, parties/address/countryName</v>
      </c>
      <c r="M55" s="76" t="str">
        <f>IFERROR(__xludf.DUMMYFUNCTION("IF(ISBLANK($D55),"""",IFERROR(JOIN("", "",QUERY(INDIRECT(""'(EDCA) "" &amp; M$3 &amp; ""'!$A$1:$D$1000""),""SELECT A WHERE D = '"" &amp; $A55 &amp; ""'""))))"),"parties/address/countryName, tender/items/deliveryAddress/countryName, parties/address/countryName")</f>
        <v>parties/address/countryName, tender/items/deliveryAddress/countryName, parties/address/countryName</v>
      </c>
      <c r="N55" s="76" t="str">
        <f>IFERROR(__xludf.DUMMYFUNCTION("IF(ISBLANK($D55),"""",IFERROR(JOIN("", "",QUERY(INDIRECT(""'(EDCA) "" &amp; N$3 &amp; ""'!$A$1:$D$1000""),""SELECT A WHERE D = '"" &amp; $A55 &amp; ""'""))))"),"")</f>
        <v/>
      </c>
      <c r="O55" s="76" t="str">
        <f>IFERROR(__xludf.DUMMYFUNCTION("IF(ISBLANK($D55),"""",IFERROR(JOIN("", "",QUERY(INDIRECT(""'(EDCA) "" &amp; O$3 &amp; ""'!$A$1:$D$1000""),""SELECT A WHERE D = '"" &amp; $A55 &amp; ""'""))))"),"contracts/items/deliveryAddress/countryName")</f>
        <v>contracts/items/deliveryAddress/countryName</v>
      </c>
      <c r="P55" s="76" t="str">
        <f>IFERROR(__xludf.DUMMYFUNCTION("IF(ISBLANK($D55),"""",IFERROR(JOIN("", "",QUERY(INDIRECT(""'(EDCA) "" &amp; P$3 &amp; ""'!$A$1:$D$1000""),""SELECT A WHERE D = '"" &amp; $A55 &amp; ""'""))))"),"parties/address/countryName")</f>
        <v>parties/address/countryName</v>
      </c>
      <c r="Q55" s="76">
        <f t="shared" ref="Q55:V55" si="53">IF(ISBLANK(IFERROR(VLOOKUP($A55,INDIRECT("'(EDCA) " &amp; Q$3 &amp; "'!$D:$D"),1,FALSE))),0,1)</f>
        <v>1</v>
      </c>
      <c r="R55" s="76">
        <f t="shared" si="53"/>
        <v>1</v>
      </c>
      <c r="S55" s="76">
        <f t="shared" si="53"/>
        <v>1</v>
      </c>
      <c r="T55" s="76">
        <f t="shared" si="53"/>
        <v>0</v>
      </c>
      <c r="U55" s="76">
        <f t="shared" si="53"/>
        <v>1</v>
      </c>
      <c r="V55" s="76">
        <f t="shared" si="53"/>
        <v>1</v>
      </c>
    </row>
    <row r="56">
      <c r="A56" s="76" t="str">
        <f t="shared" si="1"/>
        <v>datos de identificacion (Contratante1)</v>
      </c>
      <c r="B56" s="89" t="s">
        <v>184</v>
      </c>
      <c r="C56" s="85" t="s">
        <v>1302</v>
      </c>
      <c r="D56" s="85" t="s">
        <v>1331</v>
      </c>
      <c r="E56" s="85" t="s">
        <v>1332</v>
      </c>
      <c r="F56" s="76"/>
      <c r="G56" s="85" t="s">
        <v>325</v>
      </c>
      <c r="H56" s="76"/>
      <c r="I56" s="88" t="str">
        <f t="shared" si="3"/>
        <v>sí</v>
      </c>
      <c r="J56" s="88" t="str">
        <f>IFERROR(__xludf.DUMMYFUNCTION("IFERROR(JOIN("", "",FILTER(K56:P56,LEN(K56:P56))))"),"parties/identifier/legalPersonality, parties/position, parties/position, parties/identifier/legalPersonality")</f>
        <v>parties/identifier/legalPersonality, parties/position, parties/position, parties/identifier/legalPersonality</v>
      </c>
      <c r="K56" s="76" t="str">
        <f>IFERROR(__xludf.DUMMYFUNCTION("IF(ISBLANK($D56),"""",IFERROR(JOIN("", "",QUERY(INDIRECT(""'(EDCA) "" &amp; K$3 &amp; ""'!$A$1:$D$1000""),""SELECT A WHERE D = '"" &amp; $A56 &amp; ""'""))))"),"")</f>
        <v/>
      </c>
      <c r="L56" s="76" t="str">
        <f>IFERROR(__xludf.DUMMYFUNCTION("IF(ISBLANK($D56),"""",IFERROR(JOIN("", "",QUERY(INDIRECT(""'(EDCA) "" &amp; L$3 &amp; ""'!$A$1:$D$1000""),""SELECT A WHERE D = '"" &amp; $A56 &amp; ""'""))))"),"parties/identifier/legalPersonality")</f>
        <v>parties/identifier/legalPersonality</v>
      </c>
      <c r="M56" s="76" t="str">
        <f>IFERROR(__xludf.DUMMYFUNCTION("IF(ISBLANK($D56),"""",IFERROR(JOIN("", "",QUERY(INDIRECT(""'(EDCA) "" &amp; M$3 &amp; ""'!$A$1:$D$1000""),""SELECT A WHERE D = '"" &amp; $A56 &amp; ""'""))))"),"parties/position")</f>
        <v>parties/position</v>
      </c>
      <c r="N56" s="76" t="str">
        <f>IFERROR(__xludf.DUMMYFUNCTION("IF(ISBLANK($D56),"""",IFERROR(JOIN("", "",QUERY(INDIRECT(""'(EDCA) "" &amp; N$3 &amp; ""'!$A$1:$D$1000""),""SELECT A WHERE D = '"" &amp; $A56 &amp; ""'""))))"),"")</f>
        <v/>
      </c>
      <c r="O56" s="76" t="str">
        <f>IFERROR(__xludf.DUMMYFUNCTION("IF(ISBLANK($D56),"""",IFERROR(JOIN("", "",QUERY(INDIRECT(""'(EDCA) "" &amp; O$3 &amp; ""'!$A$1:$D$1000""),""SELECT A WHERE D = '"" &amp; $A56 &amp; ""'""))))"),"")</f>
        <v/>
      </c>
      <c r="P56" s="76" t="str">
        <f>IFERROR(__xludf.DUMMYFUNCTION("IF(ISBLANK($D56),"""",IFERROR(JOIN("", "",QUERY(INDIRECT(""'(EDCA) "" &amp; P$3 &amp; ""'!$A$1:$D$1000""),""SELECT A WHERE D = '"" &amp; $A56 &amp; ""'""))))"),"parties/position, parties/identifier/legalPersonality")</f>
        <v>parties/position, parties/identifier/legalPersonality</v>
      </c>
      <c r="Q56" s="76">
        <f t="shared" ref="Q56:V56" si="54">IF(ISBLANK(IFERROR(VLOOKUP($A56,INDIRECT("'(EDCA) " &amp; Q$3 &amp; "'!$D:$D"),1,FALSE))),0,1)</f>
        <v>0</v>
      </c>
      <c r="R56" s="76">
        <f t="shared" si="54"/>
        <v>1</v>
      </c>
      <c r="S56" s="76">
        <f t="shared" si="54"/>
        <v>1</v>
      </c>
      <c r="T56" s="76">
        <f t="shared" si="54"/>
        <v>0</v>
      </c>
      <c r="U56" s="76">
        <f t="shared" si="54"/>
        <v>0</v>
      </c>
      <c r="V56" s="76">
        <f t="shared" si="54"/>
        <v>1</v>
      </c>
    </row>
    <row r="57">
      <c r="A57" s="76" t="str">
        <f t="shared" si="1"/>
        <v>datos de identificacion (Requirente)</v>
      </c>
      <c r="B57" s="89" t="s">
        <v>184</v>
      </c>
      <c r="C57" s="85" t="s">
        <v>1302</v>
      </c>
      <c r="D57" s="85" t="s">
        <v>1314</v>
      </c>
      <c r="E57" s="85" t="s">
        <v>1339</v>
      </c>
      <c r="F57" s="76"/>
      <c r="G57" s="85" t="s">
        <v>325</v>
      </c>
      <c r="H57" s="76"/>
      <c r="I57" s="88" t="str">
        <f t="shared" si="3"/>
        <v>sí</v>
      </c>
      <c r="J57" s="88" t="str">
        <f>IFERROR(__xludf.DUMMYFUNCTION("IFERROR(JOIN("", "",FILTER(K57:P57,LEN(K57:P57))))"),"planning/requestingUnit/name, planning/contractingUnit/name")</f>
        <v>planning/requestingUnit/name, planning/contractingUnit/name</v>
      </c>
      <c r="K57" s="76" t="str">
        <f>IFERROR(__xludf.DUMMYFUNCTION("IF(ISBLANK($D57),"""",IFERROR(JOIN("", "",QUERY(INDIRECT(""'(EDCA) "" &amp; K$3 &amp; ""'!$A$1:$D$1000""),""SELECT A WHERE D = '"" &amp; $A57 &amp; ""'""))))"),"")</f>
        <v/>
      </c>
      <c r="L57" s="76" t="str">
        <f>IFERROR(__xludf.DUMMYFUNCTION("IF(ISBLANK($D57),"""",IFERROR(JOIN("", "",QUERY(INDIRECT(""'(EDCA) "" &amp; L$3 &amp; ""'!$A$1:$D$1000""),""SELECT A WHERE D = '"" &amp; $A57 &amp; ""'""))))"),"planning/requestingUnit/name, planning/contractingUnit/name")</f>
        <v>planning/requestingUnit/name, planning/contractingUnit/name</v>
      </c>
      <c r="M57" s="76" t="str">
        <f>IFERROR(__xludf.DUMMYFUNCTION("IF(ISBLANK($D57),"""",IFERROR(JOIN("", "",QUERY(INDIRECT(""'(EDCA) "" &amp; M$3 &amp; ""'!$A$1:$D$1000""),""SELECT A WHERE D = '"" &amp; $A57 &amp; ""'""))))"),"")</f>
        <v/>
      </c>
      <c r="N57" s="76" t="str">
        <f>IFERROR(__xludf.DUMMYFUNCTION("IF(ISBLANK($D57),"""",IFERROR(JOIN("", "",QUERY(INDIRECT(""'(EDCA) "" &amp; N$3 &amp; ""'!$A$1:$D$1000""),""SELECT A WHERE D = '"" &amp; $A57 &amp; ""'""))))"),"")</f>
        <v/>
      </c>
      <c r="O57" s="76" t="str">
        <f>IFERROR(__xludf.DUMMYFUNCTION("IF(ISBLANK($D57),"""",IFERROR(JOIN("", "",QUERY(INDIRECT(""'(EDCA) "" &amp; O$3 &amp; ""'!$A$1:$D$1000""),""SELECT A WHERE D = '"" &amp; $A57 &amp; ""'""))))"),"")</f>
        <v/>
      </c>
      <c r="P57" s="76" t="str">
        <f>IFERROR(__xludf.DUMMYFUNCTION("IF(ISBLANK($D57),"""",IFERROR(JOIN("", "",QUERY(INDIRECT(""'(EDCA) "" &amp; P$3 &amp; ""'!$A$1:$D$1000""),""SELECT A WHERE D = '"" &amp; $A57 &amp; ""'""))))"),"")</f>
        <v/>
      </c>
      <c r="Q57" s="76">
        <f t="shared" ref="Q57:V57" si="55">IF(ISBLANK(IFERROR(VLOOKUP($A57,INDIRECT("'(EDCA) " &amp; Q$3 &amp; "'!$D:$D"),1,FALSE))),0,1)</f>
        <v>0</v>
      </c>
      <c r="R57" s="76">
        <f t="shared" si="55"/>
        <v>1</v>
      </c>
      <c r="S57" s="76">
        <f t="shared" si="55"/>
        <v>0</v>
      </c>
      <c r="T57" s="76">
        <f t="shared" si="55"/>
        <v>0</v>
      </c>
      <c r="U57" s="76">
        <f t="shared" si="55"/>
        <v>0</v>
      </c>
      <c r="V57" s="76">
        <f t="shared" si="55"/>
        <v>0</v>
      </c>
    </row>
    <row r="58">
      <c r="A58" s="76" t="str">
        <f t="shared" si="1"/>
        <v>datos de identificacion (Contratante3)</v>
      </c>
      <c r="B58" s="89" t="s">
        <v>299</v>
      </c>
      <c r="C58" s="85" t="s">
        <v>1302</v>
      </c>
      <c r="D58" s="85" t="s">
        <v>1349</v>
      </c>
      <c r="E58" s="85" t="s">
        <v>1350</v>
      </c>
      <c r="F58" s="76"/>
      <c r="G58" s="85" t="s">
        <v>325</v>
      </c>
      <c r="H58" s="76"/>
      <c r="I58" s="88" t="str">
        <f t="shared" si="3"/>
        <v>sí</v>
      </c>
      <c r="J58" s="88" t="str">
        <f>IFERROR(__xludf.DUMMYFUNCTION("IFERROR(JOIN("", "",FILTER(K58:P58,LEN(K58:P58))))"),"tender/clarificationMeetings/officials/name, parties/position")</f>
        <v>tender/clarificationMeetings/officials/name, parties/position</v>
      </c>
      <c r="K58" s="76" t="str">
        <f>IFERROR(__xludf.DUMMYFUNCTION("IF(ISBLANK($D58),"""",IFERROR(JOIN("", "",QUERY(INDIRECT(""'(EDCA) "" &amp; K$3 &amp; ""'!$A$1:$D$1000""),""SELECT A WHERE D = '"" &amp; $A58 &amp; ""'""))))"),"")</f>
        <v/>
      </c>
      <c r="L58" s="76" t="str">
        <f>IFERROR(__xludf.DUMMYFUNCTION("IF(ISBLANK($D58),"""",IFERROR(JOIN("", "",QUERY(INDIRECT(""'(EDCA) "" &amp; L$3 &amp; ""'!$A$1:$D$1000""),""SELECT A WHERE D = '"" &amp; $A58 &amp; ""'""))))"),"")</f>
        <v/>
      </c>
      <c r="M58" s="76" t="str">
        <f>IFERROR(__xludf.DUMMYFUNCTION("IF(ISBLANK($D58),"""",IFERROR(JOIN("", "",QUERY(INDIRECT(""'(EDCA) "" &amp; M$3 &amp; ""'!$A$1:$D$1000""),""SELECT A WHERE D = '"" &amp; $A58 &amp; ""'""))))"),"tender/clarificationMeetings/officials/name, parties/position")</f>
        <v>tender/clarificationMeetings/officials/name, parties/position</v>
      </c>
      <c r="N58" s="76" t="str">
        <f>IFERROR(__xludf.DUMMYFUNCTION("IF(ISBLANK($D58),"""",IFERROR(JOIN("", "",QUERY(INDIRECT(""'(EDCA) "" &amp; N$3 &amp; ""'!$A$1:$D$1000""),""SELECT A WHERE D = '"" &amp; $A58 &amp; ""'""))))"),"")</f>
        <v/>
      </c>
      <c r="O58" s="76" t="str">
        <f>IFERROR(__xludf.DUMMYFUNCTION("IF(ISBLANK($D58),"""",IFERROR(JOIN("", "",QUERY(INDIRECT(""'(EDCA) "" &amp; O$3 &amp; ""'!$A$1:$D$1000""),""SELECT A WHERE D = '"" &amp; $A58 &amp; ""'""))))"),"")</f>
        <v/>
      </c>
      <c r="P58" s="76" t="str">
        <f>IFERROR(__xludf.DUMMYFUNCTION("IF(ISBLANK($D58),"""",IFERROR(JOIN("", "",QUERY(INDIRECT(""'(EDCA) "" &amp; P$3 &amp; ""'!$A$1:$D$1000""),""SELECT A WHERE D = '"" &amp; $A58 &amp; ""'""))))"),"")</f>
        <v/>
      </c>
      <c r="Q58" s="76">
        <f t="shared" ref="Q58:V58" si="56">IF(ISBLANK(IFERROR(VLOOKUP($A58,INDIRECT("'(EDCA) " &amp; Q$3 &amp; "'!$D:$D"),1,FALSE))),0,1)</f>
        <v>0</v>
      </c>
      <c r="R58" s="76">
        <f t="shared" si="56"/>
        <v>0</v>
      </c>
      <c r="S58" s="76">
        <f t="shared" si="56"/>
        <v>1</v>
      </c>
      <c r="T58" s="76">
        <f t="shared" si="56"/>
        <v>0</v>
      </c>
      <c r="U58" s="76">
        <f t="shared" si="56"/>
        <v>0</v>
      </c>
      <c r="V58" s="76">
        <f t="shared" si="56"/>
        <v>0</v>
      </c>
    </row>
    <row r="59">
      <c r="A59" s="76" t="str">
        <f t="shared" si="1"/>
        <v>datos de identificacion (Requirente)</v>
      </c>
      <c r="B59" s="89" t="s">
        <v>303</v>
      </c>
      <c r="C59" s="85" t="s">
        <v>1302</v>
      </c>
      <c r="D59" s="85" t="s">
        <v>1314</v>
      </c>
      <c r="E59" s="85" t="s">
        <v>1339</v>
      </c>
      <c r="F59" s="76"/>
      <c r="G59" s="85" t="s">
        <v>325</v>
      </c>
      <c r="H59" s="76"/>
      <c r="I59" s="88" t="str">
        <f t="shared" si="3"/>
        <v>sí</v>
      </c>
      <c r="J59" s="88" t="str">
        <f>IFERROR(__xludf.DUMMYFUNCTION("IFERROR(JOIN("", "",FILTER(K59:P59,LEN(K59:P59))))"),"planning/requestingUnit/name, planning/contractingUnit/name")</f>
        <v>planning/requestingUnit/name, planning/contractingUnit/name</v>
      </c>
      <c r="K59" s="76" t="str">
        <f>IFERROR(__xludf.DUMMYFUNCTION("IF(ISBLANK($D59),"""",IFERROR(JOIN("", "",QUERY(INDIRECT(""'(EDCA) "" &amp; K$3 &amp; ""'!$A$1:$D$1000""),""SELECT A WHERE D = '"" &amp; $A59 &amp; ""'""))))"),"")</f>
        <v/>
      </c>
      <c r="L59" s="76" t="str">
        <f>IFERROR(__xludf.DUMMYFUNCTION("IF(ISBLANK($D59),"""",IFERROR(JOIN("", "",QUERY(INDIRECT(""'(EDCA) "" &amp; L$3 &amp; ""'!$A$1:$D$1000""),""SELECT A WHERE D = '"" &amp; $A59 &amp; ""'""))))"),"planning/requestingUnit/name, planning/contractingUnit/name")</f>
        <v>planning/requestingUnit/name, planning/contractingUnit/name</v>
      </c>
      <c r="M59" s="76" t="str">
        <f>IFERROR(__xludf.DUMMYFUNCTION("IF(ISBLANK($D59),"""",IFERROR(JOIN("", "",QUERY(INDIRECT(""'(EDCA) "" &amp; M$3 &amp; ""'!$A$1:$D$1000""),""SELECT A WHERE D = '"" &amp; $A59 &amp; ""'""))))"),"")</f>
        <v/>
      </c>
      <c r="N59" s="76" t="str">
        <f>IFERROR(__xludf.DUMMYFUNCTION("IF(ISBLANK($D59),"""",IFERROR(JOIN("", "",QUERY(INDIRECT(""'(EDCA) "" &amp; N$3 &amp; ""'!$A$1:$D$1000""),""SELECT A WHERE D = '"" &amp; $A59 &amp; ""'""))))"),"")</f>
        <v/>
      </c>
      <c r="O59" s="76" t="str">
        <f>IFERROR(__xludf.DUMMYFUNCTION("IF(ISBLANK($D59),"""",IFERROR(JOIN("", "",QUERY(INDIRECT(""'(EDCA) "" &amp; O$3 &amp; ""'!$A$1:$D$1000""),""SELECT A WHERE D = '"" &amp; $A59 &amp; ""'""))))"),"")</f>
        <v/>
      </c>
      <c r="P59" s="76" t="str">
        <f>IFERROR(__xludf.DUMMYFUNCTION("IF(ISBLANK($D59),"""",IFERROR(JOIN("", "",QUERY(INDIRECT(""'(EDCA) "" &amp; P$3 &amp; ""'!$A$1:$D$1000""),""SELECT A WHERE D = '"" &amp; $A59 &amp; ""'""))))"),"")</f>
        <v/>
      </c>
      <c r="Q59" s="76">
        <f t="shared" ref="Q59:V59" si="57">IF(ISBLANK(IFERROR(VLOOKUP($A59,INDIRECT("'(EDCA) " &amp; Q$3 &amp; "'!$D:$D"),1,FALSE))),0,1)</f>
        <v>0</v>
      </c>
      <c r="R59" s="76">
        <f t="shared" si="57"/>
        <v>1</v>
      </c>
      <c r="S59" s="76">
        <f t="shared" si="57"/>
        <v>0</v>
      </c>
      <c r="T59" s="76">
        <f t="shared" si="57"/>
        <v>0</v>
      </c>
      <c r="U59" s="76">
        <f t="shared" si="57"/>
        <v>0</v>
      </c>
      <c r="V59" s="76">
        <f t="shared" si="57"/>
        <v>0</v>
      </c>
    </row>
    <row r="60">
      <c r="A60" s="76" t="str">
        <f t="shared" si="1"/>
        <v>datos de identificacion (Área Técnica1)</v>
      </c>
      <c r="B60" s="89" t="s">
        <v>303</v>
      </c>
      <c r="C60" s="85" t="s">
        <v>1302</v>
      </c>
      <c r="D60" s="85" t="s">
        <v>1351</v>
      </c>
      <c r="E60" s="85" t="s">
        <v>1352</v>
      </c>
      <c r="F60" s="76"/>
      <c r="G60" s="85" t="s">
        <v>325</v>
      </c>
      <c r="H60" s="76"/>
      <c r="I60" s="88" t="str">
        <f t="shared" si="3"/>
        <v>no</v>
      </c>
      <c r="J60" s="88" t="str">
        <f>IFERROR(__xludf.DUMMYFUNCTION("IFERROR(JOIN("", "",FILTER(K60:P60,LEN(K60:P60))))"),"")</f>
        <v/>
      </c>
      <c r="K60" s="76" t="str">
        <f>IFERROR(__xludf.DUMMYFUNCTION("IF(ISBLANK($D60),"""",IFERROR(JOIN("", "",QUERY(INDIRECT(""'(EDCA) "" &amp; K$3 &amp; ""'!$A$1:$D$1000""),""SELECT A WHERE D = '"" &amp; $A60 &amp; ""'""))))"),"")</f>
        <v/>
      </c>
      <c r="L60" s="76" t="str">
        <f>IFERROR(__xludf.DUMMYFUNCTION("IF(ISBLANK($D60),"""",IFERROR(JOIN("", "",QUERY(INDIRECT(""'(EDCA) "" &amp; L$3 &amp; ""'!$A$1:$D$1000""),""SELECT A WHERE D = '"" &amp; $A60 &amp; ""'""))))"),"")</f>
        <v/>
      </c>
      <c r="M60" s="76" t="str">
        <f>IFERROR(__xludf.DUMMYFUNCTION("IF(ISBLANK($D60),"""",IFERROR(JOIN("", "",QUERY(INDIRECT(""'(EDCA) "" &amp; M$3 &amp; ""'!$A$1:$D$1000""),""SELECT A WHERE D = '"" &amp; $A60 &amp; ""'""))))"),"")</f>
        <v/>
      </c>
      <c r="N60" s="76" t="str">
        <f>IFERROR(__xludf.DUMMYFUNCTION("IF(ISBLANK($D60),"""",IFERROR(JOIN("", "",QUERY(INDIRECT(""'(EDCA) "" &amp; N$3 &amp; ""'!$A$1:$D$1000""),""SELECT A WHERE D = '"" &amp; $A60 &amp; ""'""))))"),"")</f>
        <v/>
      </c>
      <c r="O60" s="76" t="str">
        <f>IFERROR(__xludf.DUMMYFUNCTION("IF(ISBLANK($D60),"""",IFERROR(JOIN("", "",QUERY(INDIRECT(""'(EDCA) "" &amp; O$3 &amp; ""'!$A$1:$D$1000""),""SELECT A WHERE D = '"" &amp; $A60 &amp; ""'""))))"),"")</f>
        <v/>
      </c>
      <c r="P60" s="76" t="str">
        <f>IFERROR(__xludf.DUMMYFUNCTION("IF(ISBLANK($D60),"""",IFERROR(JOIN("", "",QUERY(INDIRECT(""'(EDCA) "" &amp; P$3 &amp; ""'!$A$1:$D$1000""),""SELECT A WHERE D = '"" &amp; $A60 &amp; ""'""))))"),"")</f>
        <v/>
      </c>
      <c r="Q60" s="76">
        <f t="shared" ref="Q60:V60" si="58">IF(ISBLANK(IFERROR(VLOOKUP($A60,INDIRECT("'(EDCA) " &amp; Q$3 &amp; "'!$D:$D"),1,FALSE))),0,1)</f>
        <v>0</v>
      </c>
      <c r="R60" s="76">
        <f t="shared" si="58"/>
        <v>0</v>
      </c>
      <c r="S60" s="76">
        <f t="shared" si="58"/>
        <v>0</v>
      </c>
      <c r="T60" s="76">
        <f t="shared" si="58"/>
        <v>0</v>
      </c>
      <c r="U60" s="76">
        <f t="shared" si="58"/>
        <v>0</v>
      </c>
      <c r="V60" s="76">
        <f t="shared" si="58"/>
        <v>0</v>
      </c>
    </row>
    <row r="61">
      <c r="A61" s="76" t="str">
        <f t="shared" si="1"/>
        <v>datos de identificacion (Contratante3)</v>
      </c>
      <c r="B61" s="89" t="s">
        <v>303</v>
      </c>
      <c r="C61" s="85" t="s">
        <v>1302</v>
      </c>
      <c r="D61" s="85" t="s">
        <v>1349</v>
      </c>
      <c r="E61" s="85" t="s">
        <v>1350</v>
      </c>
      <c r="F61" s="76"/>
      <c r="G61" s="85" t="s">
        <v>325</v>
      </c>
      <c r="H61" s="76"/>
      <c r="I61" s="88" t="str">
        <f t="shared" si="3"/>
        <v>sí</v>
      </c>
      <c r="J61" s="88" t="str">
        <f>IFERROR(__xludf.DUMMYFUNCTION("IFERROR(JOIN("", "",FILTER(K61:P61,LEN(K61:P61))))"),"tender/clarificationMeetings/officials/name, parties/position")</f>
        <v>tender/clarificationMeetings/officials/name, parties/position</v>
      </c>
      <c r="K61" s="76" t="str">
        <f>IFERROR(__xludf.DUMMYFUNCTION("IF(ISBLANK($D61),"""",IFERROR(JOIN("", "",QUERY(INDIRECT(""'(EDCA) "" &amp; K$3 &amp; ""'!$A$1:$D$1000""),""SELECT A WHERE D = '"" &amp; $A61 &amp; ""'""))))"),"")</f>
        <v/>
      </c>
      <c r="L61" s="76" t="str">
        <f>IFERROR(__xludf.DUMMYFUNCTION("IF(ISBLANK($D61),"""",IFERROR(JOIN("", "",QUERY(INDIRECT(""'(EDCA) "" &amp; L$3 &amp; ""'!$A$1:$D$1000""),""SELECT A WHERE D = '"" &amp; $A61 &amp; ""'""))))"),"")</f>
        <v/>
      </c>
      <c r="M61" s="76" t="str">
        <f>IFERROR(__xludf.DUMMYFUNCTION("IF(ISBLANK($D61),"""",IFERROR(JOIN("", "",QUERY(INDIRECT(""'(EDCA) "" &amp; M$3 &amp; ""'!$A$1:$D$1000""),""SELECT A WHERE D = '"" &amp; $A61 &amp; ""'""))))"),"tender/clarificationMeetings/officials/name, parties/position")</f>
        <v>tender/clarificationMeetings/officials/name, parties/position</v>
      </c>
      <c r="N61" s="76" t="str">
        <f>IFERROR(__xludf.DUMMYFUNCTION("IF(ISBLANK($D61),"""",IFERROR(JOIN("", "",QUERY(INDIRECT(""'(EDCA) "" &amp; N$3 &amp; ""'!$A$1:$D$1000""),""SELECT A WHERE D = '"" &amp; $A61 &amp; ""'""))))"),"")</f>
        <v/>
      </c>
      <c r="O61" s="76" t="str">
        <f>IFERROR(__xludf.DUMMYFUNCTION("IF(ISBLANK($D61),"""",IFERROR(JOIN("", "",QUERY(INDIRECT(""'(EDCA) "" &amp; O$3 &amp; ""'!$A$1:$D$1000""),""SELECT A WHERE D = '"" &amp; $A61 &amp; ""'""))))"),"")</f>
        <v/>
      </c>
      <c r="P61" s="76" t="str">
        <f>IFERROR(__xludf.DUMMYFUNCTION("IF(ISBLANK($D61),"""",IFERROR(JOIN("", "",QUERY(INDIRECT(""'(EDCA) "" &amp; P$3 &amp; ""'!$A$1:$D$1000""),""SELECT A WHERE D = '"" &amp; $A61 &amp; ""'""))))"),"")</f>
        <v/>
      </c>
      <c r="Q61" s="76">
        <f t="shared" ref="Q61:V61" si="59">IF(ISBLANK(IFERROR(VLOOKUP($A61,INDIRECT("'(EDCA) " &amp; Q$3 &amp; "'!$D:$D"),1,FALSE))),0,1)</f>
        <v>0</v>
      </c>
      <c r="R61" s="76">
        <f t="shared" si="59"/>
        <v>0</v>
      </c>
      <c r="S61" s="76">
        <f t="shared" si="59"/>
        <v>1</v>
      </c>
      <c r="T61" s="76">
        <f t="shared" si="59"/>
        <v>0</v>
      </c>
      <c r="U61" s="76">
        <f t="shared" si="59"/>
        <v>0</v>
      </c>
      <c r="V61" s="76">
        <f t="shared" si="59"/>
        <v>0</v>
      </c>
    </row>
    <row r="62">
      <c r="A62" s="76" t="str">
        <f t="shared" si="1"/>
        <v>datos de identificacion (Requirente)</v>
      </c>
      <c r="B62" s="85" t="s">
        <v>1322</v>
      </c>
      <c r="C62" s="85" t="s">
        <v>1302</v>
      </c>
      <c r="D62" s="85" t="s">
        <v>1314</v>
      </c>
      <c r="E62" s="85" t="s">
        <v>1339</v>
      </c>
      <c r="F62" s="76"/>
      <c r="G62" s="85" t="s">
        <v>325</v>
      </c>
      <c r="H62" s="76"/>
      <c r="I62" s="88" t="str">
        <f t="shared" si="3"/>
        <v>sí</v>
      </c>
      <c r="J62" s="88" t="str">
        <f>IFERROR(__xludf.DUMMYFUNCTION("IFERROR(JOIN("", "",FILTER(K62:P62,LEN(K62:P62))))"),"planning/requestingUnit/name, planning/contractingUnit/name")</f>
        <v>planning/requestingUnit/name, planning/contractingUnit/name</v>
      </c>
      <c r="K62" s="76" t="str">
        <f>IFERROR(__xludf.DUMMYFUNCTION("IF(ISBLANK($D62),"""",IFERROR(JOIN("", "",QUERY(INDIRECT(""'(EDCA) "" &amp; K$3 &amp; ""'!$A$1:$D$1000""),""SELECT A WHERE D = '"" &amp; $A62 &amp; ""'""))))"),"")</f>
        <v/>
      </c>
      <c r="L62" s="76" t="str">
        <f>IFERROR(__xludf.DUMMYFUNCTION("IF(ISBLANK($D62),"""",IFERROR(JOIN("", "",QUERY(INDIRECT(""'(EDCA) "" &amp; L$3 &amp; ""'!$A$1:$D$1000""),""SELECT A WHERE D = '"" &amp; $A62 &amp; ""'""))))"),"planning/requestingUnit/name, planning/contractingUnit/name")</f>
        <v>planning/requestingUnit/name, planning/contractingUnit/name</v>
      </c>
      <c r="M62" s="76" t="str">
        <f>IFERROR(__xludf.DUMMYFUNCTION("IF(ISBLANK($D62),"""",IFERROR(JOIN("", "",QUERY(INDIRECT(""'(EDCA) "" &amp; M$3 &amp; ""'!$A$1:$D$1000""),""SELECT A WHERE D = '"" &amp; $A62 &amp; ""'""))))"),"")</f>
        <v/>
      </c>
      <c r="N62" s="76" t="str">
        <f>IFERROR(__xludf.DUMMYFUNCTION("IF(ISBLANK($D62),"""",IFERROR(JOIN("", "",QUERY(INDIRECT(""'(EDCA) "" &amp; N$3 &amp; ""'!$A$1:$D$1000""),""SELECT A WHERE D = '"" &amp; $A62 &amp; ""'""))))"),"")</f>
        <v/>
      </c>
      <c r="O62" s="76" t="str">
        <f>IFERROR(__xludf.DUMMYFUNCTION("IF(ISBLANK($D62),"""",IFERROR(JOIN("", "",QUERY(INDIRECT(""'(EDCA) "" &amp; O$3 &amp; ""'!$A$1:$D$1000""),""SELECT A WHERE D = '"" &amp; $A62 &amp; ""'""))))"),"")</f>
        <v/>
      </c>
      <c r="P62" s="76" t="str">
        <f>IFERROR(__xludf.DUMMYFUNCTION("IF(ISBLANK($D62),"""",IFERROR(JOIN("", "",QUERY(INDIRECT(""'(EDCA) "" &amp; P$3 &amp; ""'!$A$1:$D$1000""),""SELECT A WHERE D = '"" &amp; $A62 &amp; ""'""))))"),"")</f>
        <v/>
      </c>
      <c r="Q62" s="76">
        <f t="shared" ref="Q62:V62" si="60">IF(ISBLANK(IFERROR(VLOOKUP($A62,INDIRECT("'(EDCA) " &amp; Q$3 &amp; "'!$D:$D"),1,FALSE))),0,1)</f>
        <v>0</v>
      </c>
      <c r="R62" s="76">
        <f t="shared" si="60"/>
        <v>1</v>
      </c>
      <c r="S62" s="76">
        <f t="shared" si="60"/>
        <v>0</v>
      </c>
      <c r="T62" s="76">
        <f t="shared" si="60"/>
        <v>0</v>
      </c>
      <c r="U62" s="76">
        <f t="shared" si="60"/>
        <v>0</v>
      </c>
      <c r="V62" s="76">
        <f t="shared" si="60"/>
        <v>0</v>
      </c>
    </row>
    <row r="63">
      <c r="A63" s="76" t="str">
        <f t="shared" si="1"/>
        <v>datos de identificacion (Empresa1)</v>
      </c>
      <c r="B63" s="85" t="s">
        <v>1322</v>
      </c>
      <c r="C63" s="85" t="s">
        <v>1302</v>
      </c>
      <c r="D63" s="85" t="s">
        <v>1353</v>
      </c>
      <c r="E63" s="85" t="s">
        <v>1354</v>
      </c>
      <c r="F63" s="76"/>
      <c r="G63" s="85" t="s">
        <v>325</v>
      </c>
      <c r="H63" s="76"/>
      <c r="I63" s="88" t="str">
        <f t="shared" si="3"/>
        <v>sí</v>
      </c>
      <c r="J63" s="88" t="str">
        <f>IFERROR(__xludf.DUMMYFUNCTION("IFERROR(JOIN("", "",FILTER(K63:P63,LEN(K63:P63))))"),"planning/requestForQuotes/invitedSuppliers/name, tender/clarificationMeetings/attendees/name, parties/name")</f>
        <v>planning/requestForQuotes/invitedSuppliers/name, tender/clarificationMeetings/attendees/name, parties/name</v>
      </c>
      <c r="K63" s="76" t="str">
        <f>IFERROR(__xludf.DUMMYFUNCTION("IF(ISBLANK($D63),"""",IFERROR(JOIN("", "",QUERY(INDIRECT(""'(EDCA) "" &amp; K$3 &amp; ""'!$A$1:$D$1000""),""SELECT A WHERE D = '"" &amp; $A63 &amp; ""'""))))"),"")</f>
        <v/>
      </c>
      <c r="L63" s="76" t="str">
        <f>IFERROR(__xludf.DUMMYFUNCTION("IF(ISBLANK($D63),"""",IFERROR(JOIN("", "",QUERY(INDIRECT(""'(EDCA) "" &amp; L$3 &amp; ""'!$A$1:$D$1000""),""SELECT A WHERE D = '"" &amp; $A63 &amp; ""'""))))"),"planning/requestForQuotes/invitedSuppliers/name")</f>
        <v>planning/requestForQuotes/invitedSuppliers/name</v>
      </c>
      <c r="M63" s="76" t="str">
        <f>IFERROR(__xludf.DUMMYFUNCTION("IF(ISBLANK($D63),"""",IFERROR(JOIN("", "",QUERY(INDIRECT(""'(EDCA) "" &amp; M$3 &amp; ""'!$A$1:$D$1000""),""SELECT A WHERE D = '"" &amp; $A63 &amp; ""'""))))"),"tender/clarificationMeetings/attendees/name")</f>
        <v>tender/clarificationMeetings/attendees/name</v>
      </c>
      <c r="N63" s="76" t="str">
        <f>IFERROR(__xludf.DUMMYFUNCTION("IF(ISBLANK($D63),"""",IFERROR(JOIN("", "",QUERY(INDIRECT(""'(EDCA) "" &amp; N$3 &amp; ""'!$A$1:$D$1000""),""SELECT A WHERE D = '"" &amp; $A63 &amp; ""'""))))"),"")</f>
        <v/>
      </c>
      <c r="O63" s="76" t="str">
        <f>IFERROR(__xludf.DUMMYFUNCTION("IF(ISBLANK($D63),"""",IFERROR(JOIN("", "",QUERY(INDIRECT(""'(EDCA) "" &amp; O$3 &amp; ""'!$A$1:$D$1000""),""SELECT A WHERE D = '"" &amp; $A63 &amp; ""'""))))"),"")</f>
        <v/>
      </c>
      <c r="P63" s="76" t="str">
        <f>IFERROR(__xludf.DUMMYFUNCTION("IF(ISBLANK($D63),"""",IFERROR(JOIN("", "",QUERY(INDIRECT(""'(EDCA) "" &amp; P$3 &amp; ""'!$A$1:$D$1000""),""SELECT A WHERE D = '"" &amp; $A63 &amp; ""'""))))"),"parties/name")</f>
        <v>parties/name</v>
      </c>
      <c r="Q63" s="76">
        <f t="shared" ref="Q63:V63" si="61">IF(ISBLANK(IFERROR(VLOOKUP($A63,INDIRECT("'(EDCA) " &amp; Q$3 &amp; "'!$D:$D"),1,FALSE))),0,1)</f>
        <v>0</v>
      </c>
      <c r="R63" s="76">
        <f t="shared" si="61"/>
        <v>1</v>
      </c>
      <c r="S63" s="76">
        <f t="shared" si="61"/>
        <v>1</v>
      </c>
      <c r="T63" s="76">
        <f t="shared" si="61"/>
        <v>0</v>
      </c>
      <c r="U63" s="76">
        <f t="shared" si="61"/>
        <v>0</v>
      </c>
      <c r="V63" s="76">
        <f t="shared" si="61"/>
        <v>1</v>
      </c>
    </row>
    <row r="64">
      <c r="A64" s="76" t="str">
        <f t="shared" si="1"/>
        <v>datos de identificacion (Requirente)</v>
      </c>
      <c r="B64" s="85" t="s">
        <v>1327</v>
      </c>
      <c r="C64" s="85" t="s">
        <v>1302</v>
      </c>
      <c r="D64" s="85" t="s">
        <v>1314</v>
      </c>
      <c r="E64" s="85" t="s">
        <v>1339</v>
      </c>
      <c r="F64" s="85"/>
      <c r="G64" s="85" t="s">
        <v>325</v>
      </c>
      <c r="H64" s="76"/>
      <c r="I64" s="88" t="str">
        <f t="shared" si="3"/>
        <v>sí</v>
      </c>
      <c r="J64" s="88" t="str">
        <f>IFERROR(__xludf.DUMMYFUNCTION("IFERROR(JOIN("", "",FILTER(K64:P64,LEN(K64:P64))))"),"planning/requestingUnit/name, planning/contractingUnit/name")</f>
        <v>planning/requestingUnit/name, planning/contractingUnit/name</v>
      </c>
      <c r="K64" s="76" t="str">
        <f>IFERROR(__xludf.DUMMYFUNCTION("IF(ISBLANK($D64),"""",IFERROR(JOIN("", "",QUERY(INDIRECT(""'(EDCA) "" &amp; K$3 &amp; ""'!$A$1:$D$1000""),""SELECT A WHERE D = '"" &amp; $A64 &amp; ""'""))))"),"")</f>
        <v/>
      </c>
      <c r="L64" s="76" t="str">
        <f>IFERROR(__xludf.DUMMYFUNCTION("IF(ISBLANK($D64),"""",IFERROR(JOIN("", "",QUERY(INDIRECT(""'(EDCA) "" &amp; L$3 &amp; ""'!$A$1:$D$1000""),""SELECT A WHERE D = '"" &amp; $A64 &amp; ""'""))))"),"planning/requestingUnit/name, planning/contractingUnit/name")</f>
        <v>planning/requestingUnit/name, planning/contractingUnit/name</v>
      </c>
      <c r="M64" s="76" t="str">
        <f>IFERROR(__xludf.DUMMYFUNCTION("IF(ISBLANK($D64),"""",IFERROR(JOIN("", "",QUERY(INDIRECT(""'(EDCA) "" &amp; M$3 &amp; ""'!$A$1:$D$1000""),""SELECT A WHERE D = '"" &amp; $A64 &amp; ""'""))))"),"")</f>
        <v/>
      </c>
      <c r="N64" s="76" t="str">
        <f>IFERROR(__xludf.DUMMYFUNCTION("IF(ISBLANK($D64),"""",IFERROR(JOIN("", "",QUERY(INDIRECT(""'(EDCA) "" &amp; N$3 &amp; ""'!$A$1:$D$1000""),""SELECT A WHERE D = '"" &amp; $A64 &amp; ""'""))))"),"")</f>
        <v/>
      </c>
      <c r="O64" s="76" t="str">
        <f>IFERROR(__xludf.DUMMYFUNCTION("IF(ISBLANK($D64),"""",IFERROR(JOIN("", "",QUERY(INDIRECT(""'(EDCA) "" &amp; O$3 &amp; ""'!$A$1:$D$1000""),""SELECT A WHERE D = '"" &amp; $A64 &amp; ""'""))))"),"")</f>
        <v/>
      </c>
      <c r="P64" s="76" t="str">
        <f>IFERROR(__xludf.DUMMYFUNCTION("IF(ISBLANK($D64),"""",IFERROR(JOIN("", "",QUERY(INDIRECT(""'(EDCA) "" &amp; P$3 &amp; ""'!$A$1:$D$1000""),""SELECT A WHERE D = '"" &amp; $A64 &amp; ""'""))))"),"")</f>
        <v/>
      </c>
      <c r="Q64" s="76">
        <f t="shared" ref="Q64:V64" si="62">IF(ISBLANK(IFERROR(VLOOKUP($A64,INDIRECT("'(EDCA) " &amp; Q$3 &amp; "'!$D:$D"),1,FALSE))),0,1)</f>
        <v>0</v>
      </c>
      <c r="R64" s="76">
        <f t="shared" si="62"/>
        <v>1</v>
      </c>
      <c r="S64" s="76">
        <f t="shared" si="62"/>
        <v>0</v>
      </c>
      <c r="T64" s="76">
        <f t="shared" si="62"/>
        <v>0</v>
      </c>
      <c r="U64" s="76">
        <f t="shared" si="62"/>
        <v>0</v>
      </c>
      <c r="V64" s="76">
        <f t="shared" si="62"/>
        <v>0</v>
      </c>
    </row>
    <row r="65">
      <c r="A65" s="76" t="str">
        <f t="shared" si="1"/>
        <v>datos de identificacion (Empresa1)</v>
      </c>
      <c r="B65" s="85" t="s">
        <v>1327</v>
      </c>
      <c r="C65" s="85" t="s">
        <v>1302</v>
      </c>
      <c r="D65" s="85" t="s">
        <v>1353</v>
      </c>
      <c r="E65" s="85" t="s">
        <v>1354</v>
      </c>
      <c r="F65" s="85"/>
      <c r="G65" s="85" t="s">
        <v>325</v>
      </c>
      <c r="H65" s="76"/>
      <c r="I65" s="88" t="str">
        <f t="shared" si="3"/>
        <v>sí</v>
      </c>
      <c r="J65" s="88" t="str">
        <f>IFERROR(__xludf.DUMMYFUNCTION("IFERROR(JOIN("", "",FILTER(K65:P65,LEN(K65:P65))))"),"planning/requestForQuotes/invitedSuppliers/name, tender/clarificationMeetings/attendees/name, parties/name")</f>
        <v>planning/requestForQuotes/invitedSuppliers/name, tender/clarificationMeetings/attendees/name, parties/name</v>
      </c>
      <c r="K65" s="76" t="str">
        <f>IFERROR(__xludf.DUMMYFUNCTION("IF(ISBLANK($D65),"""",IFERROR(JOIN("", "",QUERY(INDIRECT(""'(EDCA) "" &amp; K$3 &amp; ""'!$A$1:$D$1000""),""SELECT A WHERE D = '"" &amp; $A65 &amp; ""'""))))"),"")</f>
        <v/>
      </c>
      <c r="L65" s="76" t="str">
        <f>IFERROR(__xludf.DUMMYFUNCTION("IF(ISBLANK($D65),"""",IFERROR(JOIN("", "",QUERY(INDIRECT(""'(EDCA) "" &amp; L$3 &amp; ""'!$A$1:$D$1000""),""SELECT A WHERE D = '"" &amp; $A65 &amp; ""'""))))"),"planning/requestForQuotes/invitedSuppliers/name")</f>
        <v>planning/requestForQuotes/invitedSuppliers/name</v>
      </c>
      <c r="M65" s="76" t="str">
        <f>IFERROR(__xludf.DUMMYFUNCTION("IF(ISBLANK($D65),"""",IFERROR(JOIN("", "",QUERY(INDIRECT(""'(EDCA) "" &amp; M$3 &amp; ""'!$A$1:$D$1000""),""SELECT A WHERE D = '"" &amp; $A65 &amp; ""'""))))"),"tender/clarificationMeetings/attendees/name")</f>
        <v>tender/clarificationMeetings/attendees/name</v>
      </c>
      <c r="N65" s="76" t="str">
        <f>IFERROR(__xludf.DUMMYFUNCTION("IF(ISBLANK($D65),"""",IFERROR(JOIN("", "",QUERY(INDIRECT(""'(EDCA) "" &amp; N$3 &amp; ""'!$A$1:$D$1000""),""SELECT A WHERE D = '"" &amp; $A65 &amp; ""'""))))"),"")</f>
        <v/>
      </c>
      <c r="O65" s="76" t="str">
        <f>IFERROR(__xludf.DUMMYFUNCTION("IF(ISBLANK($D65),"""",IFERROR(JOIN("", "",QUERY(INDIRECT(""'(EDCA) "" &amp; O$3 &amp; ""'!$A$1:$D$1000""),""SELECT A WHERE D = '"" &amp; $A65 &amp; ""'""))))"),"")</f>
        <v/>
      </c>
      <c r="P65" s="76" t="str">
        <f>IFERROR(__xludf.DUMMYFUNCTION("IF(ISBLANK($D65),"""",IFERROR(JOIN("", "",QUERY(INDIRECT(""'(EDCA) "" &amp; P$3 &amp; ""'!$A$1:$D$1000""),""SELECT A WHERE D = '"" &amp; $A65 &amp; ""'""))))"),"parties/name")</f>
        <v>parties/name</v>
      </c>
      <c r="Q65" s="76">
        <f t="shared" ref="Q65:V65" si="63">IF(ISBLANK(IFERROR(VLOOKUP($A65,INDIRECT("'(EDCA) " &amp; Q$3 &amp; "'!$D:$D"),1,FALSE))),0,1)</f>
        <v>0</v>
      </c>
      <c r="R65" s="76">
        <f t="shared" si="63"/>
        <v>1</v>
      </c>
      <c r="S65" s="76">
        <f t="shared" si="63"/>
        <v>1</v>
      </c>
      <c r="T65" s="76">
        <f t="shared" si="63"/>
        <v>0</v>
      </c>
      <c r="U65" s="76">
        <f t="shared" si="63"/>
        <v>0</v>
      </c>
      <c r="V65" s="76">
        <f t="shared" si="63"/>
        <v>1</v>
      </c>
    </row>
    <row r="66">
      <c r="A66" s="76" t="str">
        <f t="shared" si="1"/>
        <v>datos de identificacion (Contratante3)</v>
      </c>
      <c r="B66" s="85" t="s">
        <v>306</v>
      </c>
      <c r="C66" s="85" t="s">
        <v>1302</v>
      </c>
      <c r="D66" s="85" t="s">
        <v>1349</v>
      </c>
      <c r="E66" s="85" t="s">
        <v>1350</v>
      </c>
      <c r="F66" s="85"/>
      <c r="G66" s="85" t="s">
        <v>325</v>
      </c>
      <c r="H66" s="76"/>
      <c r="I66" s="88" t="str">
        <f t="shared" si="3"/>
        <v>sí</v>
      </c>
      <c r="J66" s="88" t="str">
        <f>IFERROR(__xludf.DUMMYFUNCTION("IFERROR(JOIN("", "",FILTER(K66:P66,LEN(K66:P66))))"),"tender/clarificationMeetings/officials/name, parties/position")</f>
        <v>tender/clarificationMeetings/officials/name, parties/position</v>
      </c>
      <c r="K66" s="76" t="str">
        <f>IFERROR(__xludf.DUMMYFUNCTION("IF(ISBLANK($D66),"""",IFERROR(JOIN("", "",QUERY(INDIRECT(""'(EDCA) "" &amp; K$3 &amp; ""'!$A$1:$D$1000""),""SELECT A WHERE D = '"" &amp; $A66 &amp; ""'""))))"),"")</f>
        <v/>
      </c>
      <c r="L66" s="76" t="str">
        <f>IFERROR(__xludf.DUMMYFUNCTION("IF(ISBLANK($D66),"""",IFERROR(JOIN("", "",QUERY(INDIRECT(""'(EDCA) "" &amp; L$3 &amp; ""'!$A$1:$D$1000""),""SELECT A WHERE D = '"" &amp; $A66 &amp; ""'""))))"),"")</f>
        <v/>
      </c>
      <c r="M66" s="76" t="str">
        <f>IFERROR(__xludf.DUMMYFUNCTION("IF(ISBLANK($D66),"""",IFERROR(JOIN("", "",QUERY(INDIRECT(""'(EDCA) "" &amp; M$3 &amp; ""'!$A$1:$D$1000""),""SELECT A WHERE D = '"" &amp; $A66 &amp; ""'""))))"),"tender/clarificationMeetings/officials/name, parties/position")</f>
        <v>tender/clarificationMeetings/officials/name, parties/position</v>
      </c>
      <c r="N66" s="76" t="str">
        <f>IFERROR(__xludf.DUMMYFUNCTION("IF(ISBLANK($D66),"""",IFERROR(JOIN("", "",QUERY(INDIRECT(""'(EDCA) "" &amp; N$3 &amp; ""'!$A$1:$D$1000""),""SELECT A WHERE D = '"" &amp; $A66 &amp; ""'""))))"),"")</f>
        <v/>
      </c>
      <c r="O66" s="76" t="str">
        <f>IFERROR(__xludf.DUMMYFUNCTION("IF(ISBLANK($D66),"""",IFERROR(JOIN("", "",QUERY(INDIRECT(""'(EDCA) "" &amp; O$3 &amp; ""'!$A$1:$D$1000""),""SELECT A WHERE D = '"" &amp; $A66 &amp; ""'""))))"),"")</f>
        <v/>
      </c>
      <c r="P66" s="76" t="str">
        <f>IFERROR(__xludf.DUMMYFUNCTION("IF(ISBLANK($D66),"""",IFERROR(JOIN("", "",QUERY(INDIRECT(""'(EDCA) "" &amp; P$3 &amp; ""'!$A$1:$D$1000""),""SELECT A WHERE D = '"" &amp; $A66 &amp; ""'""))))"),"")</f>
        <v/>
      </c>
      <c r="Q66" s="76">
        <f t="shared" ref="Q66:V66" si="64">IF(ISBLANK(IFERROR(VLOOKUP($A66,INDIRECT("'(EDCA) " &amp; Q$3 &amp; "'!$D:$D"),1,FALSE))),0,1)</f>
        <v>0</v>
      </c>
      <c r="R66" s="76">
        <f t="shared" si="64"/>
        <v>0</v>
      </c>
      <c r="S66" s="76">
        <f t="shared" si="64"/>
        <v>1</v>
      </c>
      <c r="T66" s="76">
        <f t="shared" si="64"/>
        <v>0</v>
      </c>
      <c r="U66" s="76">
        <f t="shared" si="64"/>
        <v>0</v>
      </c>
      <c r="V66" s="76">
        <f t="shared" si="64"/>
        <v>0</v>
      </c>
    </row>
    <row r="67">
      <c r="A67" s="76" t="str">
        <f t="shared" si="1"/>
        <v>datos de identificacion (Requirente)</v>
      </c>
      <c r="B67" s="85" t="s">
        <v>306</v>
      </c>
      <c r="C67" s="85" t="s">
        <v>1302</v>
      </c>
      <c r="D67" s="85" t="s">
        <v>1314</v>
      </c>
      <c r="E67" s="85" t="s">
        <v>1339</v>
      </c>
      <c r="F67" s="85"/>
      <c r="G67" s="85" t="s">
        <v>325</v>
      </c>
      <c r="H67" s="76"/>
      <c r="I67" s="88" t="str">
        <f t="shared" si="3"/>
        <v>sí</v>
      </c>
      <c r="J67" s="88" t="str">
        <f>IFERROR(__xludf.DUMMYFUNCTION("IFERROR(JOIN("", "",FILTER(K67:P67,LEN(K67:P67))))"),"planning/requestingUnit/name, planning/contractingUnit/name")</f>
        <v>planning/requestingUnit/name, planning/contractingUnit/name</v>
      </c>
      <c r="K67" s="76" t="str">
        <f>IFERROR(__xludf.DUMMYFUNCTION("IF(ISBLANK($D67),"""",IFERROR(JOIN("", "",QUERY(INDIRECT(""'(EDCA) "" &amp; K$3 &amp; ""'!$A$1:$D$1000""),""SELECT A WHERE D = '"" &amp; $A67 &amp; ""'""))))"),"")</f>
        <v/>
      </c>
      <c r="L67" s="76" t="str">
        <f>IFERROR(__xludf.DUMMYFUNCTION("IF(ISBLANK($D67),"""",IFERROR(JOIN("", "",QUERY(INDIRECT(""'(EDCA) "" &amp; L$3 &amp; ""'!$A$1:$D$1000""),""SELECT A WHERE D = '"" &amp; $A67 &amp; ""'""))))"),"planning/requestingUnit/name, planning/contractingUnit/name")</f>
        <v>planning/requestingUnit/name, planning/contractingUnit/name</v>
      </c>
      <c r="M67" s="76" t="str">
        <f>IFERROR(__xludf.DUMMYFUNCTION("IF(ISBLANK($D67),"""",IFERROR(JOIN("", "",QUERY(INDIRECT(""'(EDCA) "" &amp; M$3 &amp; ""'!$A$1:$D$1000""),""SELECT A WHERE D = '"" &amp; $A67 &amp; ""'""))))"),"")</f>
        <v/>
      </c>
      <c r="N67" s="76" t="str">
        <f>IFERROR(__xludf.DUMMYFUNCTION("IF(ISBLANK($D67),"""",IFERROR(JOIN("", "",QUERY(INDIRECT(""'(EDCA) "" &amp; N$3 &amp; ""'!$A$1:$D$1000""),""SELECT A WHERE D = '"" &amp; $A67 &amp; ""'""))))"),"")</f>
        <v/>
      </c>
      <c r="O67" s="76" t="str">
        <f>IFERROR(__xludf.DUMMYFUNCTION("IF(ISBLANK($D67),"""",IFERROR(JOIN("", "",QUERY(INDIRECT(""'(EDCA) "" &amp; O$3 &amp; ""'!$A$1:$D$1000""),""SELECT A WHERE D = '"" &amp; $A67 &amp; ""'""))))"),"")</f>
        <v/>
      </c>
      <c r="P67" s="76" t="str">
        <f>IFERROR(__xludf.DUMMYFUNCTION("IF(ISBLANK($D67),"""",IFERROR(JOIN("", "",QUERY(INDIRECT(""'(EDCA) "" &amp; P$3 &amp; ""'!$A$1:$D$1000""),""SELECT A WHERE D = '"" &amp; $A67 &amp; ""'""))))"),"")</f>
        <v/>
      </c>
      <c r="Q67" s="76">
        <f t="shared" ref="Q67:V67" si="65">IF(ISBLANK(IFERROR(VLOOKUP($A67,INDIRECT("'(EDCA) " &amp; Q$3 &amp; "'!$D:$D"),1,FALSE))),0,1)</f>
        <v>0</v>
      </c>
      <c r="R67" s="76">
        <f t="shared" si="65"/>
        <v>1</v>
      </c>
      <c r="S67" s="76">
        <f t="shared" si="65"/>
        <v>0</v>
      </c>
      <c r="T67" s="76">
        <f t="shared" si="65"/>
        <v>0</v>
      </c>
      <c r="U67" s="76">
        <f t="shared" si="65"/>
        <v>0</v>
      </c>
      <c r="V67" s="76">
        <f t="shared" si="65"/>
        <v>0</v>
      </c>
    </row>
    <row r="68">
      <c r="A68" s="76" t="str">
        <f t="shared" si="1"/>
        <v>datos de identificacion (Área Técnica1)</v>
      </c>
      <c r="B68" s="85" t="s">
        <v>306</v>
      </c>
      <c r="C68" s="85" t="s">
        <v>1302</v>
      </c>
      <c r="D68" s="85" t="s">
        <v>1351</v>
      </c>
      <c r="E68" s="85" t="s">
        <v>1352</v>
      </c>
      <c r="F68" s="85"/>
      <c r="G68" s="85" t="s">
        <v>325</v>
      </c>
      <c r="H68" s="76"/>
      <c r="I68" s="88" t="str">
        <f t="shared" si="3"/>
        <v>no</v>
      </c>
      <c r="J68" s="88" t="str">
        <f>IFERROR(__xludf.DUMMYFUNCTION("IFERROR(JOIN("", "",FILTER(K68:P68,LEN(K68:P68))))"),"")</f>
        <v/>
      </c>
      <c r="K68" s="76" t="str">
        <f>IFERROR(__xludf.DUMMYFUNCTION("IF(ISBLANK($D68),"""",IFERROR(JOIN("", "",QUERY(INDIRECT(""'(EDCA) "" &amp; K$3 &amp; ""'!$A$1:$D$1000""),""SELECT A WHERE D = '"" &amp; $A68 &amp; ""'""))))"),"")</f>
        <v/>
      </c>
      <c r="L68" s="76" t="str">
        <f>IFERROR(__xludf.DUMMYFUNCTION("IF(ISBLANK($D68),"""",IFERROR(JOIN("", "",QUERY(INDIRECT(""'(EDCA) "" &amp; L$3 &amp; ""'!$A$1:$D$1000""),""SELECT A WHERE D = '"" &amp; $A68 &amp; ""'""))))"),"")</f>
        <v/>
      </c>
      <c r="M68" s="76" t="str">
        <f>IFERROR(__xludf.DUMMYFUNCTION("IF(ISBLANK($D68),"""",IFERROR(JOIN("", "",QUERY(INDIRECT(""'(EDCA) "" &amp; M$3 &amp; ""'!$A$1:$D$1000""),""SELECT A WHERE D = '"" &amp; $A68 &amp; ""'""))))"),"")</f>
        <v/>
      </c>
      <c r="N68" s="76" t="str">
        <f>IFERROR(__xludf.DUMMYFUNCTION("IF(ISBLANK($D68),"""",IFERROR(JOIN("", "",QUERY(INDIRECT(""'(EDCA) "" &amp; N$3 &amp; ""'!$A$1:$D$1000""),""SELECT A WHERE D = '"" &amp; $A68 &amp; ""'""))))"),"")</f>
        <v/>
      </c>
      <c r="O68" s="76" t="str">
        <f>IFERROR(__xludf.DUMMYFUNCTION("IF(ISBLANK($D68),"""",IFERROR(JOIN("", "",QUERY(INDIRECT(""'(EDCA) "" &amp; O$3 &amp; ""'!$A$1:$D$1000""),""SELECT A WHERE D = '"" &amp; $A68 &amp; ""'""))))"),"")</f>
        <v/>
      </c>
      <c r="P68" s="76" t="str">
        <f>IFERROR(__xludf.DUMMYFUNCTION("IF(ISBLANK($D68),"""",IFERROR(JOIN("", "",QUERY(INDIRECT(""'(EDCA) "" &amp; P$3 &amp; ""'!$A$1:$D$1000""),""SELECT A WHERE D = '"" &amp; $A68 &amp; ""'""))))"),"")</f>
        <v/>
      </c>
      <c r="Q68" s="76">
        <f t="shared" ref="Q68:V68" si="66">IF(ISBLANK(IFERROR(VLOOKUP($A68,INDIRECT("'(EDCA) " &amp; Q$3 &amp; "'!$D:$D"),1,FALSE))),0,1)</f>
        <v>0</v>
      </c>
      <c r="R68" s="76">
        <f t="shared" si="66"/>
        <v>0</v>
      </c>
      <c r="S68" s="76">
        <f t="shared" si="66"/>
        <v>0</v>
      </c>
      <c r="T68" s="76">
        <f t="shared" si="66"/>
        <v>0</v>
      </c>
      <c r="U68" s="76">
        <f t="shared" si="66"/>
        <v>0</v>
      </c>
      <c r="V68" s="76">
        <f t="shared" si="66"/>
        <v>0</v>
      </c>
    </row>
    <row r="69">
      <c r="A69" s="76" t="str">
        <f t="shared" si="1"/>
        <v>datos de identificacion (Requirente)</v>
      </c>
      <c r="B69" s="85" t="s">
        <v>307</v>
      </c>
      <c r="C69" s="85" t="s">
        <v>1302</v>
      </c>
      <c r="D69" s="85" t="s">
        <v>1314</v>
      </c>
      <c r="E69" s="85" t="s">
        <v>1339</v>
      </c>
      <c r="F69" s="85"/>
      <c r="G69" s="85" t="s">
        <v>325</v>
      </c>
      <c r="H69" s="76"/>
      <c r="I69" s="88" t="str">
        <f t="shared" si="3"/>
        <v>sí</v>
      </c>
      <c r="J69" s="88" t="str">
        <f>IFERROR(__xludf.DUMMYFUNCTION("IFERROR(JOIN("", "",FILTER(K69:P69,LEN(K69:P69))))"),"planning/requestingUnit/name, planning/contractingUnit/name")</f>
        <v>planning/requestingUnit/name, planning/contractingUnit/name</v>
      </c>
      <c r="K69" s="76" t="str">
        <f>IFERROR(__xludf.DUMMYFUNCTION("IF(ISBLANK($D69),"""",IFERROR(JOIN("", "",QUERY(INDIRECT(""'(EDCA) "" &amp; K$3 &amp; ""'!$A$1:$D$1000""),""SELECT A WHERE D = '"" &amp; $A69 &amp; ""'""))))"),"")</f>
        <v/>
      </c>
      <c r="L69" s="76" t="str">
        <f>IFERROR(__xludf.DUMMYFUNCTION("IF(ISBLANK($D69),"""",IFERROR(JOIN("", "",QUERY(INDIRECT(""'(EDCA) "" &amp; L$3 &amp; ""'!$A$1:$D$1000""),""SELECT A WHERE D = '"" &amp; $A69 &amp; ""'""))))"),"planning/requestingUnit/name, planning/contractingUnit/name")</f>
        <v>planning/requestingUnit/name, planning/contractingUnit/name</v>
      </c>
      <c r="M69" s="76" t="str">
        <f>IFERROR(__xludf.DUMMYFUNCTION("IF(ISBLANK($D69),"""",IFERROR(JOIN("", "",QUERY(INDIRECT(""'(EDCA) "" &amp; M$3 &amp; ""'!$A$1:$D$1000""),""SELECT A WHERE D = '"" &amp; $A69 &amp; ""'""))))"),"")</f>
        <v/>
      </c>
      <c r="N69" s="76" t="str">
        <f>IFERROR(__xludf.DUMMYFUNCTION("IF(ISBLANK($D69),"""",IFERROR(JOIN("", "",QUERY(INDIRECT(""'(EDCA) "" &amp; N$3 &amp; ""'!$A$1:$D$1000""),""SELECT A WHERE D = '"" &amp; $A69 &amp; ""'""))))"),"")</f>
        <v/>
      </c>
      <c r="O69" s="76" t="str">
        <f>IFERROR(__xludf.DUMMYFUNCTION("IF(ISBLANK($D69),"""",IFERROR(JOIN("", "",QUERY(INDIRECT(""'(EDCA) "" &amp; O$3 &amp; ""'!$A$1:$D$1000""),""SELECT A WHERE D = '"" &amp; $A69 &amp; ""'""))))"),"")</f>
        <v/>
      </c>
      <c r="P69" s="76" t="str">
        <f>IFERROR(__xludf.DUMMYFUNCTION("IF(ISBLANK($D69),"""",IFERROR(JOIN("", "",QUERY(INDIRECT(""'(EDCA) "" &amp; P$3 &amp; ""'!$A$1:$D$1000""),""SELECT A WHERE D = '"" &amp; $A69 &amp; ""'""))))"),"")</f>
        <v/>
      </c>
      <c r="Q69" s="76">
        <f t="shared" ref="Q69:V69" si="67">IF(ISBLANK(IFERROR(VLOOKUP($A69,INDIRECT("'(EDCA) " &amp; Q$3 &amp; "'!$D:$D"),1,FALSE))),0,1)</f>
        <v>0</v>
      </c>
      <c r="R69" s="76">
        <f t="shared" si="67"/>
        <v>1</v>
      </c>
      <c r="S69" s="76">
        <f t="shared" si="67"/>
        <v>0</v>
      </c>
      <c r="T69" s="76">
        <f t="shared" si="67"/>
        <v>0</v>
      </c>
      <c r="U69" s="76">
        <f t="shared" si="67"/>
        <v>0</v>
      </c>
      <c r="V69" s="76">
        <f t="shared" si="67"/>
        <v>0</v>
      </c>
    </row>
    <row r="70">
      <c r="A70" s="76" t="str">
        <f t="shared" si="1"/>
        <v>datos de identificacion (Contratante2)</v>
      </c>
      <c r="B70" s="85" t="s">
        <v>307</v>
      </c>
      <c r="C70" s="85" t="s">
        <v>1302</v>
      </c>
      <c r="D70" s="85" t="s">
        <v>1324</v>
      </c>
      <c r="E70" s="98" t="s">
        <v>1325</v>
      </c>
      <c r="F70" s="85"/>
      <c r="G70" s="85" t="s">
        <v>325</v>
      </c>
      <c r="H70" s="76"/>
      <c r="I70" s="88" t="str">
        <f t="shared" si="3"/>
        <v>sí</v>
      </c>
      <c r="J70" s="88" t="str">
        <f>IFERROR(__xludf.DUMMYFUNCTION("IFERROR(JOIN("", "",FILTER(K70:P70,LEN(K70:P70))))"),"parties/position, parties/contactPoint/type, parties/additionalContactPoints, parties/contactPoint/type, planning/responsibleUnit/name, parties/position, parties/contactPoint/type, parties/contactPoint/type, parties/additionalContactPoints/name, parties/a"&amp;"dditionalContactPoints, parties/contactPoint/type, parties/contactPoint/name")</f>
        <v>parties/position, parties/contactPoint/type, parties/additionalContactPoints, parties/contactPoint/type, planning/responsibleUnit/name, parties/position, parties/contactPoint/type, parties/contactPoint/type, parties/additionalContactPoints/name, parties/additionalContactPoints, parties/contactPoint/type, parties/contactPoint/name</v>
      </c>
      <c r="K70" s="76" t="str">
        <f>IFERROR(__xludf.DUMMYFUNCTION("IF(ISBLANK($D70),"""",IFERROR(JOIN("", "",QUERY(INDIRECT(""'(EDCA) "" &amp; K$3 &amp; ""'!$A$1:$D$1000""),""SELECT A WHERE D = '"" &amp; $A70 &amp; ""'""))))"),"parties/position, parties/contactPoint/type, parties/additionalContactPoints")</f>
        <v>parties/position, parties/contactPoint/type, parties/additionalContactPoints</v>
      </c>
      <c r="L70" s="76" t="str">
        <f>IFERROR(__xludf.DUMMYFUNCTION("IF(ISBLANK($D70),"""",IFERROR(JOIN("", "",QUERY(INDIRECT(""'(EDCA) "" &amp; L$3 &amp; ""'!$A$1:$D$1000""),""SELECT A WHERE D = '"" &amp; $A70 &amp; ""'""))))"),"parties/contactPoint/type, planning/responsibleUnit/name, parties/position, parties/contactPoint/type, parties/contactPoint/type, parties/additionalContactPoints/name")</f>
        <v>parties/contactPoint/type, planning/responsibleUnit/name, parties/position, parties/contactPoint/type, parties/contactPoint/type, parties/additionalContactPoints/name</v>
      </c>
      <c r="M70" s="76" t="str">
        <f>IFERROR(__xludf.DUMMYFUNCTION("IF(ISBLANK($D70),"""",IFERROR(JOIN("", "",QUERY(INDIRECT(""'(EDCA) "" &amp; M$3 &amp; ""'!$A$1:$D$1000""),""SELECT A WHERE D = '"" &amp; $A70 &amp; ""'""))))"),"parties/additionalContactPoints, parties/contactPoint/type")</f>
        <v>parties/additionalContactPoints, parties/contactPoint/type</v>
      </c>
      <c r="N70" s="76" t="str">
        <f>IFERROR(__xludf.DUMMYFUNCTION("IF(ISBLANK($D70),"""",IFERROR(JOIN("", "",QUERY(INDIRECT(""'(EDCA) "" &amp; N$3 &amp; ""'!$A$1:$D$1000""),""SELECT A WHERE D = '"" &amp; $A70 &amp; ""'""))))"),"")</f>
        <v/>
      </c>
      <c r="O70" s="76" t="str">
        <f>IFERROR(__xludf.DUMMYFUNCTION("IF(ISBLANK($D70),"""",IFERROR(JOIN("", "",QUERY(INDIRECT(""'(EDCA) "" &amp; O$3 &amp; ""'!$A$1:$D$1000""),""SELECT A WHERE D = '"" &amp; $A70 &amp; ""'""))))"),"")</f>
        <v/>
      </c>
      <c r="P70" s="76" t="str">
        <f>IFERROR(__xludf.DUMMYFUNCTION("IF(ISBLANK($D70),"""",IFERROR(JOIN("", "",QUERY(INDIRECT(""'(EDCA) "" &amp; P$3 &amp; ""'!$A$1:$D$1000""),""SELECT A WHERE D = '"" &amp; $A70 &amp; ""'""))))"),"parties/contactPoint/name")</f>
        <v>parties/contactPoint/name</v>
      </c>
      <c r="Q70" s="76">
        <f t="shared" ref="Q70:V70" si="68">IF(ISBLANK(IFERROR(VLOOKUP($A70,INDIRECT("'(EDCA) " &amp; Q$3 &amp; "'!$D:$D"),1,FALSE))),0,1)</f>
        <v>1</v>
      </c>
      <c r="R70" s="76">
        <f t="shared" si="68"/>
        <v>1</v>
      </c>
      <c r="S70" s="76">
        <f t="shared" si="68"/>
        <v>1</v>
      </c>
      <c r="T70" s="76">
        <f t="shared" si="68"/>
        <v>0</v>
      </c>
      <c r="U70" s="76">
        <f t="shared" si="68"/>
        <v>0</v>
      </c>
      <c r="V70" s="76">
        <f t="shared" si="68"/>
        <v>1</v>
      </c>
    </row>
    <row r="71">
      <c r="A71" s="76" t="str">
        <f t="shared" si="1"/>
        <v>datos de identificacion (Empresa1)</v>
      </c>
      <c r="B71" s="85" t="s">
        <v>307</v>
      </c>
      <c r="C71" s="85" t="s">
        <v>1302</v>
      </c>
      <c r="D71" s="85" t="s">
        <v>1353</v>
      </c>
      <c r="E71" s="105" t="s">
        <v>1354</v>
      </c>
      <c r="F71" s="85"/>
      <c r="G71" s="85" t="s">
        <v>325</v>
      </c>
      <c r="H71" s="76"/>
      <c r="I71" s="88" t="str">
        <f t="shared" si="3"/>
        <v>sí</v>
      </c>
      <c r="J71" s="88" t="str">
        <f>IFERROR(__xludf.DUMMYFUNCTION("IFERROR(JOIN("", "",FILTER(K71:P71,LEN(K71:P71))))"),"planning/requestForQuotes/invitedSuppliers/name, tender/clarificationMeetings/attendees/name, parties/name")</f>
        <v>planning/requestForQuotes/invitedSuppliers/name, tender/clarificationMeetings/attendees/name, parties/name</v>
      </c>
      <c r="K71" s="76" t="str">
        <f>IFERROR(__xludf.DUMMYFUNCTION("IF(ISBLANK($D71),"""",IFERROR(JOIN("", "",QUERY(INDIRECT(""'(EDCA) "" &amp; K$3 &amp; ""'!$A$1:$D$1000""),""SELECT A WHERE D = '"" &amp; $A71 &amp; ""'""))))"),"")</f>
        <v/>
      </c>
      <c r="L71" s="76" t="str">
        <f>IFERROR(__xludf.DUMMYFUNCTION("IF(ISBLANK($D71),"""",IFERROR(JOIN("", "",QUERY(INDIRECT(""'(EDCA) "" &amp; L$3 &amp; ""'!$A$1:$D$1000""),""SELECT A WHERE D = '"" &amp; $A71 &amp; ""'""))))"),"planning/requestForQuotes/invitedSuppliers/name")</f>
        <v>planning/requestForQuotes/invitedSuppliers/name</v>
      </c>
      <c r="M71" s="76" t="str">
        <f>IFERROR(__xludf.DUMMYFUNCTION("IF(ISBLANK($D71),"""",IFERROR(JOIN("", "",QUERY(INDIRECT(""'(EDCA) "" &amp; M$3 &amp; ""'!$A$1:$D$1000""),""SELECT A WHERE D = '"" &amp; $A71 &amp; ""'""))))"),"tender/clarificationMeetings/attendees/name")</f>
        <v>tender/clarificationMeetings/attendees/name</v>
      </c>
      <c r="N71" s="76" t="str">
        <f>IFERROR(__xludf.DUMMYFUNCTION("IF(ISBLANK($D71),"""",IFERROR(JOIN("", "",QUERY(INDIRECT(""'(EDCA) "" &amp; N$3 &amp; ""'!$A$1:$D$1000""),""SELECT A WHERE D = '"" &amp; $A71 &amp; ""'""))))"),"")</f>
        <v/>
      </c>
      <c r="O71" s="76" t="str">
        <f>IFERROR(__xludf.DUMMYFUNCTION("IF(ISBLANK($D71),"""",IFERROR(JOIN("", "",QUERY(INDIRECT(""'(EDCA) "" &amp; O$3 &amp; ""'!$A$1:$D$1000""),""SELECT A WHERE D = '"" &amp; $A71 &amp; ""'""))))"),"")</f>
        <v/>
      </c>
      <c r="P71" s="76" t="str">
        <f>IFERROR(__xludf.DUMMYFUNCTION("IF(ISBLANK($D71),"""",IFERROR(JOIN("", "",QUERY(INDIRECT(""'(EDCA) "" &amp; P$3 &amp; ""'!$A$1:$D$1000""),""SELECT A WHERE D = '"" &amp; $A71 &amp; ""'""))))"),"parties/name")</f>
        <v>parties/name</v>
      </c>
      <c r="Q71" s="76">
        <f t="shared" ref="Q71:V71" si="69">IF(ISBLANK(IFERROR(VLOOKUP($A71,INDIRECT("'(EDCA) " &amp; Q$3 &amp; "'!$D:$D"),1,FALSE))),0,1)</f>
        <v>0</v>
      </c>
      <c r="R71" s="76">
        <f t="shared" si="69"/>
        <v>1</v>
      </c>
      <c r="S71" s="76">
        <f t="shared" si="69"/>
        <v>1</v>
      </c>
      <c r="T71" s="76">
        <f t="shared" si="69"/>
        <v>0</v>
      </c>
      <c r="U71" s="76">
        <f t="shared" si="69"/>
        <v>0</v>
      </c>
      <c r="V71" s="76">
        <f t="shared" si="69"/>
        <v>1</v>
      </c>
    </row>
    <row r="72">
      <c r="A72" s="76" t="str">
        <f t="shared" si="1"/>
        <v>datos de identificacion (Empresa1)</v>
      </c>
      <c r="B72" s="85" t="s">
        <v>184</v>
      </c>
      <c r="C72" s="85" t="s">
        <v>1302</v>
      </c>
      <c r="D72" s="85" t="s">
        <v>1353</v>
      </c>
      <c r="E72" s="105" t="s">
        <v>1354</v>
      </c>
      <c r="F72" s="106"/>
      <c r="G72" s="85" t="s">
        <v>325</v>
      </c>
      <c r="H72" s="76"/>
      <c r="I72" s="88" t="str">
        <f t="shared" si="3"/>
        <v>sí</v>
      </c>
      <c r="J72" s="88" t="str">
        <f>IFERROR(__xludf.DUMMYFUNCTION("IFERROR(JOIN("", "",FILTER(K72:P72,LEN(K72:P72))))"),"planning/requestForQuotes/invitedSuppliers/name, tender/clarificationMeetings/attendees/name, parties/name")</f>
        <v>planning/requestForQuotes/invitedSuppliers/name, tender/clarificationMeetings/attendees/name, parties/name</v>
      </c>
      <c r="K72" s="76" t="str">
        <f>IFERROR(__xludf.DUMMYFUNCTION("IF(ISBLANK($D72),"""",IFERROR(JOIN("", "",QUERY(INDIRECT(""'(EDCA) "" &amp; K$3 &amp; ""'!$A$1:$D$1000""),""SELECT A WHERE D = '"" &amp; $A72 &amp; ""'""))))"),"")</f>
        <v/>
      </c>
      <c r="L72" s="76" t="str">
        <f>IFERROR(__xludf.DUMMYFUNCTION("IF(ISBLANK($D72),"""",IFERROR(JOIN("", "",QUERY(INDIRECT(""'(EDCA) "" &amp; L$3 &amp; ""'!$A$1:$D$1000""),""SELECT A WHERE D = '"" &amp; $A72 &amp; ""'""))))"),"planning/requestForQuotes/invitedSuppliers/name")</f>
        <v>planning/requestForQuotes/invitedSuppliers/name</v>
      </c>
      <c r="M72" s="76" t="str">
        <f>IFERROR(__xludf.DUMMYFUNCTION("IF(ISBLANK($D72),"""",IFERROR(JOIN("", "",QUERY(INDIRECT(""'(EDCA) "" &amp; M$3 &amp; ""'!$A$1:$D$1000""),""SELECT A WHERE D = '"" &amp; $A72 &amp; ""'""))))"),"tender/clarificationMeetings/attendees/name")</f>
        <v>tender/clarificationMeetings/attendees/name</v>
      </c>
      <c r="N72" s="76" t="str">
        <f>IFERROR(__xludf.DUMMYFUNCTION("IF(ISBLANK($D72),"""",IFERROR(JOIN("", "",QUERY(INDIRECT(""'(EDCA) "" &amp; N$3 &amp; ""'!$A$1:$D$1000""),""SELECT A WHERE D = '"" &amp; $A72 &amp; ""'""))))"),"")</f>
        <v/>
      </c>
      <c r="O72" s="76" t="str">
        <f>IFERROR(__xludf.DUMMYFUNCTION("IF(ISBLANK($D72),"""",IFERROR(JOIN("", "",QUERY(INDIRECT(""'(EDCA) "" &amp; O$3 &amp; ""'!$A$1:$D$1000""),""SELECT A WHERE D = '"" &amp; $A72 &amp; ""'""))))"),"")</f>
        <v/>
      </c>
      <c r="P72" s="76" t="str">
        <f>IFERROR(__xludf.DUMMYFUNCTION("IF(ISBLANK($D72),"""",IFERROR(JOIN("", "",QUERY(INDIRECT(""'(EDCA) "" &amp; P$3 &amp; ""'!$A$1:$D$1000""),""SELECT A WHERE D = '"" &amp; $A72 &amp; ""'""))))"),"parties/name")</f>
        <v>parties/name</v>
      </c>
      <c r="Q72" s="76">
        <f t="shared" ref="Q72:V72" si="70">IF(ISBLANK(IFERROR(VLOOKUP($A72,INDIRECT("'(EDCA) " &amp; Q$3 &amp; "'!$D:$D"),1,FALSE))),0,1)</f>
        <v>0</v>
      </c>
      <c r="R72" s="76">
        <f t="shared" si="70"/>
        <v>1</v>
      </c>
      <c r="S72" s="76">
        <f t="shared" si="70"/>
        <v>1</v>
      </c>
      <c r="T72" s="76">
        <f t="shared" si="70"/>
        <v>0</v>
      </c>
      <c r="U72" s="76">
        <f t="shared" si="70"/>
        <v>0</v>
      </c>
      <c r="V72" s="76">
        <f t="shared" si="70"/>
        <v>1</v>
      </c>
    </row>
    <row r="73">
      <c r="A73" s="76" t="str">
        <f t="shared" si="1"/>
        <v>datos de identificacion (JustifiCc)</v>
      </c>
      <c r="B73" s="85" t="s">
        <v>310</v>
      </c>
      <c r="C73" s="85" t="s">
        <v>1302</v>
      </c>
      <c r="D73" s="85" t="s">
        <v>1355</v>
      </c>
      <c r="E73" s="85" t="s">
        <v>1356</v>
      </c>
      <c r="F73" s="85"/>
      <c r="G73" s="85" t="s">
        <v>325</v>
      </c>
      <c r="H73" s="76"/>
      <c r="I73" s="88" t="str">
        <f t="shared" si="3"/>
        <v>sí</v>
      </c>
      <c r="J73" s="88" t="str">
        <f>IFERROR(__xludf.DUMMYFUNCTION("IFERROR(JOIN("", "",FILTER(K73:P73,LEN(K73:P73))))"),"contracts/amendments/rationale, contracts/amendments/description")</f>
        <v>contracts/amendments/rationale, contracts/amendments/description</v>
      </c>
      <c r="K73" s="76" t="str">
        <f>IFERROR(__xludf.DUMMYFUNCTION("IF(ISBLANK($D73),"""",IFERROR(JOIN("", "",QUERY(INDIRECT(""'(EDCA) "" &amp; K$3 &amp; ""'!$A$1:$D$1000""),""SELECT A WHERE D = '"" &amp; $A73 &amp; ""'""))))"),"")</f>
        <v/>
      </c>
      <c r="L73" s="76" t="str">
        <f>IFERROR(__xludf.DUMMYFUNCTION("IF(ISBLANK($D73),"""",IFERROR(JOIN("", "",QUERY(INDIRECT(""'(EDCA) "" &amp; L$3 &amp; ""'!$A$1:$D$1000""),""SELECT A WHERE D = '"" &amp; $A73 &amp; ""'""))))"),"")</f>
        <v/>
      </c>
      <c r="M73" s="76" t="str">
        <f>IFERROR(__xludf.DUMMYFUNCTION("IF(ISBLANK($D73),"""",IFERROR(JOIN("", "",QUERY(INDIRECT(""'(EDCA) "" &amp; M$3 &amp; ""'!$A$1:$D$1000""),""SELECT A WHERE D = '"" &amp; $A73 &amp; ""'""))))"),"")</f>
        <v/>
      </c>
      <c r="N73" s="76" t="str">
        <f>IFERROR(__xludf.DUMMYFUNCTION("IF(ISBLANK($D73),"""",IFERROR(JOIN("", "",QUERY(INDIRECT(""'(EDCA) "" &amp; N$3 &amp; ""'!$A$1:$D$1000""),""SELECT A WHERE D = '"" &amp; $A73 &amp; ""'""))))"),"")</f>
        <v/>
      </c>
      <c r="O73" s="76" t="str">
        <f>IFERROR(__xludf.DUMMYFUNCTION("IF(ISBLANK($D73),"""",IFERROR(JOIN("", "",QUERY(INDIRECT(""'(EDCA) "" &amp; O$3 &amp; ""'!$A$1:$D$1000""),""SELECT A WHERE D = '"" &amp; $A73 &amp; ""'""))))"),"contracts/amendments/rationale, contracts/amendments/description")</f>
        <v>contracts/amendments/rationale, contracts/amendments/description</v>
      </c>
      <c r="P73" s="76" t="str">
        <f>IFERROR(__xludf.DUMMYFUNCTION("IF(ISBLANK($D73),"""",IFERROR(JOIN("", "",QUERY(INDIRECT(""'(EDCA) "" &amp; P$3 &amp; ""'!$A$1:$D$1000""),""SELECT A WHERE D = '"" &amp; $A73 &amp; ""'""))))"),"")</f>
        <v/>
      </c>
      <c r="Q73" s="76">
        <f t="shared" ref="Q73:V73" si="71">IF(ISBLANK(IFERROR(VLOOKUP($A73,INDIRECT("'(EDCA) " &amp; Q$3 &amp; "'!$D:$D"),1,FALSE))),0,1)</f>
        <v>0</v>
      </c>
      <c r="R73" s="76">
        <f t="shared" si="71"/>
        <v>0</v>
      </c>
      <c r="S73" s="76">
        <f t="shared" si="71"/>
        <v>0</v>
      </c>
      <c r="T73" s="76">
        <f t="shared" si="71"/>
        <v>0</v>
      </c>
      <c r="U73" s="76">
        <f t="shared" si="71"/>
        <v>1</v>
      </c>
      <c r="V73" s="76">
        <f t="shared" si="71"/>
        <v>0</v>
      </c>
    </row>
    <row r="74">
      <c r="A74" s="76" t="str">
        <f t="shared" si="1"/>
        <v>datos de identificacion (Empresa1)</v>
      </c>
      <c r="B74" s="85" t="s">
        <v>310</v>
      </c>
      <c r="C74" s="85" t="s">
        <v>1302</v>
      </c>
      <c r="D74" s="85" t="s">
        <v>1353</v>
      </c>
      <c r="E74" s="85" t="s">
        <v>1354</v>
      </c>
      <c r="F74" s="85"/>
      <c r="G74" s="85" t="s">
        <v>325</v>
      </c>
      <c r="H74" s="76"/>
      <c r="I74" s="88" t="str">
        <f t="shared" si="3"/>
        <v>sí</v>
      </c>
      <c r="J74" s="88" t="str">
        <f>IFERROR(__xludf.DUMMYFUNCTION("IFERROR(JOIN("", "",FILTER(K74:P74,LEN(K74:P74))))"),"planning/requestForQuotes/invitedSuppliers/name, tender/clarificationMeetings/attendees/name, parties/name")</f>
        <v>planning/requestForQuotes/invitedSuppliers/name, tender/clarificationMeetings/attendees/name, parties/name</v>
      </c>
      <c r="K74" s="76" t="str">
        <f>IFERROR(__xludf.DUMMYFUNCTION("IF(ISBLANK($D74),"""",IFERROR(JOIN("", "",QUERY(INDIRECT(""'(EDCA) "" &amp; K$3 &amp; ""'!$A$1:$D$1000""),""SELECT A WHERE D = '"" &amp; $A74 &amp; ""'""))))"),"")</f>
        <v/>
      </c>
      <c r="L74" s="76" t="str">
        <f>IFERROR(__xludf.DUMMYFUNCTION("IF(ISBLANK($D74),"""",IFERROR(JOIN("", "",QUERY(INDIRECT(""'(EDCA) "" &amp; L$3 &amp; ""'!$A$1:$D$1000""),""SELECT A WHERE D = '"" &amp; $A74 &amp; ""'""))))"),"planning/requestForQuotes/invitedSuppliers/name")</f>
        <v>planning/requestForQuotes/invitedSuppliers/name</v>
      </c>
      <c r="M74" s="76" t="str">
        <f>IFERROR(__xludf.DUMMYFUNCTION("IF(ISBLANK($D74),"""",IFERROR(JOIN("", "",QUERY(INDIRECT(""'(EDCA) "" &amp; M$3 &amp; ""'!$A$1:$D$1000""),""SELECT A WHERE D = '"" &amp; $A74 &amp; ""'""))))"),"tender/clarificationMeetings/attendees/name")</f>
        <v>tender/clarificationMeetings/attendees/name</v>
      </c>
      <c r="N74" s="76" t="str">
        <f>IFERROR(__xludf.DUMMYFUNCTION("IF(ISBLANK($D74),"""",IFERROR(JOIN("", "",QUERY(INDIRECT(""'(EDCA) "" &amp; N$3 &amp; ""'!$A$1:$D$1000""),""SELECT A WHERE D = '"" &amp; $A74 &amp; ""'""))))"),"")</f>
        <v/>
      </c>
      <c r="O74" s="76" t="str">
        <f>IFERROR(__xludf.DUMMYFUNCTION("IF(ISBLANK($D74),"""",IFERROR(JOIN("", "",QUERY(INDIRECT(""'(EDCA) "" &amp; O$3 &amp; ""'!$A$1:$D$1000""),""SELECT A WHERE D = '"" &amp; $A74 &amp; ""'""))))"),"")</f>
        <v/>
      </c>
      <c r="P74" s="76" t="str">
        <f>IFERROR(__xludf.DUMMYFUNCTION("IF(ISBLANK($D74),"""",IFERROR(JOIN("", "",QUERY(INDIRECT(""'(EDCA) "" &amp; P$3 &amp; ""'!$A$1:$D$1000""),""SELECT A WHERE D = '"" &amp; $A74 &amp; ""'""))))"),"parties/name")</f>
        <v>parties/name</v>
      </c>
      <c r="Q74" s="76">
        <f t="shared" ref="Q74:V74" si="72">IF(ISBLANK(IFERROR(VLOOKUP($A74,INDIRECT("'(EDCA) " &amp; Q$3 &amp; "'!$D:$D"),1,FALSE))),0,1)</f>
        <v>0</v>
      </c>
      <c r="R74" s="76">
        <f t="shared" si="72"/>
        <v>1</v>
      </c>
      <c r="S74" s="76">
        <f t="shared" si="72"/>
        <v>1</v>
      </c>
      <c r="T74" s="76">
        <f t="shared" si="72"/>
        <v>0</v>
      </c>
      <c r="U74" s="76">
        <f t="shared" si="72"/>
        <v>0</v>
      </c>
      <c r="V74" s="76">
        <f t="shared" si="72"/>
        <v>1</v>
      </c>
    </row>
    <row r="75">
      <c r="A75" s="76" t="str">
        <f t="shared" si="1"/>
        <v>datos de identificacion (Idioma)</v>
      </c>
      <c r="B75" s="85" t="s">
        <v>290</v>
      </c>
      <c r="C75" s="85" t="s">
        <v>1302</v>
      </c>
      <c r="D75" s="85" t="s">
        <v>704</v>
      </c>
      <c r="E75" s="85" t="s">
        <v>1357</v>
      </c>
      <c r="F75" s="85"/>
      <c r="G75" s="85" t="s">
        <v>325</v>
      </c>
      <c r="H75" s="76"/>
      <c r="I75" s="88" t="str">
        <f t="shared" si="3"/>
        <v>sí</v>
      </c>
      <c r="J75" s="88" t="str">
        <f>IFERROR(__xludf.DUMMYFUNCTION("IFERROR(JOIN("", "",FILTER(K75:P75,LEN(K75:P75))))"),"language, parties/contactPoint/availableLanguage, parties/contactPoint/availableLanguage, parties/contactPoint/availableLanguage, parties/additionalContactPoints/availableLanguage, parties/contactPoint/availableLanguage, parties/contactPoint/availableLang"&amp;"uage, contracts/implementation/documents/language")</f>
        <v>language, parties/contactPoint/availableLanguage, parties/contactPoint/availableLanguage, parties/contactPoint/availableLanguage, parties/additionalContactPoints/availableLanguage, parties/contactPoint/availableLanguage, parties/contactPoint/availableLanguage, contracts/implementation/documents/language</v>
      </c>
      <c r="K75" s="76" t="str">
        <f>IFERROR(__xludf.DUMMYFUNCTION("IF(ISBLANK($D75),"""",IFERROR(JOIN("", "",QUERY(INDIRECT(""'(EDCA) "" &amp; K$3 &amp; ""'!$A$1:$D$1000""),""SELECT A WHERE D = '"" &amp; $A75 &amp; ""'""))))"),"language")</f>
        <v>language</v>
      </c>
      <c r="L75" s="76" t="str">
        <f>IFERROR(__xludf.DUMMYFUNCTION("IF(ISBLANK($D75),"""",IFERROR(JOIN("", "",QUERY(INDIRECT(""'(EDCA) "" &amp; L$3 &amp; ""'!$A$1:$D$1000""),""SELECT A WHERE D = '"" &amp; $A75 &amp; ""'""))))"),"parties/contactPoint/availableLanguage, parties/contactPoint/availableLanguage, parties/contactPoint/availableLanguage, parties/additionalContactPoints/availableLanguage")</f>
        <v>parties/contactPoint/availableLanguage, parties/contactPoint/availableLanguage, parties/contactPoint/availableLanguage, parties/additionalContactPoints/availableLanguage</v>
      </c>
      <c r="M75" s="76" t="str">
        <f>IFERROR(__xludf.DUMMYFUNCTION("IF(ISBLANK($D75),"""",IFERROR(JOIN("", "",QUERY(INDIRECT(""'(EDCA) "" &amp; M$3 &amp; ""'!$A$1:$D$1000""),""SELECT A WHERE D = '"" &amp; $A75 &amp; ""'""))))"),"parties/contactPoint/availableLanguage")</f>
        <v>parties/contactPoint/availableLanguage</v>
      </c>
      <c r="N75" s="76" t="str">
        <f>IFERROR(__xludf.DUMMYFUNCTION("IF(ISBLANK($D75),"""",IFERROR(JOIN("", "",QUERY(INDIRECT(""'(EDCA) "" &amp; N$3 &amp; ""'!$A$1:$D$1000""),""SELECT A WHERE D = '"" &amp; $A75 &amp; ""'""))))"),"")</f>
        <v/>
      </c>
      <c r="O75" s="76" t="str">
        <f>IFERROR(__xludf.DUMMYFUNCTION("IF(ISBLANK($D75),"""",IFERROR(JOIN("", "",QUERY(INDIRECT(""'(EDCA) "" &amp; O$3 &amp; ""'!$A$1:$D$1000""),""SELECT A WHERE D = '"" &amp; $A75 &amp; ""'""))))"),"")</f>
        <v/>
      </c>
      <c r="P75" s="76" t="str">
        <f>IFERROR(__xludf.DUMMYFUNCTION("IF(ISBLANK($D75),"""",IFERROR(JOIN("", "",QUERY(INDIRECT(""'(EDCA) "" &amp; P$3 &amp; ""'!$A$1:$D$1000""),""SELECT A WHERE D = '"" &amp; $A75 &amp; ""'""))))"),"parties/contactPoint/availableLanguage, contracts/implementation/documents/language")</f>
        <v>parties/contactPoint/availableLanguage, contracts/implementation/documents/language</v>
      </c>
      <c r="Q75" s="76">
        <f t="shared" ref="Q75:V75" si="73">IF(ISBLANK(IFERROR(VLOOKUP($A75,INDIRECT("'(EDCA) " &amp; Q$3 &amp; "'!$D:$D"),1,FALSE))),0,1)</f>
        <v>1</v>
      </c>
      <c r="R75" s="76">
        <f t="shared" si="73"/>
        <v>1</v>
      </c>
      <c r="S75" s="76">
        <f t="shared" si="73"/>
        <v>1</v>
      </c>
      <c r="T75" s="76">
        <f t="shared" si="73"/>
        <v>0</v>
      </c>
      <c r="U75" s="76">
        <f t="shared" si="73"/>
        <v>0</v>
      </c>
      <c r="V75" s="76">
        <f t="shared" si="73"/>
        <v>1</v>
      </c>
    </row>
    <row r="76">
      <c r="A76" s="76" t="str">
        <f t="shared" si="1"/>
        <v>datos de identificacion (uMeta)</v>
      </c>
      <c r="B76" s="85" t="s">
        <v>282</v>
      </c>
      <c r="C76" s="85" t="s">
        <v>1302</v>
      </c>
      <c r="D76" s="85" t="s">
        <v>1358</v>
      </c>
      <c r="E76" s="85" t="s">
        <v>1359</v>
      </c>
      <c r="F76" s="85"/>
      <c r="G76" s="85" t="s">
        <v>325</v>
      </c>
      <c r="H76" s="76"/>
      <c r="I76" s="88" t="str">
        <f t="shared" si="3"/>
        <v>sí</v>
      </c>
      <c r="J76" s="88" t="str">
        <f>IFERROR(__xludf.DUMMYFUNCTION("IFERROR(JOIN("", "",FILTER(K76:P76,LEN(K76:P76))))"),"planning/requestForQuotes/items/unit/name, tender/items/unit/name, contracts/items/unit/name")</f>
        <v>planning/requestForQuotes/items/unit/name, tender/items/unit/name, contracts/items/unit/name</v>
      </c>
      <c r="K76" s="76" t="str">
        <f>IFERROR(__xludf.DUMMYFUNCTION("IF(ISBLANK($D76),"""",IFERROR(JOIN("", "",QUERY(INDIRECT(""'(EDCA) "" &amp; K$3 &amp; ""'!$A$1:$D$1000""),""SELECT A WHERE D = '"" &amp; $A76 &amp; ""'""))))"),"")</f>
        <v/>
      </c>
      <c r="L76" s="76" t="str">
        <f>IFERROR(__xludf.DUMMYFUNCTION("IF(ISBLANK($D76),"""",IFERROR(JOIN("", "",QUERY(INDIRECT(""'(EDCA) "" &amp; L$3 &amp; ""'!$A$1:$D$1000""),""SELECT A WHERE D = '"" &amp; $A76 &amp; ""'""))))"),"planning/requestForQuotes/items/unit/name")</f>
        <v>planning/requestForQuotes/items/unit/name</v>
      </c>
      <c r="M76" s="76" t="str">
        <f>IFERROR(__xludf.DUMMYFUNCTION("IF(ISBLANK($D76),"""",IFERROR(JOIN("", "",QUERY(INDIRECT(""'(EDCA) "" &amp; M$3 &amp; ""'!$A$1:$D$1000""),""SELECT A WHERE D = '"" &amp; $A76 &amp; ""'""))))"),"tender/items/unit/name")</f>
        <v>tender/items/unit/name</v>
      </c>
      <c r="N76" s="76" t="str">
        <f>IFERROR(__xludf.DUMMYFUNCTION("IF(ISBLANK($D76),"""",IFERROR(JOIN("", "",QUERY(INDIRECT(""'(EDCA) "" &amp; N$3 &amp; ""'!$A$1:$D$1000""),""SELECT A WHERE D = '"" &amp; $A76 &amp; ""'""))))"),"")</f>
        <v/>
      </c>
      <c r="O76" s="76" t="str">
        <f>IFERROR(__xludf.DUMMYFUNCTION("IF(ISBLANK($D76),"""",IFERROR(JOIN("", "",QUERY(INDIRECT(""'(EDCA) "" &amp; O$3 &amp; ""'!$A$1:$D$1000""),""SELECT A WHERE D = '"" &amp; $A76 &amp; ""'""))))"),"contracts/items/unit/name")</f>
        <v>contracts/items/unit/name</v>
      </c>
      <c r="P76" s="76" t="str">
        <f>IFERROR(__xludf.DUMMYFUNCTION("IF(ISBLANK($D76),"""",IFERROR(JOIN("", "",QUERY(INDIRECT(""'(EDCA) "" &amp; P$3 &amp; ""'!$A$1:$D$1000""),""SELECT A WHERE D = '"" &amp; $A76 &amp; ""'""))))"),"")</f>
        <v/>
      </c>
      <c r="Q76" s="76">
        <f t="shared" ref="Q76:V76" si="74">IF(ISBLANK(IFERROR(VLOOKUP($A76,INDIRECT("'(EDCA) " &amp; Q$3 &amp; "'!$D:$D"),1,FALSE))),0,1)</f>
        <v>0</v>
      </c>
      <c r="R76" s="76">
        <f t="shared" si="74"/>
        <v>1</v>
      </c>
      <c r="S76" s="76">
        <f t="shared" si="74"/>
        <v>1</v>
      </c>
      <c r="T76" s="76">
        <f t="shared" si="74"/>
        <v>0</v>
      </c>
      <c r="U76" s="76">
        <f t="shared" si="74"/>
        <v>1</v>
      </c>
      <c r="V76" s="76">
        <f t="shared" si="74"/>
        <v>0</v>
      </c>
    </row>
    <row r="77">
      <c r="A77" s="76" t="str">
        <f t="shared" si="1"/>
        <v>datos de identificacion (RFCEMPRESA)</v>
      </c>
      <c r="B77" s="85" t="s">
        <v>184</v>
      </c>
      <c r="C77" s="85" t="s">
        <v>1302</v>
      </c>
      <c r="D77" s="85" t="s">
        <v>1360</v>
      </c>
      <c r="E77" s="85" t="s">
        <v>1361</v>
      </c>
      <c r="F77" s="92"/>
      <c r="G77" s="85" t="s">
        <v>325</v>
      </c>
      <c r="H77" s="76"/>
      <c r="I77" s="88" t="str">
        <f t="shared" si="3"/>
        <v>sí</v>
      </c>
      <c r="J77" s="88" t="str">
        <f>IFERROR(__xludf.DUMMYFUNCTION("IFERROR(JOIN("", "",FILTER(K77:P77,LEN(K77:P77))))"),"planning/requestForQuotes/invitedSuppliers/id, tender/clarificationMeetings/attendees/id, parties/id")</f>
        <v>planning/requestForQuotes/invitedSuppliers/id, tender/clarificationMeetings/attendees/id, parties/id</v>
      </c>
      <c r="K77" s="76" t="str">
        <f>IFERROR(__xludf.DUMMYFUNCTION("IF(ISBLANK($D77),"""",IFERROR(JOIN("", "",QUERY(INDIRECT(""'(EDCA) "" &amp; K$3 &amp; ""'!$A$1:$D$1000""),""SELECT A WHERE D = '"" &amp; $A77 &amp; ""'""))))"),"")</f>
        <v/>
      </c>
      <c r="L77" s="76" t="str">
        <f>IFERROR(__xludf.DUMMYFUNCTION("IF(ISBLANK($D77),"""",IFERROR(JOIN("", "",QUERY(INDIRECT(""'(EDCA) "" &amp; L$3 &amp; ""'!$A$1:$D$1000""),""SELECT A WHERE D = '"" &amp; $A77 &amp; ""'""))))"),"planning/requestForQuotes/invitedSuppliers/id")</f>
        <v>planning/requestForQuotes/invitedSuppliers/id</v>
      </c>
      <c r="M77" s="76" t="str">
        <f>IFERROR(__xludf.DUMMYFUNCTION("IF(ISBLANK($D77),"""",IFERROR(JOIN("", "",QUERY(INDIRECT(""'(EDCA) "" &amp; M$3 &amp; ""'!$A$1:$D$1000""),""SELECT A WHERE D = '"" &amp; $A77 &amp; ""'""))))"),"tender/clarificationMeetings/attendees/id")</f>
        <v>tender/clarificationMeetings/attendees/id</v>
      </c>
      <c r="N77" s="76" t="str">
        <f>IFERROR(__xludf.DUMMYFUNCTION("IF(ISBLANK($D77),"""",IFERROR(JOIN("", "",QUERY(INDIRECT(""'(EDCA) "" &amp; N$3 &amp; ""'!$A$1:$D$1000""),""SELECT A WHERE D = '"" &amp; $A77 &amp; ""'""))))"),"")</f>
        <v/>
      </c>
      <c r="O77" s="76" t="str">
        <f>IFERROR(__xludf.DUMMYFUNCTION("IF(ISBLANK($D77),"""",IFERROR(JOIN("", "",QUERY(INDIRECT(""'(EDCA) "" &amp; O$3 &amp; ""'!$A$1:$D$1000""),""SELECT A WHERE D = '"" &amp; $A77 &amp; ""'""))))"),"")</f>
        <v/>
      </c>
      <c r="P77" s="76" t="str">
        <f>IFERROR(__xludf.DUMMYFUNCTION("IF(ISBLANK($D77),"""",IFERROR(JOIN("", "",QUERY(INDIRECT(""'(EDCA) "" &amp; P$3 &amp; ""'!$A$1:$D$1000""),""SELECT A WHERE D = '"" &amp; $A77 &amp; ""'""))))"),"parties/id")</f>
        <v>parties/id</v>
      </c>
      <c r="Q77" s="76">
        <f t="shared" ref="Q77:V77" si="75">IF(ISBLANK(IFERROR(VLOOKUP($A77,INDIRECT("'(EDCA) " &amp; Q$3 &amp; "'!$D:$D"),1,FALSE))),0,1)</f>
        <v>0</v>
      </c>
      <c r="R77" s="76">
        <f t="shared" si="75"/>
        <v>1</v>
      </c>
      <c r="S77" s="76">
        <f t="shared" si="75"/>
        <v>1</v>
      </c>
      <c r="T77" s="76">
        <f t="shared" si="75"/>
        <v>0</v>
      </c>
      <c r="U77" s="76">
        <f t="shared" si="75"/>
        <v>0</v>
      </c>
      <c r="V77" s="76">
        <f t="shared" si="75"/>
        <v>1</v>
      </c>
    </row>
    <row r="78">
      <c r="A78" s="76" t="str">
        <f t="shared" si="1"/>
        <v>datos de identificacion (RFCCAO)</v>
      </c>
      <c r="B78" s="85" t="s">
        <v>184</v>
      </c>
      <c r="C78" s="85" t="s">
        <v>1302</v>
      </c>
      <c r="D78" s="85" t="s">
        <v>1362</v>
      </c>
      <c r="E78" s="85" t="s">
        <v>1363</v>
      </c>
      <c r="F78" s="92"/>
      <c r="G78" s="85" t="s">
        <v>325</v>
      </c>
      <c r="H78" s="76"/>
      <c r="I78" s="88" t="str">
        <f t="shared" si="3"/>
        <v>sí</v>
      </c>
      <c r="J78" s="88" t="str">
        <f>IFERROR(__xludf.DUMMYFUNCTION("IFERROR(JOIN("", "",FILTER(K78:P78,LEN(K78:P78))))"),"buyer/id, parties/id, planning/contractingUnit/id, parties/id, parties/id")</f>
        <v>buyer/id, parties/id, planning/contractingUnit/id, parties/id, parties/id</v>
      </c>
      <c r="K78" s="76" t="str">
        <f>IFERROR(__xludf.DUMMYFUNCTION("IF(ISBLANK($D78),"""",IFERROR(JOIN("", "",QUERY(INDIRECT(""'(EDCA) "" &amp; K$3 &amp; ""'!$A$1:$D$1000""),""SELECT A WHERE D = '"" &amp; $A78 &amp; ""'""))))"),"buyer/id, parties/id")</f>
        <v>buyer/id, parties/id</v>
      </c>
      <c r="L78" s="76" t="str">
        <f>IFERROR(__xludf.DUMMYFUNCTION("IF(ISBLANK($D78),"""",IFERROR(JOIN("", "",QUERY(INDIRECT(""'(EDCA) "" &amp; L$3 &amp; ""'!$A$1:$D$1000""),""SELECT A WHERE D = '"" &amp; $A78 &amp; ""'""))))"),"planning/contractingUnit/id")</f>
        <v>planning/contractingUnit/id</v>
      </c>
      <c r="M78" s="76" t="str">
        <f>IFERROR(__xludf.DUMMYFUNCTION("IF(ISBLANK($D78),"""",IFERROR(JOIN("", "",QUERY(INDIRECT(""'(EDCA) "" &amp; M$3 &amp; ""'!$A$1:$D$1000""),""SELECT A WHERE D = '"" &amp; $A78 &amp; ""'""))))"),"parties/id")</f>
        <v>parties/id</v>
      </c>
      <c r="N78" s="76" t="str">
        <f>IFERROR(__xludf.DUMMYFUNCTION("IF(ISBLANK($D78),"""",IFERROR(JOIN("", "",QUERY(INDIRECT(""'(EDCA) "" &amp; N$3 &amp; ""'!$A$1:$D$1000""),""SELECT A WHERE D = '"" &amp; $A78 &amp; ""'""))))"),"")</f>
        <v/>
      </c>
      <c r="O78" s="76" t="str">
        <f>IFERROR(__xludf.DUMMYFUNCTION("IF(ISBLANK($D78),"""",IFERROR(JOIN("", "",QUERY(INDIRECT(""'(EDCA) "" &amp; O$3 &amp; ""'!$A$1:$D$1000""),""SELECT A WHERE D = '"" &amp; $A78 &amp; ""'""))))"),"")</f>
        <v/>
      </c>
      <c r="P78" s="76" t="str">
        <f>IFERROR(__xludf.DUMMYFUNCTION("IF(ISBLANK($D78),"""",IFERROR(JOIN("", "",QUERY(INDIRECT(""'(EDCA) "" &amp; P$3 &amp; ""'!$A$1:$D$1000""),""SELECT A WHERE D = '"" &amp; $A78 &amp; ""'""))))"),"parties/id")</f>
        <v>parties/id</v>
      </c>
      <c r="Q78" s="76">
        <f t="shared" ref="Q78:V78" si="76">IF(ISBLANK(IFERROR(VLOOKUP($A78,INDIRECT("'(EDCA) " &amp; Q$3 &amp; "'!$D:$D"),1,FALSE))),0,1)</f>
        <v>1</v>
      </c>
      <c r="R78" s="76">
        <f t="shared" si="76"/>
        <v>1</v>
      </c>
      <c r="S78" s="76">
        <f t="shared" si="76"/>
        <v>1</v>
      </c>
      <c r="T78" s="76">
        <f t="shared" si="76"/>
        <v>0</v>
      </c>
      <c r="U78" s="76">
        <f t="shared" si="76"/>
        <v>0</v>
      </c>
      <c r="V78" s="76">
        <f t="shared" si="76"/>
        <v>1</v>
      </c>
    </row>
    <row r="79">
      <c r="A79" s="76" t="str">
        <f t="shared" si="1"/>
        <v>datos de identificacion (NOMOBRA)</v>
      </c>
      <c r="B79" s="85" t="s">
        <v>282</v>
      </c>
      <c r="C79" s="85" t="s">
        <v>1302</v>
      </c>
      <c r="D79" s="85" t="s">
        <v>1364</v>
      </c>
      <c r="E79" s="85" t="s">
        <v>1365</v>
      </c>
      <c r="F79" s="92"/>
      <c r="G79" s="85" t="s">
        <v>325</v>
      </c>
      <c r="H79" s="76"/>
      <c r="I79" s="88" t="str">
        <f t="shared" si="3"/>
        <v>sí</v>
      </c>
      <c r="J79" s="88" t="str">
        <f>IFERROR(__xludf.DUMMYFUNCTION("IFERROR(JOIN("", "",FILTER(K79:P79,LEN(K79:P79))))"),"planning/requestForQuotes/items/description, tender/description, contracts/description")</f>
        <v>planning/requestForQuotes/items/description, tender/description, contracts/description</v>
      </c>
      <c r="K79" s="76" t="str">
        <f>IFERROR(__xludf.DUMMYFUNCTION("IF(ISBLANK($D79),"""",IFERROR(JOIN("", "",QUERY(INDIRECT(""'(EDCA) "" &amp; K$3 &amp; ""'!$A$1:$D$1000""),""SELECT A WHERE D = '"" &amp; $A79 &amp; ""'""))))"),"")</f>
        <v/>
      </c>
      <c r="L79" s="76" t="str">
        <f>IFERROR(__xludf.DUMMYFUNCTION("IF(ISBLANK($D79),"""",IFERROR(JOIN("", "",QUERY(INDIRECT(""'(EDCA) "" &amp; L$3 &amp; ""'!$A$1:$D$1000""),""SELECT A WHERE D = '"" &amp; $A79 &amp; ""'""))))"),"planning/requestForQuotes/items/description")</f>
        <v>planning/requestForQuotes/items/description</v>
      </c>
      <c r="M79" s="76" t="str">
        <f>IFERROR(__xludf.DUMMYFUNCTION("IF(ISBLANK($D79),"""",IFERROR(JOIN("", "",QUERY(INDIRECT(""'(EDCA) "" &amp; M$3 &amp; ""'!$A$1:$D$1000""),""SELECT A WHERE D = '"" &amp; $A79 &amp; ""'""))))"),"tender/description")</f>
        <v>tender/description</v>
      </c>
      <c r="N79" s="76" t="str">
        <f>IFERROR(__xludf.DUMMYFUNCTION("IF(ISBLANK($D79),"""",IFERROR(JOIN("", "",QUERY(INDIRECT(""'(EDCA) "" &amp; N$3 &amp; ""'!$A$1:$D$1000""),""SELECT A WHERE D = '"" &amp; $A79 &amp; ""'""))))"),"")</f>
        <v/>
      </c>
      <c r="O79" s="76" t="str">
        <f>IFERROR(__xludf.DUMMYFUNCTION("IF(ISBLANK($D79),"""",IFERROR(JOIN("", "",QUERY(INDIRECT(""'(EDCA) "" &amp; O$3 &amp; ""'!$A$1:$D$1000""),""SELECT A WHERE D = '"" &amp; $A79 &amp; ""'""))))"),"contracts/description")</f>
        <v>contracts/description</v>
      </c>
      <c r="P79" s="76" t="str">
        <f>IFERROR(__xludf.DUMMYFUNCTION("IF(ISBLANK($D79),"""",IFERROR(JOIN("", "",QUERY(INDIRECT(""'(EDCA) "" &amp; P$3 &amp; ""'!$A$1:$D$1000""),""SELECT A WHERE D = '"" &amp; $A79 &amp; ""'""))))"),"")</f>
        <v/>
      </c>
      <c r="Q79" s="76">
        <f t="shared" ref="Q79:V79" si="77">IF(ISBLANK(IFERROR(VLOOKUP($A79,INDIRECT("'(EDCA) " &amp; Q$3 &amp; "'!$D:$D"),1,FALSE))),0,1)</f>
        <v>0</v>
      </c>
      <c r="R79" s="76">
        <f t="shared" si="77"/>
        <v>1</v>
      </c>
      <c r="S79" s="76">
        <f t="shared" si="77"/>
        <v>1</v>
      </c>
      <c r="T79" s="76">
        <f t="shared" si="77"/>
        <v>0</v>
      </c>
      <c r="U79" s="76">
        <f t="shared" si="77"/>
        <v>1</v>
      </c>
      <c r="V79" s="76">
        <f t="shared" si="77"/>
        <v>0</v>
      </c>
    </row>
    <row r="80">
      <c r="A80" s="76" t="str">
        <f t="shared" si="1"/>
        <v>datos de identificacion (Valor1C)</v>
      </c>
      <c r="B80" s="85" t="s">
        <v>184</v>
      </c>
      <c r="C80" s="85" t="s">
        <v>1302</v>
      </c>
      <c r="D80" s="85" t="s">
        <v>1366</v>
      </c>
      <c r="E80" s="85">
        <v>1.032714971E7</v>
      </c>
      <c r="F80" s="92"/>
      <c r="G80" s="85" t="s">
        <v>325</v>
      </c>
      <c r="H80" s="76"/>
      <c r="I80" s="88" t="str">
        <f t="shared" si="3"/>
        <v>sí</v>
      </c>
      <c r="J80" s="88" t="str">
        <f>IFERROR(__xludf.DUMMYFUNCTION("IFERROR(JOIN("", "",FILTER(K80:P80,LEN(K80:P80))))"),"planning/requestForQuotes/items/unit/value/amountNet, contracts/value/amountNet, contracts/implementation/transactions/value/amountNet")</f>
        <v>planning/requestForQuotes/items/unit/value/amountNet, contracts/value/amountNet, contracts/implementation/transactions/value/amountNet</v>
      </c>
      <c r="K80" s="76" t="str">
        <f>IFERROR(__xludf.DUMMYFUNCTION("IF(ISBLANK($D80),"""",IFERROR(JOIN("", "",QUERY(INDIRECT(""'(EDCA) "" &amp; K$3 &amp; ""'!$A$1:$D$1000""),""SELECT A WHERE D = '"" &amp; $A80 &amp; ""'""))))"),"")</f>
        <v/>
      </c>
      <c r="L80" s="76" t="str">
        <f>IFERROR(__xludf.DUMMYFUNCTION("IF(ISBLANK($D80),"""",IFERROR(JOIN("", "",QUERY(INDIRECT(""'(EDCA) "" &amp; L$3 &amp; ""'!$A$1:$D$1000""),""SELECT A WHERE D = '"" &amp; $A80 &amp; ""'""))))"),"planning/requestForQuotes/items/unit/value/amountNet")</f>
        <v>planning/requestForQuotes/items/unit/value/amountNet</v>
      </c>
      <c r="M80" s="76" t="str">
        <f>IFERROR(__xludf.DUMMYFUNCTION("IF(ISBLANK($D80),"""",IFERROR(JOIN("", "",QUERY(INDIRECT(""'(EDCA) "" &amp; M$3 &amp; ""'!$A$1:$D$1000""),""SELECT A WHERE D = '"" &amp; $A80 &amp; ""'""))))"),"")</f>
        <v/>
      </c>
      <c r="N80" s="76" t="str">
        <f>IFERROR(__xludf.DUMMYFUNCTION("IF(ISBLANK($D80),"""",IFERROR(JOIN("", "",QUERY(INDIRECT(""'(EDCA) "" &amp; N$3 &amp; ""'!$A$1:$D$1000""),""SELECT A WHERE D = '"" &amp; $A80 &amp; ""'""))))"),"")</f>
        <v/>
      </c>
      <c r="O80" s="76" t="str">
        <f>IFERROR(__xludf.DUMMYFUNCTION("IF(ISBLANK($D80),"""",IFERROR(JOIN("", "",QUERY(INDIRECT(""'(EDCA) "" &amp; O$3 &amp; ""'!$A$1:$D$1000""),""SELECT A WHERE D = '"" &amp; $A80 &amp; ""'""))))"),"contracts/value/amountNet")</f>
        <v>contracts/value/amountNet</v>
      </c>
      <c r="P80" s="76" t="str">
        <f>IFERROR(__xludf.DUMMYFUNCTION("IF(ISBLANK($D80),"""",IFERROR(JOIN("", "",QUERY(INDIRECT(""'(EDCA) "" &amp; P$3 &amp; ""'!$A$1:$D$1000""),""SELECT A WHERE D = '"" &amp; $A80 &amp; ""'""))))"),"contracts/implementation/transactions/value/amountNet")</f>
        <v>contracts/implementation/transactions/value/amountNet</v>
      </c>
      <c r="Q80" s="76">
        <f t="shared" ref="Q80:V80" si="78">IF(ISBLANK(IFERROR(VLOOKUP($A80,INDIRECT("'(EDCA) " &amp; Q$3 &amp; "'!$D:$D"),1,FALSE))),0,1)</f>
        <v>0</v>
      </c>
      <c r="R80" s="76">
        <f t="shared" si="78"/>
        <v>1</v>
      </c>
      <c r="S80" s="76">
        <f t="shared" si="78"/>
        <v>0</v>
      </c>
      <c r="T80" s="76">
        <f t="shared" si="78"/>
        <v>0</v>
      </c>
      <c r="U80" s="76">
        <f t="shared" si="78"/>
        <v>1</v>
      </c>
      <c r="V80" s="76">
        <f t="shared" si="78"/>
        <v>1</v>
      </c>
    </row>
    <row r="81">
      <c r="A81" s="76" t="str">
        <f t="shared" si="1"/>
        <v>datos de identificacion (Valor2C)</v>
      </c>
      <c r="B81" s="85" t="s">
        <v>184</v>
      </c>
      <c r="C81" s="85" t="s">
        <v>1302</v>
      </c>
      <c r="D81" s="85" t="s">
        <v>1367</v>
      </c>
      <c r="E81" s="85">
        <v>1.197949366E7</v>
      </c>
      <c r="F81" s="92"/>
      <c r="G81" s="85" t="s">
        <v>325</v>
      </c>
      <c r="H81" s="76"/>
      <c r="I81" s="88" t="str">
        <f t="shared" si="3"/>
        <v>sí</v>
      </c>
      <c r="J81" s="88" t="str">
        <f>IFERROR(__xludf.DUMMYFUNCTION("IFERROR(JOIN("", "",FILTER(K81:P81,LEN(K81:P81))))"),"planning/requestForQuotes/items/unit/value/amount, contracts/value/amount, contracts/implementation/transactions/value/amount")</f>
        <v>planning/requestForQuotes/items/unit/value/amount, contracts/value/amount, contracts/implementation/transactions/value/amount</v>
      </c>
      <c r="K81" s="76" t="str">
        <f>IFERROR(__xludf.DUMMYFUNCTION("IF(ISBLANK($D81),"""",IFERROR(JOIN("", "",QUERY(INDIRECT(""'(EDCA) "" &amp; K$3 &amp; ""'!$A$1:$D$1000""),""SELECT A WHERE D = '"" &amp; $A81 &amp; ""'""))))"),"")</f>
        <v/>
      </c>
      <c r="L81" s="76" t="str">
        <f>IFERROR(__xludf.DUMMYFUNCTION("IF(ISBLANK($D81),"""",IFERROR(JOIN("", "",QUERY(INDIRECT(""'(EDCA) "" &amp; L$3 &amp; ""'!$A$1:$D$1000""),""SELECT A WHERE D = '"" &amp; $A81 &amp; ""'""))))"),"planning/requestForQuotes/items/unit/value/amount")</f>
        <v>planning/requestForQuotes/items/unit/value/amount</v>
      </c>
      <c r="M81" s="76" t="str">
        <f>IFERROR(__xludf.DUMMYFUNCTION("IF(ISBLANK($D81),"""",IFERROR(JOIN("", "",QUERY(INDIRECT(""'(EDCA) "" &amp; M$3 &amp; ""'!$A$1:$D$1000""),""SELECT A WHERE D = '"" &amp; $A81 &amp; ""'""))))"),"")</f>
        <v/>
      </c>
      <c r="N81" s="76" t="str">
        <f>IFERROR(__xludf.DUMMYFUNCTION("IF(ISBLANK($D81),"""",IFERROR(JOIN("", "",QUERY(INDIRECT(""'(EDCA) "" &amp; N$3 &amp; ""'!$A$1:$D$1000""),""SELECT A WHERE D = '"" &amp; $A81 &amp; ""'""))))"),"")</f>
        <v/>
      </c>
      <c r="O81" s="76" t="str">
        <f>IFERROR(__xludf.DUMMYFUNCTION("IF(ISBLANK($D81),"""",IFERROR(JOIN("", "",QUERY(INDIRECT(""'(EDCA) "" &amp; O$3 &amp; ""'!$A$1:$D$1000""),""SELECT A WHERE D = '"" &amp; $A81 &amp; ""'""))))"),"contracts/value/amount")</f>
        <v>contracts/value/amount</v>
      </c>
      <c r="P81" s="76" t="str">
        <f>IFERROR(__xludf.DUMMYFUNCTION("IF(ISBLANK($D81),"""",IFERROR(JOIN("", "",QUERY(INDIRECT(""'(EDCA) "" &amp; P$3 &amp; ""'!$A$1:$D$1000""),""SELECT A WHERE D = '"" &amp; $A81 &amp; ""'""))))"),"contracts/implementation/transactions/value/amount")</f>
        <v>contracts/implementation/transactions/value/amount</v>
      </c>
      <c r="Q81" s="76">
        <f t="shared" ref="Q81:V81" si="79">IF(ISBLANK(IFERROR(VLOOKUP($A81,INDIRECT("'(EDCA) " &amp; Q$3 &amp; "'!$D:$D"),1,FALSE))),0,1)</f>
        <v>0</v>
      </c>
      <c r="R81" s="76">
        <f t="shared" si="79"/>
        <v>1</v>
      </c>
      <c r="S81" s="76">
        <f t="shared" si="79"/>
        <v>0</v>
      </c>
      <c r="T81" s="76">
        <f t="shared" si="79"/>
        <v>0</v>
      </c>
      <c r="U81" s="76">
        <f t="shared" si="79"/>
        <v>1</v>
      </c>
      <c r="V81" s="76">
        <f t="shared" si="79"/>
        <v>1</v>
      </c>
    </row>
    <row r="82">
      <c r="A82" s="76" t="str">
        <f t="shared" si="1"/>
        <v>datos de identificacion (Moneda)</v>
      </c>
      <c r="B82" s="85" t="s">
        <v>184</v>
      </c>
      <c r="C82" s="85" t="s">
        <v>1302</v>
      </c>
      <c r="D82" s="85" t="s">
        <v>565</v>
      </c>
      <c r="E82" s="85" t="s">
        <v>1368</v>
      </c>
      <c r="F82" s="85"/>
      <c r="G82" s="85" t="s">
        <v>325</v>
      </c>
      <c r="H82" s="76"/>
      <c r="I82" s="88" t="str">
        <f t="shared" si="3"/>
        <v>sí</v>
      </c>
      <c r="J82" s="88" t="str">
        <f>IFERROR(__xludf.DUMMYFUNCTION("IFERROR(JOIN("", "",FILTER(K82:P82,LEN(K82:P82))))"),"tender/value/currency, tender/minValue/currency, tender/items/unit/value/currency, contracts/value/currency, contracts/guarantees/value/currency, contracts/implementation/transactions/value/currency")</f>
        <v>tender/value/currency, tender/minValue/currency, tender/items/unit/value/currency, contracts/value/currency, contracts/guarantees/value/currency, contracts/implementation/transactions/value/currency</v>
      </c>
      <c r="K82" s="76" t="str">
        <f>IFERROR(__xludf.DUMMYFUNCTION("IF(ISBLANK($D82),"""",IFERROR(JOIN("", "",QUERY(INDIRECT(""'(EDCA) "" &amp; K$3 &amp; ""'!$A$1:$D$1000""),""SELECT A WHERE D = '"" &amp; $A82 &amp; ""'""))))"),"")</f>
        <v/>
      </c>
      <c r="L82" s="76" t="str">
        <f>IFERROR(__xludf.DUMMYFUNCTION("IF(ISBLANK($D82),"""",IFERROR(JOIN("", "",QUERY(INDIRECT(""'(EDCA) "" &amp; L$3 &amp; ""'!$A$1:$D$1000""),""SELECT A WHERE D = '"" &amp; $A82 &amp; ""'""))))"),"")</f>
        <v/>
      </c>
      <c r="M82" s="76" t="str">
        <f>IFERROR(__xludf.DUMMYFUNCTION("IF(ISBLANK($D82),"""",IFERROR(JOIN("", "",QUERY(INDIRECT(""'(EDCA) "" &amp; M$3 &amp; ""'!$A$1:$D$1000""),""SELECT A WHERE D = '"" &amp; $A82 &amp; ""'""))))"),"tender/value/currency, tender/minValue/currency, tender/items/unit/value/currency")</f>
        <v>tender/value/currency, tender/minValue/currency, tender/items/unit/value/currency</v>
      </c>
      <c r="N82" s="76" t="str">
        <f>IFERROR(__xludf.DUMMYFUNCTION("IF(ISBLANK($D82),"""",IFERROR(JOIN("", "",QUERY(INDIRECT(""'(EDCA) "" &amp; N$3 &amp; ""'!$A$1:$D$1000""),""SELECT A WHERE D = '"" &amp; $A82 &amp; ""'""))))"),"")</f>
        <v/>
      </c>
      <c r="O82" s="76" t="str">
        <f>IFERROR(__xludf.DUMMYFUNCTION("IF(ISBLANK($D82),"""",IFERROR(JOIN("", "",QUERY(INDIRECT(""'(EDCA) "" &amp; O$3 &amp; ""'!$A$1:$D$1000""),""SELECT A WHERE D = '"" &amp; $A82 &amp; ""'""))))"),"contracts/value/currency, contracts/guarantees/value/currency")</f>
        <v>contracts/value/currency, contracts/guarantees/value/currency</v>
      </c>
      <c r="P82" s="76" t="str">
        <f>IFERROR(__xludf.DUMMYFUNCTION("IF(ISBLANK($D82),"""",IFERROR(JOIN("", "",QUERY(INDIRECT(""'(EDCA) "" &amp; P$3 &amp; ""'!$A$1:$D$1000""),""SELECT A WHERE D = '"" &amp; $A82 &amp; ""'""))))"),"contracts/implementation/transactions/value/currency")</f>
        <v>contracts/implementation/transactions/value/currency</v>
      </c>
      <c r="Q82" s="76">
        <f t="shared" ref="Q82:V82" si="80">IF(ISBLANK(IFERROR(VLOOKUP($A82,INDIRECT("'(EDCA) " &amp; Q$3 &amp; "'!$D:$D"),1,FALSE))),0,1)</f>
        <v>0</v>
      </c>
      <c r="R82" s="76">
        <f t="shared" si="80"/>
        <v>0</v>
      </c>
      <c r="S82" s="76">
        <f t="shared" si="80"/>
        <v>1</v>
      </c>
      <c r="T82" s="76">
        <f t="shared" si="80"/>
        <v>0</v>
      </c>
      <c r="U82" s="76">
        <f t="shared" si="80"/>
        <v>1</v>
      </c>
      <c r="V82" s="76">
        <f t="shared" si="80"/>
        <v>1</v>
      </c>
    </row>
    <row r="83">
      <c r="A83" s="76" t="str">
        <f t="shared" si="1"/>
        <v>datos de identificacion (Emisor)</v>
      </c>
      <c r="B83" s="85" t="s">
        <v>282</v>
      </c>
      <c r="C83" s="85" t="s">
        <v>1302</v>
      </c>
      <c r="D83" s="85" t="s">
        <v>1369</v>
      </c>
      <c r="E83" s="85" t="s">
        <v>1370</v>
      </c>
      <c r="F83" s="85"/>
      <c r="G83" s="85" t="s">
        <v>325</v>
      </c>
      <c r="H83" s="76"/>
      <c r="I83" s="88" t="str">
        <f t="shared" si="3"/>
        <v>sí</v>
      </c>
      <c r="J83" s="88" t="str">
        <f>IFERROR(__xludf.DUMMYFUNCTION("IFERROR(JOIN("", "",FILTER(K83:P83,LEN(K83:P83))))"),"parties/position")</f>
        <v>parties/position</v>
      </c>
      <c r="K83" s="76" t="str">
        <f>IFERROR(__xludf.DUMMYFUNCTION("IF(ISBLANK($D83),"""",IFERROR(JOIN("", "",QUERY(INDIRECT(""'(EDCA) "" &amp; K$3 &amp; ""'!$A$1:$D$1000""),""SELECT A WHERE D = '"" &amp; $A83 &amp; ""'""))))"),"")</f>
        <v/>
      </c>
      <c r="L83" s="76" t="str">
        <f>IFERROR(__xludf.DUMMYFUNCTION("IF(ISBLANK($D83),"""",IFERROR(JOIN("", "",QUERY(INDIRECT(""'(EDCA) "" &amp; L$3 &amp; ""'!$A$1:$D$1000""),""SELECT A WHERE D = '"" &amp; $A83 &amp; ""'""))))"),"parties/position")</f>
        <v>parties/position</v>
      </c>
      <c r="M83" s="76" t="str">
        <f>IFERROR(__xludf.DUMMYFUNCTION("IF(ISBLANK($D83),"""",IFERROR(JOIN("", "",QUERY(INDIRECT(""'(EDCA) "" &amp; M$3 &amp; ""'!$A$1:$D$1000""),""SELECT A WHERE D = '"" &amp; $A83 &amp; ""'""))))"),"")</f>
        <v/>
      </c>
      <c r="N83" s="76" t="str">
        <f>IFERROR(__xludf.DUMMYFUNCTION("IF(ISBLANK($D83),"""",IFERROR(JOIN("", "",QUERY(INDIRECT(""'(EDCA) "" &amp; N$3 &amp; ""'!$A$1:$D$1000""),""SELECT A WHERE D = '"" &amp; $A83 &amp; ""'""))))"),"")</f>
        <v/>
      </c>
      <c r="O83" s="76" t="str">
        <f>IFERROR(__xludf.DUMMYFUNCTION("IF(ISBLANK($D83),"""",IFERROR(JOIN("", "",QUERY(INDIRECT(""'(EDCA) "" &amp; O$3 &amp; ""'!$A$1:$D$1000""),""SELECT A WHERE D = '"" &amp; $A83 &amp; ""'""))))"),"")</f>
        <v/>
      </c>
      <c r="P83" s="76" t="str">
        <f>IFERROR(__xludf.DUMMYFUNCTION("IF(ISBLANK($D83),"""",IFERROR(JOIN("", "",QUERY(INDIRECT(""'(EDCA) "" &amp; P$3 &amp; ""'!$A$1:$D$1000""),""SELECT A WHERE D = '"" &amp; $A83 &amp; ""'""))))"),"")</f>
        <v/>
      </c>
      <c r="Q83" s="76">
        <f t="shared" ref="Q83:V83" si="81">IF(ISBLANK(IFERROR(VLOOKUP($A83,INDIRECT("'(EDCA) " &amp; Q$3 &amp; "'!$D:$D"),1,FALSE))),0,1)</f>
        <v>0</v>
      </c>
      <c r="R83" s="76">
        <f t="shared" si="81"/>
        <v>1</v>
      </c>
      <c r="S83" s="76">
        <f t="shared" si="81"/>
        <v>0</v>
      </c>
      <c r="T83" s="76">
        <f t="shared" si="81"/>
        <v>0</v>
      </c>
      <c r="U83" s="76">
        <f t="shared" si="81"/>
        <v>0</v>
      </c>
      <c r="V83" s="76">
        <f t="shared" si="81"/>
        <v>0</v>
      </c>
    </row>
    <row r="84">
      <c r="A84" s="76" t="str">
        <f t="shared" si="1"/>
        <v>datos de identificacion (Licitación Pública Estatal2)</v>
      </c>
      <c r="B84" s="85" t="s">
        <v>290</v>
      </c>
      <c r="C84" s="85" t="s">
        <v>1302</v>
      </c>
      <c r="D84" s="85" t="s">
        <v>1371</v>
      </c>
      <c r="E84" s="85" t="s">
        <v>1310</v>
      </c>
      <c r="F84" s="85"/>
      <c r="G84" s="85" t="s">
        <v>325</v>
      </c>
      <c r="H84" s="76"/>
      <c r="I84" s="88" t="str">
        <f t="shared" si="3"/>
        <v>sí</v>
      </c>
      <c r="J84" s="88" t="str">
        <f>IFERROR(__xludf.DUMMYFUNCTION("IFERROR(JOIN("", "",FILTER(K84:P84,LEN(K84:P84))))"),"tender/title, tender/procurementMethod, tender/additionalProcurementCategories")</f>
        <v>tender/title, tender/procurementMethod, tender/additionalProcurementCategories</v>
      </c>
      <c r="K84" s="76" t="str">
        <f>IFERROR(__xludf.DUMMYFUNCTION("IF(ISBLANK($D84),"""",IFERROR(JOIN("", "",QUERY(INDIRECT(""'(EDCA) "" &amp; K$3 &amp; ""'!$A$1:$D$1000""),""SELECT A WHERE D = '"" &amp; $A84 &amp; ""'""))))"),"")</f>
        <v/>
      </c>
      <c r="L84" s="76" t="str">
        <f>IFERROR(__xludf.DUMMYFUNCTION("IF(ISBLANK($D84),"""",IFERROR(JOIN("", "",QUERY(INDIRECT(""'(EDCA) "" &amp; L$3 &amp; ""'!$A$1:$D$1000""),""SELECT A WHERE D = '"" &amp; $A84 &amp; ""'""))))"),"")</f>
        <v/>
      </c>
      <c r="M84" s="76" t="str">
        <f>IFERROR(__xludf.DUMMYFUNCTION("IF(ISBLANK($D84),"""",IFERROR(JOIN("", "",QUERY(INDIRECT(""'(EDCA) "" &amp; M$3 &amp; ""'!$A$1:$D$1000""),""SELECT A WHERE D = '"" &amp; $A84 &amp; ""'""))))"),"tender/title, tender/procurementMethod, tender/additionalProcurementCategories")</f>
        <v>tender/title, tender/procurementMethod, tender/additionalProcurementCategories</v>
      </c>
      <c r="N84" s="76" t="str">
        <f>IFERROR(__xludf.DUMMYFUNCTION("IF(ISBLANK($D84),"""",IFERROR(JOIN("", "",QUERY(INDIRECT(""'(EDCA) "" &amp; N$3 &amp; ""'!$A$1:$D$1000""),""SELECT A WHERE D = '"" &amp; $A84 &amp; ""'""))))"),"")</f>
        <v/>
      </c>
      <c r="O84" s="76" t="str">
        <f>IFERROR(__xludf.DUMMYFUNCTION("IF(ISBLANK($D84),"""",IFERROR(JOIN("", "",QUERY(INDIRECT(""'(EDCA) "" &amp; O$3 &amp; ""'!$A$1:$D$1000""),""SELECT A WHERE D = '"" &amp; $A84 &amp; ""'""))))"),"")</f>
        <v/>
      </c>
      <c r="P84" s="76" t="str">
        <f>IFERROR(__xludf.DUMMYFUNCTION("IF(ISBLANK($D84),"""",IFERROR(JOIN("", "",QUERY(INDIRECT(""'(EDCA) "" &amp; P$3 &amp; ""'!$A$1:$D$1000""),""SELECT A WHERE D = '"" &amp; $A84 &amp; ""'""))))"),"")</f>
        <v/>
      </c>
      <c r="Q84" s="76">
        <f t="shared" ref="Q84:V84" si="82">IF(ISBLANK(IFERROR(VLOOKUP($A84,INDIRECT("'(EDCA) " &amp; Q$3 &amp; "'!$D:$D"),1,FALSE))),0,1)</f>
        <v>0</v>
      </c>
      <c r="R84" s="76">
        <f t="shared" si="82"/>
        <v>0</v>
      </c>
      <c r="S84" s="76">
        <f t="shared" si="82"/>
        <v>1</v>
      </c>
      <c r="T84" s="76">
        <f t="shared" si="82"/>
        <v>0</v>
      </c>
      <c r="U84" s="76">
        <f t="shared" si="82"/>
        <v>0</v>
      </c>
      <c r="V84" s="76">
        <f t="shared" si="82"/>
        <v>0</v>
      </c>
    </row>
    <row r="85">
      <c r="A85" s="76" t="str">
        <f t="shared" si="1"/>
        <v>datos de identificacion (Inversión Autorizada1)</v>
      </c>
      <c r="B85" s="85" t="s">
        <v>282</v>
      </c>
      <c r="C85" s="85" t="s">
        <v>1302</v>
      </c>
      <c r="D85" s="85" t="s">
        <v>1372</v>
      </c>
      <c r="E85" s="85">
        <v>1.2E7</v>
      </c>
      <c r="F85" s="92"/>
      <c r="G85" s="85" t="s">
        <v>325</v>
      </c>
      <c r="H85" s="76"/>
      <c r="I85" s="88" t="str">
        <f t="shared" si="3"/>
        <v>sí</v>
      </c>
      <c r="J85" s="88" t="str">
        <f>IFERROR(__xludf.DUMMYFUNCTION("IFERROR(JOIN("", "",FILTER(K85:P85,LEN(K85:P85))))"),"tender/value/amount, tender/minValue/amount")</f>
        <v>tender/value/amount, tender/minValue/amount</v>
      </c>
      <c r="K85" s="76" t="str">
        <f>IFERROR(__xludf.DUMMYFUNCTION("IF(ISBLANK($D85),"""",IFERROR(JOIN("", "",QUERY(INDIRECT(""'(EDCA) "" &amp; K$3 &amp; ""'!$A$1:$D$1000""),""SELECT A WHERE D = '"" &amp; $A85 &amp; ""'""))))"),"")</f>
        <v/>
      </c>
      <c r="L85" s="76" t="str">
        <f>IFERROR(__xludf.DUMMYFUNCTION("IF(ISBLANK($D85),"""",IFERROR(JOIN("", "",QUERY(INDIRECT(""'(EDCA) "" &amp; L$3 &amp; ""'!$A$1:$D$1000""),""SELECT A WHERE D = '"" &amp; $A85 &amp; ""'""))))"),"")</f>
        <v/>
      </c>
      <c r="M85" s="76" t="str">
        <f>IFERROR(__xludf.DUMMYFUNCTION("IF(ISBLANK($D85),"""",IFERROR(JOIN("", "",QUERY(INDIRECT(""'(EDCA) "" &amp; M$3 &amp; ""'!$A$1:$D$1000""),""SELECT A WHERE D = '"" &amp; $A85 &amp; ""'""))))"),"tender/value/amount, tender/minValue/amount")</f>
        <v>tender/value/amount, tender/minValue/amount</v>
      </c>
      <c r="N85" s="76" t="str">
        <f>IFERROR(__xludf.DUMMYFUNCTION("IF(ISBLANK($D85),"""",IFERROR(JOIN("", "",QUERY(INDIRECT(""'(EDCA) "" &amp; N$3 &amp; ""'!$A$1:$D$1000""),""SELECT A WHERE D = '"" &amp; $A85 &amp; ""'""))))"),"")</f>
        <v/>
      </c>
      <c r="O85" s="76" t="str">
        <f>IFERROR(__xludf.DUMMYFUNCTION("IF(ISBLANK($D85),"""",IFERROR(JOIN("", "",QUERY(INDIRECT(""'(EDCA) "" &amp; O$3 &amp; ""'!$A$1:$D$1000""),""SELECT A WHERE D = '"" &amp; $A85 &amp; ""'""))))"),"")</f>
        <v/>
      </c>
      <c r="P85" s="76" t="str">
        <f>IFERROR(__xludf.DUMMYFUNCTION("IF(ISBLANK($D85),"""",IFERROR(JOIN("", "",QUERY(INDIRECT(""'(EDCA) "" &amp; P$3 &amp; ""'!$A$1:$D$1000""),""SELECT A WHERE D = '"" &amp; $A85 &amp; ""'""))))"),"")</f>
        <v/>
      </c>
      <c r="Q85" s="76">
        <f t="shared" ref="Q85:V85" si="83">IF(ISBLANK(IFERROR(VLOOKUP($A85,INDIRECT("'(EDCA) " &amp; Q$3 &amp; "'!$D:$D"),1,FALSE))),0,1)</f>
        <v>0</v>
      </c>
      <c r="R85" s="76">
        <f t="shared" si="83"/>
        <v>0</v>
      </c>
      <c r="S85" s="76">
        <f t="shared" si="83"/>
        <v>1</v>
      </c>
      <c r="T85" s="76">
        <f t="shared" si="83"/>
        <v>0</v>
      </c>
      <c r="U85" s="76">
        <f t="shared" si="83"/>
        <v>0</v>
      </c>
      <c r="V85" s="76">
        <f t="shared" si="83"/>
        <v>0</v>
      </c>
    </row>
    <row r="86">
      <c r="A86" s="76" t="str">
        <f t="shared" si="1"/>
        <v>datos de identificacion (Inversión Autorizada2)</v>
      </c>
      <c r="B86" s="85" t="s">
        <v>282</v>
      </c>
      <c r="C86" s="85" t="s">
        <v>1302</v>
      </c>
      <c r="D86" s="85" t="s">
        <v>1373</v>
      </c>
      <c r="E86" s="85">
        <v>1.034482759E7</v>
      </c>
      <c r="F86" s="85"/>
      <c r="G86" s="85" t="s">
        <v>325</v>
      </c>
      <c r="H86" s="76"/>
      <c r="I86" s="88" t="str">
        <f t="shared" si="3"/>
        <v>sí</v>
      </c>
      <c r="J86" s="88" t="str">
        <f>IFERROR(__xludf.DUMMYFUNCTION("IFERROR(JOIN("", "",FILTER(K86:P86,LEN(K86:P86))))"),"tender/value/amountNet, tender/minValue/amountNet")</f>
        <v>tender/value/amountNet, tender/minValue/amountNet</v>
      </c>
      <c r="K86" s="76" t="str">
        <f>IFERROR(__xludf.DUMMYFUNCTION("IF(ISBLANK($D86),"""",IFERROR(JOIN("", "",QUERY(INDIRECT(""'(EDCA) "" &amp; K$3 &amp; ""'!$A$1:$D$1000""),""SELECT A WHERE D = '"" &amp; $A86 &amp; ""'""))))"),"")</f>
        <v/>
      </c>
      <c r="L86" s="76" t="str">
        <f>IFERROR(__xludf.DUMMYFUNCTION("IF(ISBLANK($D86),"""",IFERROR(JOIN("", "",QUERY(INDIRECT(""'(EDCA) "" &amp; L$3 &amp; ""'!$A$1:$D$1000""),""SELECT A WHERE D = '"" &amp; $A86 &amp; ""'""))))"),"")</f>
        <v/>
      </c>
      <c r="M86" s="76" t="str">
        <f>IFERROR(__xludf.DUMMYFUNCTION("IF(ISBLANK($D86),"""",IFERROR(JOIN("", "",QUERY(INDIRECT(""'(EDCA) "" &amp; M$3 &amp; ""'!$A$1:$D$1000""),""SELECT A WHERE D = '"" &amp; $A86 &amp; ""'""))))"),"tender/value/amountNet, tender/minValue/amountNet")</f>
        <v>tender/value/amountNet, tender/minValue/amountNet</v>
      </c>
      <c r="N86" s="76" t="str">
        <f>IFERROR(__xludf.DUMMYFUNCTION("IF(ISBLANK($D86),"""",IFERROR(JOIN("", "",QUERY(INDIRECT(""'(EDCA) "" &amp; N$3 &amp; ""'!$A$1:$D$1000""),""SELECT A WHERE D = '"" &amp; $A86 &amp; ""'""))))"),"")</f>
        <v/>
      </c>
      <c r="O86" s="76" t="str">
        <f>IFERROR(__xludf.DUMMYFUNCTION("IF(ISBLANK($D86),"""",IFERROR(JOIN("", "",QUERY(INDIRECT(""'(EDCA) "" &amp; O$3 &amp; ""'!$A$1:$D$1000""),""SELECT A WHERE D = '"" &amp; $A86 &amp; ""'""))))"),"")</f>
        <v/>
      </c>
      <c r="P86" s="76" t="str">
        <f>IFERROR(__xludf.DUMMYFUNCTION("IF(ISBLANK($D86),"""",IFERROR(JOIN("", "",QUERY(INDIRECT(""'(EDCA) "" &amp; P$3 &amp; ""'!$A$1:$D$1000""),""SELECT A WHERE D = '"" &amp; $A86 &amp; ""'""))))"),"")</f>
        <v/>
      </c>
      <c r="Q86" s="76">
        <f t="shared" ref="Q86:V86" si="84">IF(ISBLANK(IFERROR(VLOOKUP($A86,INDIRECT("'(EDCA) " &amp; Q$3 &amp; "'!$D:$D"),1,FALSE))),0,1)</f>
        <v>0</v>
      </c>
      <c r="R86" s="76">
        <f t="shared" si="84"/>
        <v>0</v>
      </c>
      <c r="S86" s="76">
        <f t="shared" si="84"/>
        <v>1</v>
      </c>
      <c r="T86" s="76">
        <f t="shared" si="84"/>
        <v>0</v>
      </c>
      <c r="U86" s="76">
        <f t="shared" si="84"/>
        <v>0</v>
      </c>
      <c r="V86" s="76">
        <f t="shared" si="84"/>
        <v>0</v>
      </c>
    </row>
    <row r="87">
      <c r="A87" s="76" t="str">
        <f t="shared" si="1"/>
        <v>datos de identificacion (NumPart)</v>
      </c>
      <c r="B87" s="85" t="s">
        <v>1322</v>
      </c>
      <c r="C87" s="85" t="s">
        <v>1302</v>
      </c>
      <c r="D87" s="85" t="s">
        <v>1374</v>
      </c>
      <c r="E87" s="85">
        <v>10.0</v>
      </c>
      <c r="F87" s="85"/>
      <c r="G87" s="85" t="s">
        <v>325</v>
      </c>
      <c r="H87" s="76"/>
      <c r="I87" s="88" t="str">
        <f t="shared" si="3"/>
        <v>sí</v>
      </c>
      <c r="J87" s="88" t="str">
        <f>IFERROR(__xludf.DUMMYFUNCTION("IFERROR(JOIN("", "",FILTER(K87:P87,LEN(K87:P87))))"),"tender/numberOfTenderers")</f>
        <v>tender/numberOfTenderers</v>
      </c>
      <c r="K87" s="76" t="str">
        <f>IFERROR(__xludf.DUMMYFUNCTION("IF(ISBLANK($D87),"""",IFERROR(JOIN("", "",QUERY(INDIRECT(""'(EDCA) "" &amp; K$3 &amp; ""'!$A$1:$D$1000""),""SELECT A WHERE D = '"" &amp; $A87 &amp; ""'""))))"),"")</f>
        <v/>
      </c>
      <c r="L87" s="76" t="str">
        <f>IFERROR(__xludf.DUMMYFUNCTION("IF(ISBLANK($D87),"""",IFERROR(JOIN("", "",QUERY(INDIRECT(""'(EDCA) "" &amp; L$3 &amp; ""'!$A$1:$D$1000""),""SELECT A WHERE D = '"" &amp; $A87 &amp; ""'""))))"),"")</f>
        <v/>
      </c>
      <c r="M87" s="76" t="str">
        <f>IFERROR(__xludf.DUMMYFUNCTION("IF(ISBLANK($D87),"""",IFERROR(JOIN("", "",QUERY(INDIRECT(""'(EDCA) "" &amp; M$3 &amp; ""'!$A$1:$D$1000""),""SELECT A WHERE D = '"" &amp; $A87 &amp; ""'""))))"),"tender/numberOfTenderers")</f>
        <v>tender/numberOfTenderers</v>
      </c>
      <c r="N87" s="76" t="str">
        <f>IFERROR(__xludf.DUMMYFUNCTION("IF(ISBLANK($D87),"""",IFERROR(JOIN("", "",QUERY(INDIRECT(""'(EDCA) "" &amp; N$3 &amp; ""'!$A$1:$D$1000""),""SELECT A WHERE D = '"" &amp; $A87 &amp; ""'""))))"),"")</f>
        <v/>
      </c>
      <c r="O87" s="76" t="str">
        <f>IFERROR(__xludf.DUMMYFUNCTION("IF(ISBLANK($D87),"""",IFERROR(JOIN("", "",QUERY(INDIRECT(""'(EDCA) "" &amp; O$3 &amp; ""'!$A$1:$D$1000""),""SELECT A WHERE D = '"" &amp; $A87 &amp; ""'""))))"),"")</f>
        <v/>
      </c>
      <c r="P87" s="76" t="str">
        <f>IFERROR(__xludf.DUMMYFUNCTION("IF(ISBLANK($D87),"""",IFERROR(JOIN("", "",QUERY(INDIRECT(""'(EDCA) "" &amp; P$3 &amp; ""'!$A$1:$D$1000""),""SELECT A WHERE D = '"" &amp; $A87 &amp; ""'""))))"),"")</f>
        <v/>
      </c>
      <c r="Q87" s="76">
        <f t="shared" ref="Q87:V87" si="85">IF(ISBLANK(IFERROR(VLOOKUP($A87,INDIRECT("'(EDCA) " &amp; Q$3 &amp; "'!$D:$D"),1,FALSE))),0,1)</f>
        <v>0</v>
      </c>
      <c r="R87" s="76">
        <f t="shared" si="85"/>
        <v>0</v>
      </c>
      <c r="S87" s="76">
        <f t="shared" si="85"/>
        <v>1</v>
      </c>
      <c r="T87" s="76">
        <f t="shared" si="85"/>
        <v>0</v>
      </c>
      <c r="U87" s="76">
        <f t="shared" si="85"/>
        <v>0</v>
      </c>
      <c r="V87" s="76">
        <f t="shared" si="85"/>
        <v>0</v>
      </c>
    </row>
    <row r="88">
      <c r="A88" s="76" t="str">
        <f t="shared" si="1"/>
        <v>datos de identificacion (Referencia)</v>
      </c>
      <c r="B88" s="85" t="s">
        <v>1375</v>
      </c>
      <c r="C88" s="85" t="s">
        <v>1302</v>
      </c>
      <c r="D88" s="85" t="s">
        <v>1376</v>
      </c>
      <c r="E88" s="85" t="s">
        <v>1377</v>
      </c>
      <c r="F88" s="92"/>
      <c r="G88" s="85" t="s">
        <v>325</v>
      </c>
      <c r="H88" s="76"/>
      <c r="I88" s="88" t="str">
        <f t="shared" si="3"/>
        <v>sí</v>
      </c>
      <c r="J88" s="88" t="str">
        <f>IFERROR(__xludf.DUMMYFUNCTION("IFERROR(JOIN("", "",FILTER(K88:P88,LEN(K88:P88))))"),"tender/items/deliveryLocation/geometry/coordinates, contracts/items/deliveryLocation/geometry/coordinates")</f>
        <v>tender/items/deliveryLocation/geometry/coordinates, contracts/items/deliveryLocation/geometry/coordinates</v>
      </c>
      <c r="K88" s="76" t="str">
        <f>IFERROR(__xludf.DUMMYFUNCTION("IF(ISBLANK($D88),"""",IFERROR(JOIN("", "",QUERY(INDIRECT(""'(EDCA) "" &amp; K$3 &amp; ""'!$A$1:$D$1000""),""SELECT A WHERE D = '"" &amp; $A88 &amp; ""'""))))"),"")</f>
        <v/>
      </c>
      <c r="L88" s="76" t="str">
        <f>IFERROR(__xludf.DUMMYFUNCTION("IF(ISBLANK($D88),"""",IFERROR(JOIN("", "",QUERY(INDIRECT(""'(EDCA) "" &amp; L$3 &amp; ""'!$A$1:$D$1000""),""SELECT A WHERE D = '"" &amp; $A88 &amp; ""'""))))"),"")</f>
        <v/>
      </c>
      <c r="M88" s="76" t="str">
        <f>IFERROR(__xludf.DUMMYFUNCTION("IF(ISBLANK($D88),"""",IFERROR(JOIN("", "",QUERY(INDIRECT(""'(EDCA) "" &amp; M$3 &amp; ""'!$A$1:$D$1000""),""SELECT A WHERE D = '"" &amp; $A88 &amp; ""'""))))"),"tender/items/deliveryLocation/geometry/coordinates")</f>
        <v>tender/items/deliveryLocation/geometry/coordinates</v>
      </c>
      <c r="N88" s="76" t="str">
        <f>IFERROR(__xludf.DUMMYFUNCTION("IF(ISBLANK($D88),"""",IFERROR(JOIN("", "",QUERY(INDIRECT(""'(EDCA) "" &amp; N$3 &amp; ""'!$A$1:$D$1000""),""SELECT A WHERE D = '"" &amp; $A88 &amp; ""'""))))"),"")</f>
        <v/>
      </c>
      <c r="O88" s="76" t="str">
        <f>IFERROR(__xludf.DUMMYFUNCTION("IF(ISBLANK($D88),"""",IFERROR(JOIN("", "",QUERY(INDIRECT(""'(EDCA) "" &amp; O$3 &amp; ""'!$A$1:$D$1000""),""SELECT A WHERE D = '"" &amp; $A88 &amp; ""'""))))"),"contracts/items/deliveryLocation/geometry/coordinates")</f>
        <v>contracts/items/deliveryLocation/geometry/coordinates</v>
      </c>
      <c r="P88" s="76" t="str">
        <f>IFERROR(__xludf.DUMMYFUNCTION("IF(ISBLANK($D88),"""",IFERROR(JOIN("", "",QUERY(INDIRECT(""'(EDCA) "" &amp; P$3 &amp; ""'!$A$1:$D$1000""),""SELECT A WHERE D = '"" &amp; $A88 &amp; ""'""))))"),"")</f>
        <v/>
      </c>
      <c r="Q88" s="76">
        <f t="shared" ref="Q88:V88" si="86">IF(ISBLANK(IFERROR(VLOOKUP($A88,INDIRECT("'(EDCA) " &amp; Q$3 &amp; "'!$D:$D"),1,FALSE))),0,1)</f>
        <v>0</v>
      </c>
      <c r="R88" s="76">
        <f t="shared" si="86"/>
        <v>0</v>
      </c>
      <c r="S88" s="76">
        <f t="shared" si="86"/>
        <v>1</v>
      </c>
      <c r="T88" s="76">
        <f t="shared" si="86"/>
        <v>0</v>
      </c>
      <c r="U88" s="76">
        <f t="shared" si="86"/>
        <v>1</v>
      </c>
      <c r="V88" s="76">
        <f t="shared" si="86"/>
        <v>0</v>
      </c>
    </row>
    <row r="89">
      <c r="A89" s="76" t="str">
        <f t="shared" si="1"/>
        <v>datos de identificacion (tiporef)</v>
      </c>
      <c r="B89" s="85" t="s">
        <v>1375</v>
      </c>
      <c r="C89" s="85" t="s">
        <v>1302</v>
      </c>
      <c r="D89" s="89" t="s">
        <v>1378</v>
      </c>
      <c r="E89" s="89" t="s">
        <v>1379</v>
      </c>
      <c r="F89" s="92"/>
      <c r="G89" s="85" t="s">
        <v>325</v>
      </c>
      <c r="H89" s="76"/>
      <c r="I89" s="88" t="str">
        <f t="shared" si="3"/>
        <v>sí</v>
      </c>
      <c r="J89" s="88" t="str">
        <f>IFERROR(__xludf.DUMMYFUNCTION("IFERROR(JOIN("", "",FILTER(K89:P89,LEN(K89:P89))))"),"tender/items/deliveryLocation/geometry/type, contracts/items/deliveryLocation/geometry/type")</f>
        <v>tender/items/deliveryLocation/geometry/type, contracts/items/deliveryLocation/geometry/type</v>
      </c>
      <c r="K89" s="76" t="str">
        <f>IFERROR(__xludf.DUMMYFUNCTION("IF(ISBLANK($D89),"""",IFERROR(JOIN("", "",QUERY(INDIRECT(""'(EDCA) "" &amp; K$3 &amp; ""'!$A$1:$D$1000""),""SELECT A WHERE D = '"" &amp; $A89 &amp; ""'""))))"),"")</f>
        <v/>
      </c>
      <c r="L89" s="76" t="str">
        <f>IFERROR(__xludf.DUMMYFUNCTION("IF(ISBLANK($D89),"""",IFERROR(JOIN("", "",QUERY(INDIRECT(""'(EDCA) "" &amp; L$3 &amp; ""'!$A$1:$D$1000""),""SELECT A WHERE D = '"" &amp; $A89 &amp; ""'""))))"),"")</f>
        <v/>
      </c>
      <c r="M89" s="76" t="str">
        <f>IFERROR(__xludf.DUMMYFUNCTION("IF(ISBLANK($D89),"""",IFERROR(JOIN("", "",QUERY(INDIRECT(""'(EDCA) "" &amp; M$3 &amp; ""'!$A$1:$D$1000""),""SELECT A WHERE D = '"" &amp; $A89 &amp; ""'""))))"),"tender/items/deliveryLocation/geometry/type")</f>
        <v>tender/items/deliveryLocation/geometry/type</v>
      </c>
      <c r="N89" s="76" t="str">
        <f>IFERROR(__xludf.DUMMYFUNCTION("IF(ISBLANK($D89),"""",IFERROR(JOIN("", "",QUERY(INDIRECT(""'(EDCA) "" &amp; N$3 &amp; ""'!$A$1:$D$1000""),""SELECT A WHERE D = '"" &amp; $A89 &amp; ""'""))))"),"")</f>
        <v/>
      </c>
      <c r="O89" s="76" t="str">
        <f>IFERROR(__xludf.DUMMYFUNCTION("IF(ISBLANK($D89),"""",IFERROR(JOIN("", "",QUERY(INDIRECT(""'(EDCA) "" &amp; O$3 &amp; ""'!$A$1:$D$1000""),""SELECT A WHERE D = '"" &amp; $A89 &amp; ""'""))))"),"contracts/items/deliveryLocation/geometry/type")</f>
        <v>contracts/items/deliveryLocation/geometry/type</v>
      </c>
      <c r="P89" s="76" t="str">
        <f>IFERROR(__xludf.DUMMYFUNCTION("IF(ISBLANK($D89),"""",IFERROR(JOIN("", "",QUERY(INDIRECT(""'(EDCA) "" &amp; P$3 &amp; ""'!$A$1:$D$1000""),""SELECT A WHERE D = '"" &amp; $A89 &amp; ""'""))))"),"")</f>
        <v/>
      </c>
      <c r="Q89" s="76">
        <f t="shared" ref="Q89:V89" si="87">IF(ISBLANK(IFERROR(VLOOKUP($A89,INDIRECT("'(EDCA) " &amp; Q$3 &amp; "'!$D:$D"),1,FALSE))),0,1)</f>
        <v>0</v>
      </c>
      <c r="R89" s="76">
        <f t="shared" si="87"/>
        <v>0</v>
      </c>
      <c r="S89" s="76">
        <f t="shared" si="87"/>
        <v>1</v>
      </c>
      <c r="T89" s="76">
        <f t="shared" si="87"/>
        <v>0</v>
      </c>
      <c r="U89" s="76">
        <f t="shared" si="87"/>
        <v>1</v>
      </c>
      <c r="V89" s="76">
        <f t="shared" si="87"/>
        <v>0</v>
      </c>
    </row>
    <row r="90">
      <c r="A90" s="76" t="str">
        <f t="shared" si="1"/>
        <v>datos de identificacion (Localidad2)</v>
      </c>
      <c r="B90" s="85" t="s">
        <v>290</v>
      </c>
      <c r="C90" s="85" t="s">
        <v>1302</v>
      </c>
      <c r="D90" s="85" t="s">
        <v>1380</v>
      </c>
      <c r="E90" s="85" t="s">
        <v>1381</v>
      </c>
      <c r="F90" s="92"/>
      <c r="G90" s="85" t="s">
        <v>325</v>
      </c>
      <c r="H90" s="76"/>
      <c r="I90" s="88" t="str">
        <f t="shared" si="3"/>
        <v>sí</v>
      </c>
      <c r="J90" s="88" t="str">
        <f>IFERROR(__xludf.DUMMYFUNCTION("IFERROR(JOIN("", "",FILTER(K90:P90,LEN(K90:P90))))"),"tender/items/deliveryAddress/locality")</f>
        <v>tender/items/deliveryAddress/locality</v>
      </c>
      <c r="K90" s="76" t="str">
        <f>IFERROR(__xludf.DUMMYFUNCTION("IF(ISBLANK($D90),"""",IFERROR(JOIN("", "",QUERY(INDIRECT(""'(EDCA) "" &amp; K$3 &amp; ""'!$A$1:$D$1000""),""SELECT A WHERE D = '"" &amp; $A90 &amp; ""'""))))"),"")</f>
        <v/>
      </c>
      <c r="L90" s="76" t="str">
        <f>IFERROR(__xludf.DUMMYFUNCTION("IF(ISBLANK($D90),"""",IFERROR(JOIN("", "",QUERY(INDIRECT(""'(EDCA) "" &amp; L$3 &amp; ""'!$A$1:$D$1000""),""SELECT A WHERE D = '"" &amp; $A90 &amp; ""'""))))"),"")</f>
        <v/>
      </c>
      <c r="M90" s="76" t="str">
        <f>IFERROR(__xludf.DUMMYFUNCTION("IF(ISBLANK($D90),"""",IFERROR(JOIN("", "",QUERY(INDIRECT(""'(EDCA) "" &amp; M$3 &amp; ""'!$A$1:$D$1000""),""SELECT A WHERE D = '"" &amp; $A90 &amp; ""'""))))"),"tender/items/deliveryAddress/locality")</f>
        <v>tender/items/deliveryAddress/locality</v>
      </c>
      <c r="N90" s="76" t="str">
        <f>IFERROR(__xludf.DUMMYFUNCTION("IF(ISBLANK($D90),"""",IFERROR(JOIN("", "",QUERY(INDIRECT(""'(EDCA) "" &amp; N$3 &amp; ""'!$A$1:$D$1000""),""SELECT A WHERE D = '"" &amp; $A90 &amp; ""'""))))"),"")</f>
        <v/>
      </c>
      <c r="O90" s="76" t="str">
        <f>IFERROR(__xludf.DUMMYFUNCTION("IF(ISBLANK($D90),"""",IFERROR(JOIN("", "",QUERY(INDIRECT(""'(EDCA) "" &amp; O$3 &amp; ""'!$A$1:$D$1000""),""SELECT A WHERE D = '"" &amp; $A90 &amp; ""'""))))"),"")</f>
        <v/>
      </c>
      <c r="P90" s="76" t="str">
        <f>IFERROR(__xludf.DUMMYFUNCTION("IF(ISBLANK($D90),"""",IFERROR(JOIN("", "",QUERY(INDIRECT(""'(EDCA) "" &amp; P$3 &amp; ""'!$A$1:$D$1000""),""SELECT A WHERE D = '"" &amp; $A90 &amp; ""'""))))"),"")</f>
        <v/>
      </c>
      <c r="Q90" s="76">
        <f t="shared" ref="Q90:V90" si="88">IF(ISBLANK(IFERROR(VLOOKUP($A90,INDIRECT("'(EDCA) " &amp; Q$3 &amp; "'!$D:$D"),1,FALSE))),0,1)</f>
        <v>0</v>
      </c>
      <c r="R90" s="76">
        <f t="shared" si="88"/>
        <v>0</v>
      </c>
      <c r="S90" s="76">
        <f t="shared" si="88"/>
        <v>1</v>
      </c>
      <c r="T90" s="76">
        <f t="shared" si="88"/>
        <v>0</v>
      </c>
      <c r="U90" s="76">
        <f t="shared" si="88"/>
        <v>0</v>
      </c>
      <c r="V90" s="76">
        <f t="shared" si="88"/>
        <v>0</v>
      </c>
    </row>
    <row r="91">
      <c r="A91" s="76" t="str">
        <f t="shared" si="1"/>
        <v>datos de identificacion (entre calles)</v>
      </c>
      <c r="B91" s="85" t="s">
        <v>1375</v>
      </c>
      <c r="C91" s="85" t="s">
        <v>1302</v>
      </c>
      <c r="D91" s="85" t="s">
        <v>1382</v>
      </c>
      <c r="E91" s="85" t="s">
        <v>1383</v>
      </c>
      <c r="F91" s="92"/>
      <c r="G91" s="85" t="s">
        <v>325</v>
      </c>
      <c r="H91" s="76"/>
      <c r="I91" s="88" t="str">
        <f t="shared" si="3"/>
        <v>sí</v>
      </c>
      <c r="J91" s="88" t="str">
        <f>IFERROR(__xludf.DUMMYFUNCTION("IFERROR(JOIN("", "",FILTER(K91:P91,LEN(K91:P91))))"),"tender/items/deliveryAddress/streetAddress")</f>
        <v>tender/items/deliveryAddress/streetAddress</v>
      </c>
      <c r="K91" s="76" t="str">
        <f>IFERROR(__xludf.DUMMYFUNCTION("IF(ISBLANK($D91),"""",IFERROR(JOIN("", "",QUERY(INDIRECT(""'(EDCA) "" &amp; K$3 &amp; ""'!$A$1:$D$1000""),""SELECT A WHERE D = '"" &amp; $A91 &amp; ""'""))))"),"")</f>
        <v/>
      </c>
      <c r="L91" s="76" t="str">
        <f>IFERROR(__xludf.DUMMYFUNCTION("IF(ISBLANK($D91),"""",IFERROR(JOIN("", "",QUERY(INDIRECT(""'(EDCA) "" &amp; L$3 &amp; ""'!$A$1:$D$1000""),""SELECT A WHERE D = '"" &amp; $A91 &amp; ""'""))))"),"")</f>
        <v/>
      </c>
      <c r="M91" s="76" t="str">
        <f>IFERROR(__xludf.DUMMYFUNCTION("IF(ISBLANK($D91),"""",IFERROR(JOIN("", "",QUERY(INDIRECT(""'(EDCA) "" &amp; M$3 &amp; ""'!$A$1:$D$1000""),""SELECT A WHERE D = '"" &amp; $A91 &amp; ""'""))))"),"tender/items/deliveryAddress/streetAddress")</f>
        <v>tender/items/deliveryAddress/streetAddress</v>
      </c>
      <c r="N91" s="76" t="str">
        <f>IFERROR(__xludf.DUMMYFUNCTION("IF(ISBLANK($D91),"""",IFERROR(JOIN("", "",QUERY(INDIRECT(""'(EDCA) "" &amp; N$3 &amp; ""'!$A$1:$D$1000""),""SELECT A WHERE D = '"" &amp; $A91 &amp; ""'""))))"),"")</f>
        <v/>
      </c>
      <c r="O91" s="76" t="str">
        <f>IFERROR(__xludf.DUMMYFUNCTION("IF(ISBLANK($D91),"""",IFERROR(JOIN("", "",QUERY(INDIRECT(""'(EDCA) "" &amp; O$3 &amp; ""'!$A$1:$D$1000""),""SELECT A WHERE D = '"" &amp; $A91 &amp; ""'""))))"),"")</f>
        <v/>
      </c>
      <c r="P91" s="76" t="str">
        <f>IFERROR(__xludf.DUMMYFUNCTION("IF(ISBLANK($D91),"""",IFERROR(JOIN("", "",QUERY(INDIRECT(""'(EDCA) "" &amp; P$3 &amp; ""'!$A$1:$D$1000""),""SELECT A WHERE D = '"" &amp; $A91 &amp; ""'""))))"),"")</f>
        <v/>
      </c>
      <c r="Q91" s="76">
        <f t="shared" ref="Q91:V91" si="89">IF(ISBLANK(IFERROR(VLOOKUP($A91,INDIRECT("'(EDCA) " &amp; Q$3 &amp; "'!$D:$D"),1,FALSE))),0,1)</f>
        <v>0</v>
      </c>
      <c r="R91" s="76">
        <f t="shared" si="89"/>
        <v>0</v>
      </c>
      <c r="S91" s="76">
        <f t="shared" si="89"/>
        <v>1</v>
      </c>
      <c r="T91" s="76">
        <f t="shared" si="89"/>
        <v>0</v>
      </c>
      <c r="U91" s="76">
        <f t="shared" si="89"/>
        <v>0</v>
      </c>
      <c r="V91" s="76">
        <f t="shared" si="89"/>
        <v>0</v>
      </c>
    </row>
    <row r="92">
      <c r="A92" s="76" t="str">
        <f t="shared" si="1"/>
        <v>datos de identificacion (cp2)</v>
      </c>
      <c r="B92" s="85" t="s">
        <v>1375</v>
      </c>
      <c r="C92" s="85" t="s">
        <v>1302</v>
      </c>
      <c r="D92" s="89" t="s">
        <v>1384</v>
      </c>
      <c r="E92" s="89">
        <v>71227.0</v>
      </c>
      <c r="F92" s="101"/>
      <c r="G92" s="85" t="s">
        <v>325</v>
      </c>
      <c r="H92" s="76"/>
      <c r="I92" s="88" t="str">
        <f t="shared" si="3"/>
        <v>sí</v>
      </c>
      <c r="J92" s="88" t="str">
        <f>IFERROR(__xludf.DUMMYFUNCTION("IFERROR(JOIN("", "",FILTER(K92:P92,LEN(K92:P92))))"),"tender/items/deliveryAddress/postalCode")</f>
        <v>tender/items/deliveryAddress/postalCode</v>
      </c>
      <c r="K92" s="76" t="str">
        <f>IFERROR(__xludf.DUMMYFUNCTION("IF(ISBLANK($D92),"""",IFERROR(JOIN("", "",QUERY(INDIRECT(""'(EDCA) "" &amp; K$3 &amp; ""'!$A$1:$D$1000""),""SELECT A WHERE D = '"" &amp; $A92 &amp; ""'""))))"),"")</f>
        <v/>
      </c>
      <c r="L92" s="76" t="str">
        <f>IFERROR(__xludf.DUMMYFUNCTION("IF(ISBLANK($D92),"""",IFERROR(JOIN("", "",QUERY(INDIRECT(""'(EDCA) "" &amp; L$3 &amp; ""'!$A$1:$D$1000""),""SELECT A WHERE D = '"" &amp; $A92 &amp; ""'""))))"),"")</f>
        <v/>
      </c>
      <c r="M92" s="76" t="str">
        <f>IFERROR(__xludf.DUMMYFUNCTION("IF(ISBLANK($D92),"""",IFERROR(JOIN("", "",QUERY(INDIRECT(""'(EDCA) "" &amp; M$3 &amp; ""'!$A$1:$D$1000""),""SELECT A WHERE D = '"" &amp; $A92 &amp; ""'""))))"),"tender/items/deliveryAddress/postalCode")</f>
        <v>tender/items/deliveryAddress/postalCode</v>
      </c>
      <c r="N92" s="76" t="str">
        <f>IFERROR(__xludf.DUMMYFUNCTION("IF(ISBLANK($D92),"""",IFERROR(JOIN("", "",QUERY(INDIRECT(""'(EDCA) "" &amp; N$3 &amp; ""'!$A$1:$D$1000""),""SELECT A WHERE D = '"" &amp; $A92 &amp; ""'""))))"),"")</f>
        <v/>
      </c>
      <c r="O92" s="76" t="str">
        <f>IFERROR(__xludf.DUMMYFUNCTION("IF(ISBLANK($D92),"""",IFERROR(JOIN("", "",QUERY(INDIRECT(""'(EDCA) "" &amp; O$3 &amp; ""'!$A$1:$D$1000""),""SELECT A WHERE D = '"" &amp; $A92 &amp; ""'""))))"),"")</f>
        <v/>
      </c>
      <c r="P92" s="76" t="str">
        <f>IFERROR(__xludf.DUMMYFUNCTION("IF(ISBLANK($D92),"""",IFERROR(JOIN("", "",QUERY(INDIRECT(""'(EDCA) "" &amp; P$3 &amp; ""'!$A$1:$D$1000""),""SELECT A WHERE D = '"" &amp; $A92 &amp; ""'""))))"),"")</f>
        <v/>
      </c>
      <c r="Q92" s="76">
        <f t="shared" ref="Q92:V92" si="90">IF(ISBLANK(IFERROR(VLOOKUP($A92,INDIRECT("'(EDCA) " &amp; Q$3 &amp; "'!$D:$D"),1,FALSE))),0,1)</f>
        <v>0</v>
      </c>
      <c r="R92" s="76">
        <f t="shared" si="90"/>
        <v>0</v>
      </c>
      <c r="S92" s="76">
        <f t="shared" si="90"/>
        <v>1</v>
      </c>
      <c r="T92" s="76">
        <f t="shared" si="90"/>
        <v>0</v>
      </c>
      <c r="U92" s="76">
        <f t="shared" si="90"/>
        <v>0</v>
      </c>
      <c r="V92" s="76">
        <f t="shared" si="90"/>
        <v>0</v>
      </c>
    </row>
    <row r="93">
      <c r="A93" s="76" t="str">
        <f t="shared" si="1"/>
        <v>datos de identificacion (Estatus)</v>
      </c>
      <c r="B93" s="85" t="s">
        <v>184</v>
      </c>
      <c r="C93" s="85" t="s">
        <v>1302</v>
      </c>
      <c r="D93" s="89" t="s">
        <v>734</v>
      </c>
      <c r="E93" s="85" t="s">
        <v>1385</v>
      </c>
      <c r="F93" s="101"/>
      <c r="G93" s="85" t="s">
        <v>325</v>
      </c>
      <c r="H93" s="76"/>
      <c r="I93" s="88" t="str">
        <f t="shared" si="3"/>
        <v>sí</v>
      </c>
      <c r="J93" s="88" t="str">
        <f>IFERROR(__xludf.DUMMYFUNCTION("IFERROR(JOIN("", "",FILTER(K93:P93,LEN(K93:P93))))"),"contracts/status, contracts/implementation/status")</f>
        <v>contracts/status, contracts/implementation/status</v>
      </c>
      <c r="K93" s="76" t="str">
        <f>IFERROR(__xludf.DUMMYFUNCTION("IF(ISBLANK($D93),"""",IFERROR(JOIN("", "",QUERY(INDIRECT(""'(EDCA) "" &amp; K$3 &amp; ""'!$A$1:$D$1000""),""SELECT A WHERE D = '"" &amp; $A93 &amp; ""'""))))"),"")</f>
        <v/>
      </c>
      <c r="L93" s="76" t="str">
        <f>IFERROR(__xludf.DUMMYFUNCTION("IF(ISBLANK($D93),"""",IFERROR(JOIN("", "",QUERY(INDIRECT(""'(EDCA) "" &amp; L$3 &amp; ""'!$A$1:$D$1000""),""SELECT A WHERE D = '"" &amp; $A93 &amp; ""'""))))"),"")</f>
        <v/>
      </c>
      <c r="M93" s="76" t="str">
        <f>IFERROR(__xludf.DUMMYFUNCTION("IF(ISBLANK($D93),"""",IFERROR(JOIN("", "",QUERY(INDIRECT(""'(EDCA) "" &amp; M$3 &amp; ""'!$A$1:$D$1000""),""SELECT A WHERE D = '"" &amp; $A93 &amp; ""'""))))"),"")</f>
        <v/>
      </c>
      <c r="N93" s="76" t="str">
        <f>IFERROR(__xludf.DUMMYFUNCTION("IF(ISBLANK($D93),"""",IFERROR(JOIN("", "",QUERY(INDIRECT(""'(EDCA) "" &amp; N$3 &amp; ""'!$A$1:$D$1000""),""SELECT A WHERE D = '"" &amp; $A93 &amp; ""'""))))"),"")</f>
        <v/>
      </c>
      <c r="O93" s="76" t="str">
        <f>IFERROR(__xludf.DUMMYFUNCTION("IF(ISBLANK($D93),"""",IFERROR(JOIN("", "",QUERY(INDIRECT(""'(EDCA) "" &amp; O$3 &amp; ""'!$A$1:$D$1000""),""SELECT A WHERE D = '"" &amp; $A93 &amp; ""'""))))"),"contracts/status")</f>
        <v>contracts/status</v>
      </c>
      <c r="P93" s="76" t="str">
        <f>IFERROR(__xludf.DUMMYFUNCTION("IF(ISBLANK($D93),"""",IFERROR(JOIN("", "",QUERY(INDIRECT(""'(EDCA) "" &amp; P$3 &amp; ""'!$A$1:$D$1000""),""SELECT A WHERE D = '"" &amp; $A93 &amp; ""'""))))"),"contracts/implementation/status")</f>
        <v>contracts/implementation/status</v>
      </c>
      <c r="Q93" s="76">
        <f t="shared" ref="Q93:V93" si="91">IF(ISBLANK(IFERROR(VLOOKUP($A93,INDIRECT("'(EDCA) " &amp; Q$3 &amp; "'!$D:$D"),1,FALSE))),0,1)</f>
        <v>0</v>
      </c>
      <c r="R93" s="76">
        <f t="shared" si="91"/>
        <v>0</v>
      </c>
      <c r="S93" s="76">
        <f t="shared" si="91"/>
        <v>0</v>
      </c>
      <c r="T93" s="76">
        <f t="shared" si="91"/>
        <v>0</v>
      </c>
      <c r="U93" s="76">
        <f t="shared" si="91"/>
        <v>1</v>
      </c>
      <c r="V93" s="76">
        <f t="shared" si="91"/>
        <v>1</v>
      </c>
    </row>
    <row r="94">
      <c r="A94" s="76" t="str">
        <f t="shared" si="1"/>
        <v>datos de identificacion (Finicio)</v>
      </c>
      <c r="B94" s="85" t="s">
        <v>184</v>
      </c>
      <c r="C94" s="85" t="s">
        <v>1302</v>
      </c>
      <c r="D94" s="85" t="s">
        <v>1386</v>
      </c>
      <c r="E94" s="107">
        <v>44004.0</v>
      </c>
      <c r="F94" s="101"/>
      <c r="G94" s="85" t="s">
        <v>331</v>
      </c>
      <c r="H94" s="76"/>
      <c r="I94" s="88" t="str">
        <f t="shared" si="3"/>
        <v>sí</v>
      </c>
      <c r="J94" s="88" t="str">
        <f>IFERROR(__xludf.DUMMYFUNCTION("IFERROR(JOIN("", "",FILTER(K94:P94,LEN(K94:P94))))"),"contracts/period/startDate")</f>
        <v>contracts/period/startDate</v>
      </c>
      <c r="K94" s="76" t="str">
        <f>IFERROR(__xludf.DUMMYFUNCTION("IF(ISBLANK($D94),"""",IFERROR(JOIN("", "",QUERY(INDIRECT(""'(EDCA) "" &amp; K$3 &amp; ""'!$A$1:$D$1000""),""SELECT A WHERE D = '"" &amp; $A94 &amp; ""'""))))"),"")</f>
        <v/>
      </c>
      <c r="L94" s="76" t="str">
        <f>IFERROR(__xludf.DUMMYFUNCTION("IF(ISBLANK($D94),"""",IFERROR(JOIN("", "",QUERY(INDIRECT(""'(EDCA) "" &amp; L$3 &amp; ""'!$A$1:$D$1000""),""SELECT A WHERE D = '"" &amp; $A94 &amp; ""'""))))"),"")</f>
        <v/>
      </c>
      <c r="M94" s="76" t="str">
        <f>IFERROR(__xludf.DUMMYFUNCTION("IF(ISBLANK($D94),"""",IFERROR(JOIN("", "",QUERY(INDIRECT(""'(EDCA) "" &amp; M$3 &amp; ""'!$A$1:$D$1000""),""SELECT A WHERE D = '"" &amp; $A94 &amp; ""'""))))"),"")</f>
        <v/>
      </c>
      <c r="N94" s="76" t="str">
        <f>IFERROR(__xludf.DUMMYFUNCTION("IF(ISBLANK($D94),"""",IFERROR(JOIN("", "",QUERY(INDIRECT(""'(EDCA) "" &amp; N$3 &amp; ""'!$A$1:$D$1000""),""SELECT A WHERE D = '"" &amp; $A94 &amp; ""'""))))"),"")</f>
        <v/>
      </c>
      <c r="O94" s="76" t="str">
        <f>IFERROR(__xludf.DUMMYFUNCTION("IF(ISBLANK($D94),"""",IFERROR(JOIN("", "",QUERY(INDIRECT(""'(EDCA) "" &amp; O$3 &amp; ""'!$A$1:$D$1000""),""SELECT A WHERE D = '"" &amp; $A94 &amp; ""'""))))"),"contracts/period/startDate")</f>
        <v>contracts/period/startDate</v>
      </c>
      <c r="P94" s="76" t="str">
        <f>IFERROR(__xludf.DUMMYFUNCTION("IF(ISBLANK($D94),"""",IFERROR(JOIN("", "",QUERY(INDIRECT(""'(EDCA) "" &amp; P$3 &amp; ""'!$A$1:$D$1000""),""SELECT A WHERE D = '"" &amp; $A94 &amp; ""'""))))"),"")</f>
        <v/>
      </c>
      <c r="Q94" s="76">
        <f t="shared" ref="Q94:V94" si="92">IF(ISBLANK(IFERROR(VLOOKUP($A94,INDIRECT("'(EDCA) " &amp; Q$3 &amp; "'!$D:$D"),1,FALSE))),0,1)</f>
        <v>0</v>
      </c>
      <c r="R94" s="76">
        <f t="shared" si="92"/>
        <v>0</v>
      </c>
      <c r="S94" s="76">
        <f t="shared" si="92"/>
        <v>0</v>
      </c>
      <c r="T94" s="76">
        <f t="shared" si="92"/>
        <v>0</v>
      </c>
      <c r="U94" s="76">
        <f t="shared" si="92"/>
        <v>1</v>
      </c>
      <c r="V94" s="76">
        <f t="shared" si="92"/>
        <v>0</v>
      </c>
    </row>
    <row r="95">
      <c r="A95" s="76" t="str">
        <f t="shared" si="1"/>
        <v>datos de identificacion (Ffinal)</v>
      </c>
      <c r="B95" s="85" t="s">
        <v>184</v>
      </c>
      <c r="C95" s="85" t="s">
        <v>1302</v>
      </c>
      <c r="D95" s="85" t="s">
        <v>1387</v>
      </c>
      <c r="E95" s="95">
        <v>44273.0</v>
      </c>
      <c r="F95" s="101"/>
      <c r="G95" s="85" t="s">
        <v>331</v>
      </c>
      <c r="H95" s="76"/>
      <c r="I95" s="88" t="str">
        <f t="shared" si="3"/>
        <v>sí</v>
      </c>
      <c r="J95" s="88" t="str">
        <f>IFERROR(__xludf.DUMMYFUNCTION("IFERROR(JOIN("", "",FILTER(K95:P95,LEN(K95:P95))))"),"contracts/period/endDate, contracts/guarantees/period/endDate")</f>
        <v>contracts/period/endDate, contracts/guarantees/period/endDate</v>
      </c>
      <c r="K95" s="76" t="str">
        <f>IFERROR(__xludf.DUMMYFUNCTION("IF(ISBLANK($D95),"""",IFERROR(JOIN("", "",QUERY(INDIRECT(""'(EDCA) "" &amp; K$3 &amp; ""'!$A$1:$D$1000""),""SELECT A WHERE D = '"" &amp; $A95 &amp; ""'""))))"),"")</f>
        <v/>
      </c>
      <c r="L95" s="76" t="str">
        <f>IFERROR(__xludf.DUMMYFUNCTION("IF(ISBLANK($D95),"""",IFERROR(JOIN("", "",QUERY(INDIRECT(""'(EDCA) "" &amp; L$3 &amp; ""'!$A$1:$D$1000""),""SELECT A WHERE D = '"" &amp; $A95 &amp; ""'""))))"),"")</f>
        <v/>
      </c>
      <c r="M95" s="76" t="str">
        <f>IFERROR(__xludf.DUMMYFUNCTION("IF(ISBLANK($D95),"""",IFERROR(JOIN("", "",QUERY(INDIRECT(""'(EDCA) "" &amp; M$3 &amp; ""'!$A$1:$D$1000""),""SELECT A WHERE D = '"" &amp; $A95 &amp; ""'""))))"),"")</f>
        <v/>
      </c>
      <c r="N95" s="76" t="str">
        <f>IFERROR(__xludf.DUMMYFUNCTION("IF(ISBLANK($D95),"""",IFERROR(JOIN("", "",QUERY(INDIRECT(""'(EDCA) "" &amp; N$3 &amp; ""'!$A$1:$D$1000""),""SELECT A WHERE D = '"" &amp; $A95 &amp; ""'""))))"),"")</f>
        <v/>
      </c>
      <c r="O95" s="76" t="str">
        <f>IFERROR(__xludf.DUMMYFUNCTION("IF(ISBLANK($D95),"""",IFERROR(JOIN("", "",QUERY(INDIRECT(""'(EDCA) "" &amp; O$3 &amp; ""'!$A$1:$D$1000""),""SELECT A WHERE D = '"" &amp; $A95 &amp; ""'""))))"),"contracts/period/endDate, contracts/guarantees/period/endDate")</f>
        <v>contracts/period/endDate, contracts/guarantees/period/endDate</v>
      </c>
      <c r="P95" s="76" t="str">
        <f>IFERROR(__xludf.DUMMYFUNCTION("IF(ISBLANK($D95),"""",IFERROR(JOIN("", "",QUERY(INDIRECT(""'(EDCA) "" &amp; P$3 &amp; ""'!$A$1:$D$1000""),""SELECT A WHERE D = '"" &amp; $A95 &amp; ""'""))))"),"")</f>
        <v/>
      </c>
      <c r="Q95" s="76">
        <f t="shared" ref="Q95:V95" si="93">IF(ISBLANK(IFERROR(VLOOKUP($A95,INDIRECT("'(EDCA) " &amp; Q$3 &amp; "'!$D:$D"),1,FALSE))),0,1)</f>
        <v>0</v>
      </c>
      <c r="R95" s="76">
        <f t="shared" si="93"/>
        <v>0</v>
      </c>
      <c r="S95" s="76">
        <f t="shared" si="93"/>
        <v>0</v>
      </c>
      <c r="T95" s="76">
        <f t="shared" si="93"/>
        <v>0</v>
      </c>
      <c r="U95" s="76">
        <f t="shared" si="93"/>
        <v>1</v>
      </c>
      <c r="V95" s="76">
        <f t="shared" si="93"/>
        <v>0</v>
      </c>
    </row>
    <row r="96">
      <c r="A96" s="76" t="str">
        <f t="shared" si="1"/>
        <v>datos de identificacion (fechaGc)</v>
      </c>
      <c r="B96" s="85" t="s">
        <v>1388</v>
      </c>
      <c r="C96" s="85" t="s">
        <v>1302</v>
      </c>
      <c r="D96" s="85" t="s">
        <v>1389</v>
      </c>
      <c r="E96" s="107">
        <v>44000.0</v>
      </c>
      <c r="F96" s="101"/>
      <c r="G96" s="85" t="s">
        <v>331</v>
      </c>
      <c r="H96" s="76"/>
      <c r="I96" s="88" t="str">
        <f t="shared" si="3"/>
        <v>sí</v>
      </c>
      <c r="J96" s="88" t="str">
        <f>IFERROR(__xludf.DUMMYFUNCTION("IFERROR(JOIN("", "",FILTER(K96:P96,LEN(K96:P96))))"),"contracts/guarantees/date, contracts/guarantees/period/startDate")</f>
        <v>contracts/guarantees/date, contracts/guarantees/period/startDate</v>
      </c>
      <c r="K96" s="76" t="str">
        <f>IFERROR(__xludf.DUMMYFUNCTION("IF(ISBLANK($D96),"""",IFERROR(JOIN("", "",QUERY(INDIRECT(""'(EDCA) "" &amp; K$3 &amp; ""'!$A$1:$D$1000""),""SELECT A WHERE D = '"" &amp; $A96 &amp; ""'""))))"),"")</f>
        <v/>
      </c>
      <c r="L96" s="76" t="str">
        <f>IFERROR(__xludf.DUMMYFUNCTION("IF(ISBLANK($D96),"""",IFERROR(JOIN("", "",QUERY(INDIRECT(""'(EDCA) "" &amp; L$3 &amp; ""'!$A$1:$D$1000""),""SELECT A WHERE D = '"" &amp; $A96 &amp; ""'""))))"),"")</f>
        <v/>
      </c>
      <c r="M96" s="76" t="str">
        <f>IFERROR(__xludf.DUMMYFUNCTION("IF(ISBLANK($D96),"""",IFERROR(JOIN("", "",QUERY(INDIRECT(""'(EDCA) "" &amp; M$3 &amp; ""'!$A$1:$D$1000""),""SELECT A WHERE D = '"" &amp; $A96 &amp; ""'""))))"),"")</f>
        <v/>
      </c>
      <c r="N96" s="76" t="str">
        <f>IFERROR(__xludf.DUMMYFUNCTION("IF(ISBLANK($D96),"""",IFERROR(JOIN("", "",QUERY(INDIRECT(""'(EDCA) "" &amp; N$3 &amp; ""'!$A$1:$D$1000""),""SELECT A WHERE D = '"" &amp; $A96 &amp; ""'""))))"),"")</f>
        <v/>
      </c>
      <c r="O96" s="76" t="str">
        <f>IFERROR(__xludf.DUMMYFUNCTION("IF(ISBLANK($D96),"""",IFERROR(JOIN("", "",QUERY(INDIRECT(""'(EDCA) "" &amp; O$3 &amp; ""'!$A$1:$D$1000""),""SELECT A WHERE D = '"" &amp; $A96 &amp; ""'""))))"),"contracts/guarantees/date, contracts/guarantees/period/startDate")</f>
        <v>contracts/guarantees/date, contracts/guarantees/period/startDate</v>
      </c>
      <c r="P96" s="76" t="str">
        <f>IFERROR(__xludf.DUMMYFUNCTION("IF(ISBLANK($D96),"""",IFERROR(JOIN("", "",QUERY(INDIRECT(""'(EDCA) "" &amp; P$3 &amp; ""'!$A$1:$D$1000""),""SELECT A WHERE D = '"" &amp; $A96 &amp; ""'""))))"),"")</f>
        <v/>
      </c>
      <c r="Q96" s="76">
        <f t="shared" ref="Q96:V96" si="94">IF(ISBLANK(IFERROR(VLOOKUP($A96,INDIRECT("'(EDCA) " &amp; Q$3 &amp; "'!$D:$D"),1,FALSE))),0,1)</f>
        <v>0</v>
      </c>
      <c r="R96" s="76">
        <f t="shared" si="94"/>
        <v>0</v>
      </c>
      <c r="S96" s="76">
        <f t="shared" si="94"/>
        <v>0</v>
      </c>
      <c r="T96" s="76">
        <f t="shared" si="94"/>
        <v>0</v>
      </c>
      <c r="U96" s="76">
        <f t="shared" si="94"/>
        <v>1</v>
      </c>
      <c r="V96" s="76">
        <f t="shared" si="94"/>
        <v>0</v>
      </c>
    </row>
    <row r="97">
      <c r="A97" s="76" t="str">
        <f t="shared" si="1"/>
        <v>datos de identificacion (MontoGc)</v>
      </c>
      <c r="B97" s="85" t="s">
        <v>1388</v>
      </c>
      <c r="C97" s="85" t="s">
        <v>1302</v>
      </c>
      <c r="D97" s="85" t="s">
        <v>1390</v>
      </c>
      <c r="E97" s="98">
        <v>1197949.37</v>
      </c>
      <c r="F97" s="101"/>
      <c r="G97" s="85" t="s">
        <v>325</v>
      </c>
      <c r="H97" s="76"/>
      <c r="I97" s="88" t="str">
        <f t="shared" si="3"/>
        <v>sí</v>
      </c>
      <c r="J97" s="88" t="str">
        <f>IFERROR(__xludf.DUMMYFUNCTION("IFERROR(JOIN("", "",FILTER(K97:P97,LEN(K97:P97))))"),"contracts/guarantees/value/amount")</f>
        <v>contracts/guarantees/value/amount</v>
      </c>
      <c r="K97" s="76" t="str">
        <f>IFERROR(__xludf.DUMMYFUNCTION("IF(ISBLANK($D97),"""",IFERROR(JOIN("", "",QUERY(INDIRECT(""'(EDCA) "" &amp; K$3 &amp; ""'!$A$1:$D$1000""),""SELECT A WHERE D = '"" &amp; $A97 &amp; ""'""))))"),"")</f>
        <v/>
      </c>
      <c r="L97" s="76" t="str">
        <f>IFERROR(__xludf.DUMMYFUNCTION("IF(ISBLANK($D97),"""",IFERROR(JOIN("", "",QUERY(INDIRECT(""'(EDCA) "" &amp; L$3 &amp; ""'!$A$1:$D$1000""),""SELECT A WHERE D = '"" &amp; $A97 &amp; ""'""))))"),"")</f>
        <v/>
      </c>
      <c r="M97" s="76" t="str">
        <f>IFERROR(__xludf.DUMMYFUNCTION("IF(ISBLANK($D97),"""",IFERROR(JOIN("", "",QUERY(INDIRECT(""'(EDCA) "" &amp; M$3 &amp; ""'!$A$1:$D$1000""),""SELECT A WHERE D = '"" &amp; $A97 &amp; ""'""))))"),"")</f>
        <v/>
      </c>
      <c r="N97" s="76" t="str">
        <f>IFERROR(__xludf.DUMMYFUNCTION("IF(ISBLANK($D97),"""",IFERROR(JOIN("", "",QUERY(INDIRECT(""'(EDCA) "" &amp; N$3 &amp; ""'!$A$1:$D$1000""),""SELECT A WHERE D = '"" &amp; $A97 &amp; ""'""))))"),"")</f>
        <v/>
      </c>
      <c r="O97" s="76" t="str">
        <f>IFERROR(__xludf.DUMMYFUNCTION("IF(ISBLANK($D97),"""",IFERROR(JOIN("", "",QUERY(INDIRECT(""'(EDCA) "" &amp; O$3 &amp; ""'!$A$1:$D$1000""),""SELECT A WHERE D = '"" &amp; $A97 &amp; ""'""))))"),"contracts/guarantees/value/amount")</f>
        <v>contracts/guarantees/value/amount</v>
      </c>
      <c r="P97" s="76" t="str">
        <f>IFERROR(__xludf.DUMMYFUNCTION("IF(ISBLANK($D97),"""",IFERROR(JOIN("", "",QUERY(INDIRECT(""'(EDCA) "" &amp; P$3 &amp; ""'!$A$1:$D$1000""),""SELECT A WHERE D = '"" &amp; $A97 &amp; ""'""))))"),"")</f>
        <v/>
      </c>
      <c r="Q97" s="76">
        <f t="shared" ref="Q97:V97" si="95">IF(ISBLANK(IFERROR(VLOOKUP($A97,INDIRECT("'(EDCA) " &amp; Q$3 &amp; "'!$D:$D"),1,FALSE))),0,1)</f>
        <v>0</v>
      </c>
      <c r="R97" s="76">
        <f t="shared" si="95"/>
        <v>0</v>
      </c>
      <c r="S97" s="76">
        <f t="shared" si="95"/>
        <v>0</v>
      </c>
      <c r="T97" s="76">
        <f t="shared" si="95"/>
        <v>0</v>
      </c>
      <c r="U97" s="76">
        <f t="shared" si="95"/>
        <v>1</v>
      </c>
      <c r="V97" s="76">
        <f t="shared" si="95"/>
        <v>0</v>
      </c>
    </row>
    <row r="98">
      <c r="A98" s="76" t="str">
        <f t="shared" si="1"/>
        <v>datos de identificacion (InstituciónGc)</v>
      </c>
      <c r="B98" s="85" t="s">
        <v>1388</v>
      </c>
      <c r="C98" s="85" t="s">
        <v>1302</v>
      </c>
      <c r="D98" s="85" t="s">
        <v>1391</v>
      </c>
      <c r="E98" s="98" t="s">
        <v>1392</v>
      </c>
      <c r="F98" s="101"/>
      <c r="G98" s="85" t="s">
        <v>325</v>
      </c>
      <c r="H98" s="76"/>
      <c r="I98" s="88" t="str">
        <f t="shared" si="3"/>
        <v>sí</v>
      </c>
      <c r="J98" s="88" t="str">
        <f>IFERROR(__xludf.DUMMYFUNCTION("IFERROR(JOIN("", "",FILTER(K98:P98,LEN(K98:P98))))"),"contracts/guarantees/guarantor/name, parties/name")</f>
        <v>contracts/guarantees/guarantor/name, parties/name</v>
      </c>
      <c r="K98" s="76" t="str">
        <f>IFERROR(__xludf.DUMMYFUNCTION("IF(ISBLANK($D98),"""",IFERROR(JOIN("", "",QUERY(INDIRECT(""'(EDCA) "" &amp; K$3 &amp; ""'!$A$1:$D$1000""),""SELECT A WHERE D = '"" &amp; $A98 &amp; ""'""))))"),"")</f>
        <v/>
      </c>
      <c r="L98" s="76" t="str">
        <f>IFERROR(__xludf.DUMMYFUNCTION("IF(ISBLANK($D98),"""",IFERROR(JOIN("", "",QUERY(INDIRECT(""'(EDCA) "" &amp; L$3 &amp; ""'!$A$1:$D$1000""),""SELECT A WHERE D = '"" &amp; $A98 &amp; ""'""))))"),"")</f>
        <v/>
      </c>
      <c r="M98" s="76" t="str">
        <f>IFERROR(__xludf.DUMMYFUNCTION("IF(ISBLANK($D98),"""",IFERROR(JOIN("", "",QUERY(INDIRECT(""'(EDCA) "" &amp; M$3 &amp; ""'!$A$1:$D$1000""),""SELECT A WHERE D = '"" &amp; $A98 &amp; ""'""))))"),"")</f>
        <v/>
      </c>
      <c r="N98" s="76" t="str">
        <f>IFERROR(__xludf.DUMMYFUNCTION("IF(ISBLANK($D98),"""",IFERROR(JOIN("", "",QUERY(INDIRECT(""'(EDCA) "" &amp; N$3 &amp; ""'!$A$1:$D$1000""),""SELECT A WHERE D = '"" &amp; $A98 &amp; ""'""))))"),"")</f>
        <v/>
      </c>
      <c r="O98" s="76" t="str">
        <f>IFERROR(__xludf.DUMMYFUNCTION("IF(ISBLANK($D98),"""",IFERROR(JOIN("", "",QUERY(INDIRECT(""'(EDCA) "" &amp; O$3 &amp; ""'!$A$1:$D$1000""),""SELECT A WHERE D = '"" &amp; $A98 &amp; ""'""))))"),"contracts/guarantees/guarantor/name, parties/name")</f>
        <v>contracts/guarantees/guarantor/name, parties/name</v>
      </c>
      <c r="P98" s="76" t="str">
        <f>IFERROR(__xludf.DUMMYFUNCTION("IF(ISBLANK($D98),"""",IFERROR(JOIN("", "",QUERY(INDIRECT(""'(EDCA) "" &amp; P$3 &amp; ""'!$A$1:$D$1000""),""SELECT A WHERE D = '"" &amp; $A98 &amp; ""'""))))"),"")</f>
        <v/>
      </c>
      <c r="Q98" s="76">
        <f t="shared" ref="Q98:V98" si="96">IF(ISBLANK(IFERROR(VLOOKUP($A98,INDIRECT("'(EDCA) " &amp; Q$3 &amp; "'!$D:$D"),1,FALSE))),0,1)</f>
        <v>0</v>
      </c>
      <c r="R98" s="76">
        <f t="shared" si="96"/>
        <v>0</v>
      </c>
      <c r="S98" s="76">
        <f t="shared" si="96"/>
        <v>0</v>
      </c>
      <c r="T98" s="76">
        <f t="shared" si="96"/>
        <v>0</v>
      </c>
      <c r="U98" s="76">
        <f t="shared" si="96"/>
        <v>1</v>
      </c>
      <c r="V98" s="76">
        <f t="shared" si="96"/>
        <v>0</v>
      </c>
    </row>
    <row r="99">
      <c r="A99" s="76" t="str">
        <f t="shared" si="1"/>
        <v>datos de identificacion (numGc)</v>
      </c>
      <c r="B99" s="85" t="s">
        <v>1388</v>
      </c>
      <c r="C99" s="85" t="s">
        <v>1302</v>
      </c>
      <c r="D99" s="85" t="s">
        <v>1393</v>
      </c>
      <c r="E99" s="108">
        <v>2443386.0</v>
      </c>
      <c r="F99" s="101"/>
      <c r="G99" s="85" t="s">
        <v>325</v>
      </c>
      <c r="H99" s="76"/>
      <c r="I99" s="88" t="str">
        <f t="shared" si="3"/>
        <v>sí</v>
      </c>
      <c r="J99" s="88" t="str">
        <f>IFERROR(__xludf.DUMMYFUNCTION("IFERROR(JOIN("", "",FILTER(K99:P99,LEN(K99:P99))))"),"contracts/guarantees/id")</f>
        <v>contracts/guarantees/id</v>
      </c>
      <c r="K99" s="76" t="str">
        <f>IFERROR(__xludf.DUMMYFUNCTION("IF(ISBLANK($D99),"""",IFERROR(JOIN("", "",QUERY(INDIRECT(""'(EDCA) "" &amp; K$3 &amp; ""'!$A$1:$D$1000""),""SELECT A WHERE D = '"" &amp; $A99 &amp; ""'""))))"),"")</f>
        <v/>
      </c>
      <c r="L99" s="76" t="str">
        <f>IFERROR(__xludf.DUMMYFUNCTION("IF(ISBLANK($D99),"""",IFERROR(JOIN("", "",QUERY(INDIRECT(""'(EDCA) "" &amp; L$3 &amp; ""'!$A$1:$D$1000""),""SELECT A WHERE D = '"" &amp; $A99 &amp; ""'""))))"),"")</f>
        <v/>
      </c>
      <c r="M99" s="76" t="str">
        <f>IFERROR(__xludf.DUMMYFUNCTION("IF(ISBLANK($D99),"""",IFERROR(JOIN("", "",QUERY(INDIRECT(""'(EDCA) "" &amp; M$3 &amp; ""'!$A$1:$D$1000""),""SELECT A WHERE D = '"" &amp; $A99 &amp; ""'""))))"),"")</f>
        <v/>
      </c>
      <c r="N99" s="76" t="str">
        <f>IFERROR(__xludf.DUMMYFUNCTION("IF(ISBLANK($D99),"""",IFERROR(JOIN("", "",QUERY(INDIRECT(""'(EDCA) "" &amp; N$3 &amp; ""'!$A$1:$D$1000""),""SELECT A WHERE D = '"" &amp; $A99 &amp; ""'""))))"),"")</f>
        <v/>
      </c>
      <c r="O99" s="76" t="str">
        <f>IFERROR(__xludf.DUMMYFUNCTION("IF(ISBLANK($D99),"""",IFERROR(JOIN("", "",QUERY(INDIRECT(""'(EDCA) "" &amp; O$3 &amp; ""'!$A$1:$D$1000""),""SELECT A WHERE D = '"" &amp; $A99 &amp; ""'""))))"),"contracts/guarantees/id")</f>
        <v>contracts/guarantees/id</v>
      </c>
      <c r="P99" s="76" t="str">
        <f>IFERROR(__xludf.DUMMYFUNCTION("IF(ISBLANK($D99),"""",IFERROR(JOIN("", "",QUERY(INDIRECT(""'(EDCA) "" &amp; P$3 &amp; ""'!$A$1:$D$1000""),""SELECT A WHERE D = '"" &amp; $A99 &amp; ""'""))))"),"")</f>
        <v/>
      </c>
      <c r="Q99" s="76">
        <f t="shared" ref="Q99:V99" si="97">IF(ISBLANK(IFERROR(VLOOKUP($A99,INDIRECT("'(EDCA) " &amp; Q$3 &amp; "'!$D:$D"),1,FALSE))),0,1)</f>
        <v>0</v>
      </c>
      <c r="R99" s="76">
        <f t="shared" si="97"/>
        <v>0</v>
      </c>
      <c r="S99" s="76">
        <f t="shared" si="97"/>
        <v>0</v>
      </c>
      <c r="T99" s="76">
        <f t="shared" si="97"/>
        <v>0</v>
      </c>
      <c r="U99" s="76">
        <f t="shared" si="97"/>
        <v>1</v>
      </c>
      <c r="V99" s="76">
        <f t="shared" si="97"/>
        <v>0</v>
      </c>
    </row>
    <row r="100">
      <c r="A100" s="76" t="str">
        <f t="shared" si="1"/>
        <v>datos de identificacion (TiípoGc)</v>
      </c>
      <c r="B100" s="85" t="s">
        <v>1388</v>
      </c>
      <c r="C100" s="85" t="s">
        <v>1302</v>
      </c>
      <c r="D100" s="85" t="s">
        <v>1394</v>
      </c>
      <c r="E100" s="85" t="s">
        <v>1395</v>
      </c>
      <c r="F100" s="101"/>
      <c r="G100" s="85" t="s">
        <v>325</v>
      </c>
      <c r="H100" s="76"/>
      <c r="I100" s="88" t="str">
        <f t="shared" si="3"/>
        <v>sí</v>
      </c>
      <c r="J100" s="88" t="str">
        <f>IFERROR(__xludf.DUMMYFUNCTION("IFERROR(JOIN("", "",FILTER(K100:P100,LEN(K100:P100))))"),"contracts/guarantees/type, contracts/guarantees/obligations")</f>
        <v>contracts/guarantees/type, contracts/guarantees/obligations</v>
      </c>
      <c r="K100" s="76" t="str">
        <f>IFERROR(__xludf.DUMMYFUNCTION("IF(ISBLANK($D100),"""",IFERROR(JOIN("", "",QUERY(INDIRECT(""'(EDCA) "" &amp; K$3 &amp; ""'!$A$1:$D$1000""),""SELECT A WHERE D = '"" &amp; $A100 &amp; ""'""))))"),"")</f>
        <v/>
      </c>
      <c r="L100" s="76" t="str">
        <f>IFERROR(__xludf.DUMMYFUNCTION("IF(ISBLANK($D100),"""",IFERROR(JOIN("", "",QUERY(INDIRECT(""'(EDCA) "" &amp; L$3 &amp; ""'!$A$1:$D$1000""),""SELECT A WHERE D = '"" &amp; $A100 &amp; ""'""))))"),"")</f>
        <v/>
      </c>
      <c r="M100" s="76" t="str">
        <f>IFERROR(__xludf.DUMMYFUNCTION("IF(ISBLANK($D100),"""",IFERROR(JOIN("", "",QUERY(INDIRECT(""'(EDCA) "" &amp; M$3 &amp; ""'!$A$1:$D$1000""),""SELECT A WHERE D = '"" &amp; $A100 &amp; ""'""))))"),"")</f>
        <v/>
      </c>
      <c r="N100" s="76" t="str">
        <f>IFERROR(__xludf.DUMMYFUNCTION("IF(ISBLANK($D100),"""",IFERROR(JOIN("", "",QUERY(INDIRECT(""'(EDCA) "" &amp; N$3 &amp; ""'!$A$1:$D$1000""),""SELECT A WHERE D = '"" &amp; $A100 &amp; ""'""))))"),"")</f>
        <v/>
      </c>
      <c r="O100" s="76" t="str">
        <f>IFERROR(__xludf.DUMMYFUNCTION("IF(ISBLANK($D100),"""",IFERROR(JOIN("", "",QUERY(INDIRECT(""'(EDCA) "" &amp; O$3 &amp; ""'!$A$1:$D$1000""),""SELECT A WHERE D = '"" &amp; $A100 &amp; ""'""))))"),"contracts/guarantees/type, contracts/guarantees/obligations")</f>
        <v>contracts/guarantees/type, contracts/guarantees/obligations</v>
      </c>
      <c r="P100" s="76" t="str">
        <f>IFERROR(__xludf.DUMMYFUNCTION("IF(ISBLANK($D100),"""",IFERROR(JOIN("", "",QUERY(INDIRECT(""'(EDCA) "" &amp; P$3 &amp; ""'!$A$1:$D$1000""),""SELECT A WHERE D = '"" &amp; $A100 &amp; ""'""))))"),"")</f>
        <v/>
      </c>
      <c r="Q100" s="76">
        <f t="shared" ref="Q100:V100" si="98">IF(ISBLANK(IFERROR(VLOOKUP($A100,INDIRECT("'(EDCA) " &amp; Q$3 &amp; "'!$D:$D"),1,FALSE))),0,1)</f>
        <v>0</v>
      </c>
      <c r="R100" s="76">
        <f t="shared" si="98"/>
        <v>0</v>
      </c>
      <c r="S100" s="76">
        <f t="shared" si="98"/>
        <v>0</v>
      </c>
      <c r="T100" s="76">
        <f t="shared" si="98"/>
        <v>0</v>
      </c>
      <c r="U100" s="76">
        <f t="shared" si="98"/>
        <v>1</v>
      </c>
      <c r="V100" s="76">
        <f t="shared" si="98"/>
        <v>0</v>
      </c>
    </row>
    <row r="101">
      <c r="A101" s="76" t="str">
        <f t="shared" si="1"/>
        <v>datos de identificacion (RfcGc)</v>
      </c>
      <c r="B101" s="85" t="s">
        <v>1388</v>
      </c>
      <c r="C101" s="85" t="s">
        <v>1302</v>
      </c>
      <c r="D101" s="85" t="s">
        <v>1396</v>
      </c>
      <c r="E101" s="85" t="s">
        <v>1397</v>
      </c>
      <c r="F101" s="101"/>
      <c r="G101" s="85" t="s">
        <v>325</v>
      </c>
      <c r="H101" s="76"/>
      <c r="I101" s="88" t="str">
        <f t="shared" si="3"/>
        <v>sí</v>
      </c>
      <c r="J101" s="88" t="str">
        <f>IFERROR(__xludf.DUMMYFUNCTION("IFERROR(JOIN("", "",FILTER(K101:P101,LEN(K101:P101))))"),"contracts/guarantees/guarantor/id, parties/id")</f>
        <v>contracts/guarantees/guarantor/id, parties/id</v>
      </c>
      <c r="K101" s="76" t="str">
        <f>IFERROR(__xludf.DUMMYFUNCTION("IF(ISBLANK($D101),"""",IFERROR(JOIN("", "",QUERY(INDIRECT(""'(EDCA) "" &amp; K$3 &amp; ""'!$A$1:$D$1000""),""SELECT A WHERE D = '"" &amp; $A101 &amp; ""'""))))"),"")</f>
        <v/>
      </c>
      <c r="L101" s="76" t="str">
        <f>IFERROR(__xludf.DUMMYFUNCTION("IF(ISBLANK($D101),"""",IFERROR(JOIN("", "",QUERY(INDIRECT(""'(EDCA) "" &amp; L$3 &amp; ""'!$A$1:$D$1000""),""SELECT A WHERE D = '"" &amp; $A101 &amp; ""'""))))"),"")</f>
        <v/>
      </c>
      <c r="M101" s="76" t="str">
        <f>IFERROR(__xludf.DUMMYFUNCTION("IF(ISBLANK($D101),"""",IFERROR(JOIN("", "",QUERY(INDIRECT(""'(EDCA) "" &amp; M$3 &amp; ""'!$A$1:$D$1000""),""SELECT A WHERE D = '"" &amp; $A101 &amp; ""'""))))"),"")</f>
        <v/>
      </c>
      <c r="N101" s="76" t="str">
        <f>IFERROR(__xludf.DUMMYFUNCTION("IF(ISBLANK($D101),"""",IFERROR(JOIN("", "",QUERY(INDIRECT(""'(EDCA) "" &amp; N$3 &amp; ""'!$A$1:$D$1000""),""SELECT A WHERE D = '"" &amp; $A101 &amp; ""'""))))"),"")</f>
        <v/>
      </c>
      <c r="O101" s="76" t="str">
        <f>IFERROR(__xludf.DUMMYFUNCTION("IF(ISBLANK($D101),"""",IFERROR(JOIN("", "",QUERY(INDIRECT(""'(EDCA) "" &amp; O$3 &amp; ""'!$A$1:$D$1000""),""SELECT A WHERE D = '"" &amp; $A101 &amp; ""'""))))"),"contracts/guarantees/guarantor/id, parties/id")</f>
        <v>contracts/guarantees/guarantor/id, parties/id</v>
      </c>
      <c r="P101" s="76" t="str">
        <f>IFERROR(__xludf.DUMMYFUNCTION("IF(ISBLANK($D101),"""",IFERROR(JOIN("", "",QUERY(INDIRECT(""'(EDCA) "" &amp; P$3 &amp; ""'!$A$1:$D$1000""),""SELECT A WHERE D = '"" &amp; $A101 &amp; ""'""))))"),"")</f>
        <v/>
      </c>
      <c r="Q101" s="76">
        <f t="shared" ref="Q101:V101" si="99">IF(ISBLANK(IFERROR(VLOOKUP($A101,INDIRECT("'(EDCA) " &amp; Q$3 &amp; "'!$D:$D"),1,FALSE))),0,1)</f>
        <v>0</v>
      </c>
      <c r="R101" s="76">
        <f t="shared" si="99"/>
        <v>0</v>
      </c>
      <c r="S101" s="76">
        <f t="shared" si="99"/>
        <v>0</v>
      </c>
      <c r="T101" s="76">
        <f t="shared" si="99"/>
        <v>0</v>
      </c>
      <c r="U101" s="76">
        <f t="shared" si="99"/>
        <v>1</v>
      </c>
      <c r="V101" s="76">
        <f t="shared" si="99"/>
        <v>0</v>
      </c>
    </row>
    <row r="102">
      <c r="A102" s="76" t="str">
        <f t="shared" si="1"/>
        <v>datos de identificacion (Estatus)</v>
      </c>
      <c r="B102" s="91" t="s">
        <v>222</v>
      </c>
      <c r="C102" s="85" t="s">
        <v>1302</v>
      </c>
      <c r="D102" s="85" t="s">
        <v>734</v>
      </c>
      <c r="E102" s="85" t="s">
        <v>1385</v>
      </c>
      <c r="F102" s="101"/>
      <c r="G102" s="85" t="s">
        <v>325</v>
      </c>
      <c r="H102" s="76"/>
      <c r="I102" s="88" t="str">
        <f t="shared" si="3"/>
        <v>sí</v>
      </c>
      <c r="J102" s="88" t="str">
        <f>IFERROR(__xludf.DUMMYFUNCTION("IFERROR(JOIN("", "",FILTER(K102:P102,LEN(K102:P102))))"),"contracts/status, contracts/implementation/status")</f>
        <v>contracts/status, contracts/implementation/status</v>
      </c>
      <c r="K102" s="76" t="str">
        <f>IFERROR(__xludf.DUMMYFUNCTION("IF(ISBLANK($D102),"""",IFERROR(JOIN("", "",QUERY(INDIRECT(""'(EDCA) "" &amp; K$3 &amp; ""'!$A$1:$D$1000""),""SELECT A WHERE D = '"" &amp; $A102 &amp; ""'""))))"),"")</f>
        <v/>
      </c>
      <c r="L102" s="76" t="str">
        <f>IFERROR(__xludf.DUMMYFUNCTION("IF(ISBLANK($D102),"""",IFERROR(JOIN("", "",QUERY(INDIRECT(""'(EDCA) "" &amp; L$3 &amp; ""'!$A$1:$D$1000""),""SELECT A WHERE D = '"" &amp; $A102 &amp; ""'""))))"),"")</f>
        <v/>
      </c>
      <c r="M102" s="76" t="str">
        <f>IFERROR(__xludf.DUMMYFUNCTION("IF(ISBLANK($D102),"""",IFERROR(JOIN("", "",QUERY(INDIRECT(""'(EDCA) "" &amp; M$3 &amp; ""'!$A$1:$D$1000""),""SELECT A WHERE D = '"" &amp; $A102 &amp; ""'""))))"),"")</f>
        <v/>
      </c>
      <c r="N102" s="76" t="str">
        <f>IFERROR(__xludf.DUMMYFUNCTION("IF(ISBLANK($D102),"""",IFERROR(JOIN("", "",QUERY(INDIRECT(""'(EDCA) "" &amp; N$3 &amp; ""'!$A$1:$D$1000""),""SELECT A WHERE D = '"" &amp; $A102 &amp; ""'""))))"),"")</f>
        <v/>
      </c>
      <c r="O102" s="76" t="str">
        <f>IFERROR(__xludf.DUMMYFUNCTION("IF(ISBLANK($D102),"""",IFERROR(JOIN("", "",QUERY(INDIRECT(""'(EDCA) "" &amp; O$3 &amp; ""'!$A$1:$D$1000""),""SELECT A WHERE D = '"" &amp; $A102 &amp; ""'""))))"),"contracts/status")</f>
        <v>contracts/status</v>
      </c>
      <c r="P102" s="76" t="str">
        <f>IFERROR(__xludf.DUMMYFUNCTION("IF(ISBLANK($D102),"""",IFERROR(JOIN("", "",QUERY(INDIRECT(""'(EDCA) "" &amp; P$3 &amp; ""'!$A$1:$D$1000""),""SELECT A WHERE D = '"" &amp; $A102 &amp; ""'""))))"),"contracts/implementation/status")</f>
        <v>contracts/implementation/status</v>
      </c>
      <c r="Q102" s="76">
        <f t="shared" ref="Q102:V102" si="100">IF(ISBLANK(IFERROR(VLOOKUP($A102,INDIRECT("'(EDCA) " &amp; Q$3 &amp; "'!$D:$D"),1,FALSE))),0,1)</f>
        <v>0</v>
      </c>
      <c r="R102" s="76">
        <f t="shared" si="100"/>
        <v>0</v>
      </c>
      <c r="S102" s="76">
        <f t="shared" si="100"/>
        <v>0</v>
      </c>
      <c r="T102" s="76">
        <f t="shared" si="100"/>
        <v>0</v>
      </c>
      <c r="U102" s="76">
        <f t="shared" si="100"/>
        <v>1</v>
      </c>
      <c r="V102" s="76">
        <f t="shared" si="100"/>
        <v>1</v>
      </c>
    </row>
    <row r="103">
      <c r="A103" s="76" t="str">
        <f t="shared" si="1"/>
        <v>encabezado (OficioSCTG)</v>
      </c>
      <c r="B103" s="91" t="s">
        <v>1398</v>
      </c>
      <c r="C103" s="85" t="s">
        <v>1297</v>
      </c>
      <c r="D103" s="85" t="s">
        <v>1399</v>
      </c>
      <c r="E103" s="98" t="s">
        <v>231</v>
      </c>
      <c r="F103" s="101"/>
      <c r="G103" s="85" t="s">
        <v>325</v>
      </c>
      <c r="H103" s="76"/>
      <c r="I103" s="88" t="str">
        <f t="shared" si="3"/>
        <v>sí</v>
      </c>
      <c r="J103" s="88" t="str">
        <f>IFERROR(__xludf.DUMMYFUNCTION("IFERROR(JOIN("", "",FILTER(K103:P103,LEN(K103:P103))))"),"contracts/implementation/documents/id")</f>
        <v>contracts/implementation/documents/id</v>
      </c>
      <c r="K103" s="76" t="str">
        <f>IFERROR(__xludf.DUMMYFUNCTION("IF(ISBLANK($D103),"""",IFERROR(JOIN("", "",QUERY(INDIRECT(""'(EDCA) "" &amp; K$3 &amp; ""'!$A$1:$D$1000""),""SELECT A WHERE D = '"" &amp; $A103 &amp; ""'""))))"),"")</f>
        <v/>
      </c>
      <c r="L103" s="76" t="str">
        <f>IFERROR(__xludf.DUMMYFUNCTION("IF(ISBLANK($D103),"""",IFERROR(JOIN("", "",QUERY(INDIRECT(""'(EDCA) "" &amp; L$3 &amp; ""'!$A$1:$D$1000""),""SELECT A WHERE D = '"" &amp; $A103 &amp; ""'""))))"),"")</f>
        <v/>
      </c>
      <c r="M103" s="76" t="str">
        <f>IFERROR(__xludf.DUMMYFUNCTION("IF(ISBLANK($D103),"""",IFERROR(JOIN("", "",QUERY(INDIRECT(""'(EDCA) "" &amp; M$3 &amp; ""'!$A$1:$D$1000""),""SELECT A WHERE D = '"" &amp; $A103 &amp; ""'""))))"),"")</f>
        <v/>
      </c>
      <c r="N103" s="76" t="str">
        <f>IFERROR(__xludf.DUMMYFUNCTION("IF(ISBLANK($D103),"""",IFERROR(JOIN("", "",QUERY(INDIRECT(""'(EDCA) "" &amp; N$3 &amp; ""'!$A$1:$D$1000""),""SELECT A WHERE D = '"" &amp; $A103 &amp; ""'""))))"),"")</f>
        <v/>
      </c>
      <c r="O103" s="76" t="str">
        <f>IFERROR(__xludf.DUMMYFUNCTION("IF(ISBLANK($D103),"""",IFERROR(JOIN("", "",QUERY(INDIRECT(""'(EDCA) "" &amp; O$3 &amp; ""'!$A$1:$D$1000""),""SELECT A WHERE D = '"" &amp; $A103 &amp; ""'""))))"),"")</f>
        <v/>
      </c>
      <c r="P103" s="76" t="str">
        <f>IFERROR(__xludf.DUMMYFUNCTION("IF(ISBLANK($D103),"""",IFERROR(JOIN("", "",QUERY(INDIRECT(""'(EDCA) "" &amp; P$3 &amp; ""'!$A$1:$D$1000""),""SELECT A WHERE D = '"" &amp; $A103 &amp; ""'""))))"),"contracts/implementation/documents/id")</f>
        <v>contracts/implementation/documents/id</v>
      </c>
      <c r="Q103" s="76">
        <f t="shared" ref="Q103:V103" si="101">IF(ISBLANK(IFERROR(VLOOKUP($A103,INDIRECT("'(EDCA) " &amp; Q$3 &amp; "'!$D:$D"),1,FALSE))),0,1)</f>
        <v>0</v>
      </c>
      <c r="R103" s="76">
        <f t="shared" si="101"/>
        <v>0</v>
      </c>
      <c r="S103" s="76">
        <f t="shared" si="101"/>
        <v>0</v>
      </c>
      <c r="T103" s="76">
        <f t="shared" si="101"/>
        <v>0</v>
      </c>
      <c r="U103" s="76">
        <f t="shared" si="101"/>
        <v>0</v>
      </c>
      <c r="V103" s="76">
        <f t="shared" si="101"/>
        <v>1</v>
      </c>
    </row>
    <row r="104">
      <c r="A104" s="76" t="str">
        <f t="shared" si="1"/>
        <v>encabezado (TipoSCTG)</v>
      </c>
      <c r="B104" s="91" t="s">
        <v>1398</v>
      </c>
      <c r="C104" s="85" t="s">
        <v>1297</v>
      </c>
      <c r="D104" s="85" t="s">
        <v>1400</v>
      </c>
      <c r="E104" s="98" t="s">
        <v>1401</v>
      </c>
      <c r="F104" s="101"/>
      <c r="G104" s="85" t="s">
        <v>325</v>
      </c>
      <c r="H104" s="76"/>
      <c r="I104" s="88" t="str">
        <f t="shared" si="3"/>
        <v>sí</v>
      </c>
      <c r="J104" s="88" t="str">
        <f>IFERROR(__xludf.DUMMYFUNCTION("IFERROR(JOIN("", "",FILTER(K104:P104,LEN(K104:P104))))"),"contracts/implementation/documents/documentType")</f>
        <v>contracts/implementation/documents/documentType</v>
      </c>
      <c r="K104" s="76" t="str">
        <f>IFERROR(__xludf.DUMMYFUNCTION("IF(ISBLANK($D104),"""",IFERROR(JOIN("", "",QUERY(INDIRECT(""'(EDCA) "" &amp; K$3 &amp; ""'!$A$1:$D$1000""),""SELECT A WHERE D = '"" &amp; $A104 &amp; ""'""))))"),"")</f>
        <v/>
      </c>
      <c r="L104" s="76" t="str">
        <f>IFERROR(__xludf.DUMMYFUNCTION("IF(ISBLANK($D104),"""",IFERROR(JOIN("", "",QUERY(INDIRECT(""'(EDCA) "" &amp; L$3 &amp; ""'!$A$1:$D$1000""),""SELECT A WHERE D = '"" &amp; $A104 &amp; ""'""))))"),"")</f>
        <v/>
      </c>
      <c r="M104" s="76" t="str">
        <f>IFERROR(__xludf.DUMMYFUNCTION("IF(ISBLANK($D104),"""",IFERROR(JOIN("", "",QUERY(INDIRECT(""'(EDCA) "" &amp; M$3 &amp; ""'!$A$1:$D$1000""),""SELECT A WHERE D = '"" &amp; $A104 &amp; ""'""))))"),"")</f>
        <v/>
      </c>
      <c r="N104" s="76" t="str">
        <f>IFERROR(__xludf.DUMMYFUNCTION("IF(ISBLANK($D104),"""",IFERROR(JOIN("", "",QUERY(INDIRECT(""'(EDCA) "" &amp; N$3 &amp; ""'!$A$1:$D$1000""),""SELECT A WHERE D = '"" &amp; $A104 &amp; ""'""))))"),"")</f>
        <v/>
      </c>
      <c r="O104" s="76" t="str">
        <f>IFERROR(__xludf.DUMMYFUNCTION("IF(ISBLANK($D104),"""",IFERROR(JOIN("", "",QUERY(INDIRECT(""'(EDCA) "" &amp; O$3 &amp; ""'!$A$1:$D$1000""),""SELECT A WHERE D = '"" &amp; $A104 &amp; ""'""))))"),"")</f>
        <v/>
      </c>
      <c r="P104" s="76" t="str">
        <f>IFERROR(__xludf.DUMMYFUNCTION("IF(ISBLANK($D104),"""",IFERROR(JOIN("", "",QUERY(INDIRECT(""'(EDCA) "" &amp; P$3 &amp; ""'!$A$1:$D$1000""),""SELECT A WHERE D = '"" &amp; $A104 &amp; ""'""))))"),"contracts/implementation/documents/documentType")</f>
        <v>contracts/implementation/documents/documentType</v>
      </c>
      <c r="Q104" s="76">
        <f t="shared" ref="Q104:V104" si="102">IF(ISBLANK(IFERROR(VLOOKUP($A104,INDIRECT("'(EDCA) " &amp; Q$3 &amp; "'!$D:$D"),1,FALSE))),0,1)</f>
        <v>0</v>
      </c>
      <c r="R104" s="76">
        <f t="shared" si="102"/>
        <v>0</v>
      </c>
      <c r="S104" s="76">
        <f t="shared" si="102"/>
        <v>0</v>
      </c>
      <c r="T104" s="76">
        <f t="shared" si="102"/>
        <v>0</v>
      </c>
      <c r="U104" s="76">
        <f t="shared" si="102"/>
        <v>0</v>
      </c>
      <c r="V104" s="76">
        <f t="shared" si="102"/>
        <v>1</v>
      </c>
    </row>
    <row r="105">
      <c r="A105" s="76" t="str">
        <f t="shared" si="1"/>
        <v>encabezado (TituloSCTG)</v>
      </c>
      <c r="B105" s="91" t="s">
        <v>1398</v>
      </c>
      <c r="C105" s="85" t="s">
        <v>1297</v>
      </c>
      <c r="D105" s="85" t="s">
        <v>1402</v>
      </c>
      <c r="E105" s="85" t="s">
        <v>1403</v>
      </c>
      <c r="F105" s="101"/>
      <c r="G105" s="85" t="s">
        <v>325</v>
      </c>
      <c r="H105" s="76"/>
      <c r="I105" s="88" t="str">
        <f t="shared" si="3"/>
        <v>sí</v>
      </c>
      <c r="J105" s="88" t="str">
        <f>IFERROR(__xludf.DUMMYFUNCTION("IFERROR(JOIN("", "",FILTER(K105:P105,LEN(K105:P105))))"),"contracts/implementation/documents/title")</f>
        <v>contracts/implementation/documents/title</v>
      </c>
      <c r="K105" s="76" t="str">
        <f>IFERROR(__xludf.DUMMYFUNCTION("IF(ISBLANK($D105),"""",IFERROR(JOIN("", "",QUERY(INDIRECT(""'(EDCA) "" &amp; K$3 &amp; ""'!$A$1:$D$1000""),""SELECT A WHERE D = '"" &amp; $A105 &amp; ""'""))))"),"")</f>
        <v/>
      </c>
      <c r="L105" s="76" t="str">
        <f>IFERROR(__xludf.DUMMYFUNCTION("IF(ISBLANK($D105),"""",IFERROR(JOIN("", "",QUERY(INDIRECT(""'(EDCA) "" &amp; L$3 &amp; ""'!$A$1:$D$1000""),""SELECT A WHERE D = '"" &amp; $A105 &amp; ""'""))))"),"")</f>
        <v/>
      </c>
      <c r="M105" s="76" t="str">
        <f>IFERROR(__xludf.DUMMYFUNCTION("IF(ISBLANK($D105),"""",IFERROR(JOIN("", "",QUERY(INDIRECT(""'(EDCA) "" &amp; M$3 &amp; ""'!$A$1:$D$1000""),""SELECT A WHERE D = '"" &amp; $A105 &amp; ""'""))))"),"")</f>
        <v/>
      </c>
      <c r="N105" s="76" t="str">
        <f>IFERROR(__xludf.DUMMYFUNCTION("IF(ISBLANK($D105),"""",IFERROR(JOIN("", "",QUERY(INDIRECT(""'(EDCA) "" &amp; N$3 &amp; ""'!$A$1:$D$1000""),""SELECT A WHERE D = '"" &amp; $A105 &amp; ""'""))))"),"")</f>
        <v/>
      </c>
      <c r="O105" s="76" t="str">
        <f>IFERROR(__xludf.DUMMYFUNCTION("IF(ISBLANK($D105),"""",IFERROR(JOIN("", "",QUERY(INDIRECT(""'(EDCA) "" &amp; O$3 &amp; ""'!$A$1:$D$1000""),""SELECT A WHERE D = '"" &amp; $A105 &amp; ""'""))))"),"")</f>
        <v/>
      </c>
      <c r="P105" s="76" t="str">
        <f>IFERROR(__xludf.DUMMYFUNCTION("IF(ISBLANK($D105),"""",IFERROR(JOIN("", "",QUERY(INDIRECT(""'(EDCA) "" &amp; P$3 &amp; ""'!$A$1:$D$1000""),""SELECT A WHERE D = '"" &amp; $A105 &amp; ""'""))))"),"contracts/implementation/documents/title")</f>
        <v>contracts/implementation/documents/title</v>
      </c>
      <c r="Q105" s="76">
        <f t="shared" ref="Q105:V105" si="103">IF(ISBLANK(IFERROR(VLOOKUP($A105,INDIRECT("'(EDCA) " &amp; Q$3 &amp; "'!$D:$D"),1,FALSE))),0,1)</f>
        <v>0</v>
      </c>
      <c r="R105" s="76">
        <f t="shared" si="103"/>
        <v>0</v>
      </c>
      <c r="S105" s="76">
        <f t="shared" si="103"/>
        <v>0</v>
      </c>
      <c r="T105" s="76">
        <f t="shared" si="103"/>
        <v>0</v>
      </c>
      <c r="U105" s="76">
        <f t="shared" si="103"/>
        <v>0</v>
      </c>
      <c r="V105" s="76">
        <f t="shared" si="103"/>
        <v>1</v>
      </c>
    </row>
    <row r="106">
      <c r="A106" s="76" t="str">
        <f t="shared" si="1"/>
        <v>datos de identificacion (descripciónSCTG)</v>
      </c>
      <c r="B106" s="91" t="s">
        <v>1398</v>
      </c>
      <c r="C106" s="85" t="s">
        <v>1302</v>
      </c>
      <c r="D106" s="85" t="s">
        <v>1404</v>
      </c>
      <c r="E106" s="85" t="s">
        <v>1405</v>
      </c>
      <c r="F106" s="101"/>
      <c r="G106" s="85" t="s">
        <v>325</v>
      </c>
      <c r="H106" s="76"/>
      <c r="I106" s="88" t="str">
        <f t="shared" si="3"/>
        <v>sí</v>
      </c>
      <c r="J106" s="88" t="str">
        <f>IFERROR(__xludf.DUMMYFUNCTION("IFERROR(JOIN("", "",FILTER(K106:P106,LEN(K106:P106))))"),"contracts/implementation/documents/description")</f>
        <v>contracts/implementation/documents/description</v>
      </c>
      <c r="K106" s="76" t="str">
        <f>IFERROR(__xludf.DUMMYFUNCTION("IF(ISBLANK($D106),"""",IFERROR(JOIN("", "",QUERY(INDIRECT(""'(EDCA) "" &amp; K$3 &amp; ""'!$A$1:$D$1000""),""SELECT A WHERE D = '"" &amp; $A106 &amp; ""'""))))"),"")</f>
        <v/>
      </c>
      <c r="L106" s="76" t="str">
        <f>IFERROR(__xludf.DUMMYFUNCTION("IF(ISBLANK($D106),"""",IFERROR(JOIN("", "",QUERY(INDIRECT(""'(EDCA) "" &amp; L$3 &amp; ""'!$A$1:$D$1000""),""SELECT A WHERE D = '"" &amp; $A106 &amp; ""'""))))"),"")</f>
        <v/>
      </c>
      <c r="M106" s="76" t="str">
        <f>IFERROR(__xludf.DUMMYFUNCTION("IF(ISBLANK($D106),"""",IFERROR(JOIN("", "",QUERY(INDIRECT(""'(EDCA) "" &amp; M$3 &amp; ""'!$A$1:$D$1000""),""SELECT A WHERE D = '"" &amp; $A106 &amp; ""'""))))"),"")</f>
        <v/>
      </c>
      <c r="N106" s="76" t="str">
        <f>IFERROR(__xludf.DUMMYFUNCTION("IF(ISBLANK($D106),"""",IFERROR(JOIN("", "",QUERY(INDIRECT(""'(EDCA) "" &amp; N$3 &amp; ""'!$A$1:$D$1000""),""SELECT A WHERE D = '"" &amp; $A106 &amp; ""'""))))"),"")</f>
        <v/>
      </c>
      <c r="O106" s="76" t="str">
        <f>IFERROR(__xludf.DUMMYFUNCTION("IF(ISBLANK($D106),"""",IFERROR(JOIN("", "",QUERY(INDIRECT(""'(EDCA) "" &amp; O$3 &amp; ""'!$A$1:$D$1000""),""SELECT A WHERE D = '"" &amp; $A106 &amp; ""'""))))"),"")</f>
        <v/>
      </c>
      <c r="P106" s="76" t="str">
        <f>IFERROR(__xludf.DUMMYFUNCTION("IF(ISBLANK($D106),"""",IFERROR(JOIN("", "",QUERY(INDIRECT(""'(EDCA) "" &amp; P$3 &amp; ""'!$A$1:$D$1000""),""SELECT A WHERE D = '"" &amp; $A106 &amp; ""'""))))"),"contracts/implementation/documents/description")</f>
        <v>contracts/implementation/documents/description</v>
      </c>
      <c r="Q106" s="76">
        <f t="shared" ref="Q106:V106" si="104">IF(ISBLANK(IFERROR(VLOOKUP($A106,INDIRECT("'(EDCA) " &amp; Q$3 &amp; "'!$D:$D"),1,FALSE))),0,1)</f>
        <v>0</v>
      </c>
      <c r="R106" s="76">
        <f t="shared" si="104"/>
        <v>0</v>
      </c>
      <c r="S106" s="76">
        <f t="shared" si="104"/>
        <v>0</v>
      </c>
      <c r="T106" s="76">
        <f t="shared" si="104"/>
        <v>0</v>
      </c>
      <c r="U106" s="76">
        <f t="shared" si="104"/>
        <v>0</v>
      </c>
      <c r="V106" s="76">
        <f t="shared" si="104"/>
        <v>1</v>
      </c>
    </row>
    <row r="107">
      <c r="A107" s="76" t="str">
        <f t="shared" si="1"/>
        <v>encabezado (FechaSCTG)</v>
      </c>
      <c r="B107" s="91" t="s">
        <v>1398</v>
      </c>
      <c r="C107" s="85" t="s">
        <v>1297</v>
      </c>
      <c r="D107" s="85" t="s">
        <v>1406</v>
      </c>
      <c r="E107" s="100">
        <v>44460.0</v>
      </c>
      <c r="F107" s="101"/>
      <c r="G107" s="85" t="s">
        <v>331</v>
      </c>
      <c r="H107" s="76"/>
      <c r="I107" s="88" t="str">
        <f t="shared" si="3"/>
        <v>sí</v>
      </c>
      <c r="J107" s="88" t="str">
        <f>IFERROR(__xludf.DUMMYFUNCTION("IFERROR(JOIN("", "",FILTER(K107:P107,LEN(K107:P107))))"),"contracts/implementation/documents/datePublished")</f>
        <v>contracts/implementation/documents/datePublished</v>
      </c>
      <c r="K107" s="76" t="str">
        <f>IFERROR(__xludf.DUMMYFUNCTION("IF(ISBLANK($D107),"""",IFERROR(JOIN("", "",QUERY(INDIRECT(""'(EDCA) "" &amp; K$3 &amp; ""'!$A$1:$D$1000""),""SELECT A WHERE D = '"" &amp; $A107 &amp; ""'""))))"),"")</f>
        <v/>
      </c>
      <c r="L107" s="76" t="str">
        <f>IFERROR(__xludf.DUMMYFUNCTION("IF(ISBLANK($D107),"""",IFERROR(JOIN("", "",QUERY(INDIRECT(""'(EDCA) "" &amp; L$3 &amp; ""'!$A$1:$D$1000""),""SELECT A WHERE D = '"" &amp; $A107 &amp; ""'""))))"),"")</f>
        <v/>
      </c>
      <c r="M107" s="76" t="str">
        <f>IFERROR(__xludf.DUMMYFUNCTION("IF(ISBLANK($D107),"""",IFERROR(JOIN("", "",QUERY(INDIRECT(""'(EDCA) "" &amp; M$3 &amp; ""'!$A$1:$D$1000""),""SELECT A WHERE D = '"" &amp; $A107 &amp; ""'""))))"),"")</f>
        <v/>
      </c>
      <c r="N107" s="76" t="str">
        <f>IFERROR(__xludf.DUMMYFUNCTION("IF(ISBLANK($D107),"""",IFERROR(JOIN("", "",QUERY(INDIRECT(""'(EDCA) "" &amp; N$3 &amp; ""'!$A$1:$D$1000""),""SELECT A WHERE D = '"" &amp; $A107 &amp; ""'""))))"),"")</f>
        <v/>
      </c>
      <c r="O107" s="76" t="str">
        <f>IFERROR(__xludf.DUMMYFUNCTION("IF(ISBLANK($D107),"""",IFERROR(JOIN("", "",QUERY(INDIRECT(""'(EDCA) "" &amp; O$3 &amp; ""'!$A$1:$D$1000""),""SELECT A WHERE D = '"" &amp; $A107 &amp; ""'""))))"),"")</f>
        <v/>
      </c>
      <c r="P107" s="76" t="str">
        <f>IFERROR(__xludf.DUMMYFUNCTION("IF(ISBLANK($D107),"""",IFERROR(JOIN("", "",QUERY(INDIRECT(""'(EDCA) "" &amp; P$3 &amp; ""'!$A$1:$D$1000""),""SELECT A WHERE D = '"" &amp; $A107 &amp; ""'""))))"),"contracts/implementation/documents/datePublished")</f>
        <v>contracts/implementation/documents/datePublished</v>
      </c>
      <c r="Q107" s="76">
        <f t="shared" ref="Q107:V107" si="105">IF(ISBLANK(IFERROR(VLOOKUP($A107,INDIRECT("'(EDCA) " &amp; Q$3 &amp; "'!$D:$D"),1,FALSE))),0,1)</f>
        <v>0</v>
      </c>
      <c r="R107" s="76">
        <f t="shared" si="105"/>
        <v>0</v>
      </c>
      <c r="S107" s="76">
        <f t="shared" si="105"/>
        <v>0</v>
      </c>
      <c r="T107" s="76">
        <f t="shared" si="105"/>
        <v>0</v>
      </c>
      <c r="U107" s="76">
        <f t="shared" si="105"/>
        <v>0</v>
      </c>
      <c r="V107" s="76">
        <f t="shared" si="105"/>
        <v>1</v>
      </c>
    </row>
    <row r="108">
      <c r="A108" s="76" t="str">
        <f t="shared" si="1"/>
        <v> ()</v>
      </c>
      <c r="B108" s="91"/>
      <c r="C108" s="76"/>
      <c r="D108" s="85"/>
      <c r="E108" s="85"/>
      <c r="F108" s="101"/>
      <c r="G108" s="76"/>
      <c r="H108" s="76"/>
      <c r="I108" s="88" t="str">
        <f t="shared" si="3"/>
        <v>no</v>
      </c>
      <c r="J108" s="88" t="str">
        <f>IFERROR(__xludf.DUMMYFUNCTION("IFERROR(JOIN("", "",FILTER(K108:P108,LEN(K108:P108))))"),"")</f>
        <v/>
      </c>
      <c r="K108" s="76" t="str">
        <f>IFERROR(__xludf.DUMMYFUNCTION("IF(ISBLANK($D108),"""",IFERROR(JOIN("", "",QUERY(INDIRECT(""'(EDCA) "" &amp; K$3 &amp; ""'!$A$1:$D$1000""),""SELECT A WHERE D = '"" &amp; $A108 &amp; ""'""))))"),"")</f>
        <v/>
      </c>
      <c r="L108" s="76" t="str">
        <f>IFERROR(__xludf.DUMMYFUNCTION("IF(ISBLANK($D108),"""",IFERROR(JOIN("", "",QUERY(INDIRECT(""'(EDCA) "" &amp; L$3 &amp; ""'!$A$1:$D$1000""),""SELECT A WHERE D = '"" &amp; $A108 &amp; ""'""))))"),"")</f>
        <v/>
      </c>
      <c r="M108" s="76" t="str">
        <f>IFERROR(__xludf.DUMMYFUNCTION("IF(ISBLANK($D108),"""",IFERROR(JOIN("", "",QUERY(INDIRECT(""'(EDCA) "" &amp; M$3 &amp; ""'!$A$1:$D$1000""),""SELECT A WHERE D = '"" &amp; $A108 &amp; ""'""))))"),"")</f>
        <v/>
      </c>
      <c r="N108" s="76" t="str">
        <f>IFERROR(__xludf.DUMMYFUNCTION("IF(ISBLANK($D108),"""",IFERROR(JOIN("", "",QUERY(INDIRECT(""'(EDCA) "" &amp; N$3 &amp; ""'!$A$1:$D$1000""),""SELECT A WHERE D = '"" &amp; $A108 &amp; ""'""))))"),"")</f>
        <v/>
      </c>
      <c r="O108" s="76" t="str">
        <f>IFERROR(__xludf.DUMMYFUNCTION("IF(ISBLANK($D108),"""",IFERROR(JOIN("", "",QUERY(INDIRECT(""'(EDCA) "" &amp; O$3 &amp; ""'!$A$1:$D$1000""),""SELECT A WHERE D = '"" &amp; $A108 &amp; ""'""))))"),"")</f>
        <v/>
      </c>
      <c r="P108" s="76" t="str">
        <f>IFERROR(__xludf.DUMMYFUNCTION("IF(ISBLANK($D108),"""",IFERROR(JOIN("", "",QUERY(INDIRECT(""'(EDCA) "" &amp; P$3 &amp; ""'!$A$1:$D$1000""),""SELECT A WHERE D = '"" &amp; $A108 &amp; ""'""))))"),"")</f>
        <v/>
      </c>
      <c r="Q108" s="76">
        <f t="shared" ref="Q108:V108" si="106">IF(ISBLANK(IFERROR(VLOOKUP($A108,INDIRECT("'(EDCA) " &amp; Q$3 &amp; "'!$D:$D"),1,FALSE))),0,1)</f>
        <v>0</v>
      </c>
      <c r="R108" s="76">
        <f t="shared" si="106"/>
        <v>0</v>
      </c>
      <c r="S108" s="76">
        <f t="shared" si="106"/>
        <v>0</v>
      </c>
      <c r="T108" s="76">
        <f t="shared" si="106"/>
        <v>0</v>
      </c>
      <c r="U108" s="76">
        <f t="shared" si="106"/>
        <v>0</v>
      </c>
      <c r="V108" s="76">
        <f t="shared" si="106"/>
        <v>0</v>
      </c>
    </row>
    <row r="109">
      <c r="A109" s="76" t="str">
        <f t="shared" si="1"/>
        <v> ()</v>
      </c>
      <c r="B109" s="91"/>
      <c r="C109" s="76"/>
      <c r="D109" s="85"/>
      <c r="E109" s="85"/>
      <c r="F109" s="101"/>
      <c r="G109" s="76"/>
      <c r="H109" s="76"/>
      <c r="I109" s="88" t="str">
        <f t="shared" si="3"/>
        <v>no</v>
      </c>
      <c r="J109" s="88" t="str">
        <f>IFERROR(__xludf.DUMMYFUNCTION("IFERROR(JOIN("", "",FILTER(K109:P109,LEN(K109:P109))))"),"")</f>
        <v/>
      </c>
      <c r="K109" s="76" t="str">
        <f>IFERROR(__xludf.DUMMYFUNCTION("IF(ISBLANK($D109),"""",IFERROR(JOIN("", "",QUERY(INDIRECT(""'(EDCA) "" &amp; K$3 &amp; ""'!$A$1:$D$1000""),""SELECT A WHERE D = '"" &amp; $A109 &amp; ""'""))))"),"")</f>
        <v/>
      </c>
      <c r="L109" s="76" t="str">
        <f>IFERROR(__xludf.DUMMYFUNCTION("IF(ISBLANK($D109),"""",IFERROR(JOIN("", "",QUERY(INDIRECT(""'(EDCA) "" &amp; L$3 &amp; ""'!$A$1:$D$1000""),""SELECT A WHERE D = '"" &amp; $A109 &amp; ""'""))))"),"")</f>
        <v/>
      </c>
      <c r="M109" s="76" t="str">
        <f>IFERROR(__xludf.DUMMYFUNCTION("IF(ISBLANK($D109),"""",IFERROR(JOIN("", "",QUERY(INDIRECT(""'(EDCA) "" &amp; M$3 &amp; ""'!$A$1:$D$1000""),""SELECT A WHERE D = '"" &amp; $A109 &amp; ""'""))))"),"")</f>
        <v/>
      </c>
      <c r="N109" s="76" t="str">
        <f>IFERROR(__xludf.DUMMYFUNCTION("IF(ISBLANK($D109),"""",IFERROR(JOIN("", "",QUERY(INDIRECT(""'(EDCA) "" &amp; N$3 &amp; ""'!$A$1:$D$1000""),""SELECT A WHERE D = '"" &amp; $A109 &amp; ""'""))))"),"")</f>
        <v/>
      </c>
      <c r="O109" s="76" t="str">
        <f>IFERROR(__xludf.DUMMYFUNCTION("IF(ISBLANK($D109),"""",IFERROR(JOIN("", "",QUERY(INDIRECT(""'(EDCA) "" &amp; O$3 &amp; ""'!$A$1:$D$1000""),""SELECT A WHERE D = '"" &amp; $A109 &amp; ""'""))))"),"")</f>
        <v/>
      </c>
      <c r="P109" s="76" t="str">
        <f>IFERROR(__xludf.DUMMYFUNCTION("IF(ISBLANK($D109),"""",IFERROR(JOIN("", "",QUERY(INDIRECT(""'(EDCA) "" &amp; P$3 &amp; ""'!$A$1:$D$1000""),""SELECT A WHERE D = '"" &amp; $A109 &amp; ""'""))))"),"")</f>
        <v/>
      </c>
      <c r="Q109" s="76">
        <f t="shared" ref="Q109:V109" si="107">IF(ISBLANK(IFERROR(VLOOKUP($A109,INDIRECT("'(EDCA) " &amp; Q$3 &amp; "'!$D:$D"),1,FALSE))),0,1)</f>
        <v>0</v>
      </c>
      <c r="R109" s="76">
        <f t="shared" si="107"/>
        <v>0</v>
      </c>
      <c r="S109" s="76">
        <f t="shared" si="107"/>
        <v>0</v>
      </c>
      <c r="T109" s="76">
        <f t="shared" si="107"/>
        <v>0</v>
      </c>
      <c r="U109" s="76">
        <f t="shared" si="107"/>
        <v>0</v>
      </c>
      <c r="V109" s="76">
        <f t="shared" si="107"/>
        <v>0</v>
      </c>
    </row>
    <row r="110">
      <c r="A110" s="76" t="str">
        <f t="shared" si="1"/>
        <v> ()</v>
      </c>
      <c r="B110" s="91"/>
      <c r="C110" s="76"/>
      <c r="D110" s="85"/>
      <c r="E110" s="85"/>
      <c r="F110" s="101"/>
      <c r="G110" s="76"/>
      <c r="H110" s="76"/>
      <c r="I110" s="88" t="str">
        <f t="shared" si="3"/>
        <v>no</v>
      </c>
      <c r="J110" s="88" t="str">
        <f>IFERROR(__xludf.DUMMYFUNCTION("IFERROR(JOIN("", "",FILTER(K110:P110,LEN(K110:P110))))"),"")</f>
        <v/>
      </c>
      <c r="K110" s="76" t="str">
        <f>IFERROR(__xludf.DUMMYFUNCTION("IF(ISBLANK($D110),"""",IFERROR(JOIN("", "",QUERY(INDIRECT(""'(EDCA) "" &amp; K$3 &amp; ""'!$A$1:$D$1000""),""SELECT A WHERE D = '"" &amp; $A110 &amp; ""'""))))"),"")</f>
        <v/>
      </c>
      <c r="L110" s="76" t="str">
        <f>IFERROR(__xludf.DUMMYFUNCTION("IF(ISBLANK($D110),"""",IFERROR(JOIN("", "",QUERY(INDIRECT(""'(EDCA) "" &amp; L$3 &amp; ""'!$A$1:$D$1000""),""SELECT A WHERE D = '"" &amp; $A110 &amp; ""'""))))"),"")</f>
        <v/>
      </c>
      <c r="M110" s="76" t="str">
        <f>IFERROR(__xludf.DUMMYFUNCTION("IF(ISBLANK($D110),"""",IFERROR(JOIN("", "",QUERY(INDIRECT(""'(EDCA) "" &amp; M$3 &amp; ""'!$A$1:$D$1000""),""SELECT A WHERE D = '"" &amp; $A110 &amp; ""'""))))"),"")</f>
        <v/>
      </c>
      <c r="N110" s="76" t="str">
        <f>IFERROR(__xludf.DUMMYFUNCTION("IF(ISBLANK($D110),"""",IFERROR(JOIN("", "",QUERY(INDIRECT(""'(EDCA) "" &amp; N$3 &amp; ""'!$A$1:$D$1000""),""SELECT A WHERE D = '"" &amp; $A110 &amp; ""'""))))"),"")</f>
        <v/>
      </c>
      <c r="O110" s="76" t="str">
        <f>IFERROR(__xludf.DUMMYFUNCTION("IF(ISBLANK($D110),"""",IFERROR(JOIN("", "",QUERY(INDIRECT(""'(EDCA) "" &amp; O$3 &amp; ""'!$A$1:$D$1000""),""SELECT A WHERE D = '"" &amp; $A110 &amp; ""'""))))"),"")</f>
        <v/>
      </c>
      <c r="P110" s="76" t="str">
        <f>IFERROR(__xludf.DUMMYFUNCTION("IF(ISBLANK($D110),"""",IFERROR(JOIN("", "",QUERY(INDIRECT(""'(EDCA) "" &amp; P$3 &amp; ""'!$A$1:$D$1000""),""SELECT A WHERE D = '"" &amp; $A110 &amp; ""'""))))"),"")</f>
        <v/>
      </c>
      <c r="Q110" s="76">
        <f t="shared" ref="Q110:V110" si="108">IF(ISBLANK(IFERROR(VLOOKUP($A110,INDIRECT("'(EDCA) " &amp; Q$3 &amp; "'!$D:$D"),1,FALSE))),0,1)</f>
        <v>0</v>
      </c>
      <c r="R110" s="76">
        <f t="shared" si="108"/>
        <v>0</v>
      </c>
      <c r="S110" s="76">
        <f t="shared" si="108"/>
        <v>0</v>
      </c>
      <c r="T110" s="76">
        <f t="shared" si="108"/>
        <v>0</v>
      </c>
      <c r="U110" s="76">
        <f t="shared" si="108"/>
        <v>0</v>
      </c>
      <c r="V110" s="76">
        <f t="shared" si="108"/>
        <v>0</v>
      </c>
    </row>
    <row r="111">
      <c r="A111" s="76" t="str">
        <f t="shared" si="1"/>
        <v> ()</v>
      </c>
      <c r="B111" s="91"/>
      <c r="C111" s="76"/>
      <c r="D111" s="85"/>
      <c r="E111" s="85"/>
      <c r="F111" s="101"/>
      <c r="G111" s="76"/>
      <c r="H111" s="76"/>
      <c r="I111" s="88" t="str">
        <f t="shared" si="3"/>
        <v>no</v>
      </c>
      <c r="J111" s="88" t="str">
        <f>IFERROR(__xludf.DUMMYFUNCTION("IFERROR(JOIN("", "",FILTER(K111:P111,LEN(K111:P111))))"),"")</f>
        <v/>
      </c>
      <c r="K111" s="76" t="str">
        <f>IFERROR(__xludf.DUMMYFUNCTION("IF(ISBLANK($D111),"""",IFERROR(JOIN("", "",QUERY(INDIRECT(""'(EDCA) "" &amp; K$3 &amp; ""'!$A$1:$D$1000""),""SELECT A WHERE D = '"" &amp; $A111 &amp; ""'""))))"),"")</f>
        <v/>
      </c>
      <c r="L111" s="76" t="str">
        <f>IFERROR(__xludf.DUMMYFUNCTION("IF(ISBLANK($D111),"""",IFERROR(JOIN("", "",QUERY(INDIRECT(""'(EDCA) "" &amp; L$3 &amp; ""'!$A$1:$D$1000""),""SELECT A WHERE D = '"" &amp; $A111 &amp; ""'""))))"),"")</f>
        <v/>
      </c>
      <c r="M111" s="76" t="str">
        <f>IFERROR(__xludf.DUMMYFUNCTION("IF(ISBLANK($D111),"""",IFERROR(JOIN("", "",QUERY(INDIRECT(""'(EDCA) "" &amp; M$3 &amp; ""'!$A$1:$D$1000""),""SELECT A WHERE D = '"" &amp; $A111 &amp; ""'""))))"),"")</f>
        <v/>
      </c>
      <c r="N111" s="76" t="str">
        <f>IFERROR(__xludf.DUMMYFUNCTION("IF(ISBLANK($D111),"""",IFERROR(JOIN("", "",QUERY(INDIRECT(""'(EDCA) "" &amp; N$3 &amp; ""'!$A$1:$D$1000""),""SELECT A WHERE D = '"" &amp; $A111 &amp; ""'""))))"),"")</f>
        <v/>
      </c>
      <c r="O111" s="76" t="str">
        <f>IFERROR(__xludf.DUMMYFUNCTION("IF(ISBLANK($D111),"""",IFERROR(JOIN("", "",QUERY(INDIRECT(""'(EDCA) "" &amp; O$3 &amp; ""'!$A$1:$D$1000""),""SELECT A WHERE D = '"" &amp; $A111 &amp; ""'""))))"),"")</f>
        <v/>
      </c>
      <c r="P111" s="76" t="str">
        <f>IFERROR(__xludf.DUMMYFUNCTION("IF(ISBLANK($D111),"""",IFERROR(JOIN("", "",QUERY(INDIRECT(""'(EDCA) "" &amp; P$3 &amp; ""'!$A$1:$D$1000""),""SELECT A WHERE D = '"" &amp; $A111 &amp; ""'""))))"),"")</f>
        <v/>
      </c>
      <c r="Q111" s="76">
        <f t="shared" ref="Q111:V111" si="109">IF(ISBLANK(IFERROR(VLOOKUP($A111,INDIRECT("'(EDCA) " &amp; Q$3 &amp; "'!$D:$D"),1,FALSE))),0,1)</f>
        <v>0</v>
      </c>
      <c r="R111" s="76">
        <f t="shared" si="109"/>
        <v>0</v>
      </c>
      <c r="S111" s="76">
        <f t="shared" si="109"/>
        <v>0</v>
      </c>
      <c r="T111" s="76">
        <f t="shared" si="109"/>
        <v>0</v>
      </c>
      <c r="U111" s="76">
        <f t="shared" si="109"/>
        <v>0</v>
      </c>
      <c r="V111" s="76">
        <f t="shared" si="109"/>
        <v>0</v>
      </c>
    </row>
    <row r="112">
      <c r="A112" s="76" t="str">
        <f t="shared" si="1"/>
        <v> ()</v>
      </c>
      <c r="B112" s="91"/>
      <c r="C112" s="76"/>
      <c r="D112" s="85"/>
      <c r="E112" s="96"/>
      <c r="F112" s="101"/>
      <c r="G112" s="76"/>
      <c r="H112" s="76"/>
      <c r="I112" s="88" t="str">
        <f t="shared" si="3"/>
        <v>no</v>
      </c>
      <c r="J112" s="88" t="str">
        <f>IFERROR(__xludf.DUMMYFUNCTION("IFERROR(JOIN("", "",FILTER(K112:P112,LEN(K112:P112))))"),"")</f>
        <v/>
      </c>
      <c r="K112" s="76" t="str">
        <f>IFERROR(__xludf.DUMMYFUNCTION("IF(ISBLANK($D112),"""",IFERROR(JOIN("", "",QUERY(INDIRECT(""'(EDCA) "" &amp; K$3 &amp; ""'!$A$1:$D$1000""),""SELECT A WHERE D = '"" &amp; $A112 &amp; ""'""))))"),"")</f>
        <v/>
      </c>
      <c r="L112" s="76" t="str">
        <f>IFERROR(__xludf.DUMMYFUNCTION("IF(ISBLANK($D112),"""",IFERROR(JOIN("", "",QUERY(INDIRECT(""'(EDCA) "" &amp; L$3 &amp; ""'!$A$1:$D$1000""),""SELECT A WHERE D = '"" &amp; $A112 &amp; ""'""))))"),"")</f>
        <v/>
      </c>
      <c r="M112" s="76" t="str">
        <f>IFERROR(__xludf.DUMMYFUNCTION("IF(ISBLANK($D112),"""",IFERROR(JOIN("", "",QUERY(INDIRECT(""'(EDCA) "" &amp; M$3 &amp; ""'!$A$1:$D$1000""),""SELECT A WHERE D = '"" &amp; $A112 &amp; ""'""))))"),"")</f>
        <v/>
      </c>
      <c r="N112" s="76" t="str">
        <f>IFERROR(__xludf.DUMMYFUNCTION("IF(ISBLANK($D112),"""",IFERROR(JOIN("", "",QUERY(INDIRECT(""'(EDCA) "" &amp; N$3 &amp; ""'!$A$1:$D$1000""),""SELECT A WHERE D = '"" &amp; $A112 &amp; ""'""))))"),"")</f>
        <v/>
      </c>
      <c r="O112" s="76" t="str">
        <f>IFERROR(__xludf.DUMMYFUNCTION("IF(ISBLANK($D112),"""",IFERROR(JOIN("", "",QUERY(INDIRECT(""'(EDCA) "" &amp; O$3 &amp; ""'!$A$1:$D$1000""),""SELECT A WHERE D = '"" &amp; $A112 &amp; ""'""))))"),"")</f>
        <v/>
      </c>
      <c r="P112" s="76" t="str">
        <f>IFERROR(__xludf.DUMMYFUNCTION("IF(ISBLANK($D112),"""",IFERROR(JOIN("", "",QUERY(INDIRECT(""'(EDCA) "" &amp; P$3 &amp; ""'!$A$1:$D$1000""),""SELECT A WHERE D = '"" &amp; $A112 &amp; ""'""))))"),"")</f>
        <v/>
      </c>
      <c r="Q112" s="76">
        <f t="shared" ref="Q112:V112" si="110">IF(ISBLANK(IFERROR(VLOOKUP($A112,INDIRECT("'(EDCA) " &amp; Q$3 &amp; "'!$D:$D"),1,FALSE))),0,1)</f>
        <v>0</v>
      </c>
      <c r="R112" s="76">
        <f t="shared" si="110"/>
        <v>0</v>
      </c>
      <c r="S112" s="76">
        <f t="shared" si="110"/>
        <v>0</v>
      </c>
      <c r="T112" s="76">
        <f t="shared" si="110"/>
        <v>0</v>
      </c>
      <c r="U112" s="76">
        <f t="shared" si="110"/>
        <v>0</v>
      </c>
      <c r="V112" s="76">
        <f t="shared" si="110"/>
        <v>0</v>
      </c>
    </row>
    <row r="113">
      <c r="A113" s="76" t="str">
        <f t="shared" si="1"/>
        <v> ()</v>
      </c>
      <c r="B113" s="91"/>
      <c r="C113" s="76"/>
      <c r="D113" s="85"/>
      <c r="E113" s="91"/>
      <c r="F113" s="101"/>
      <c r="G113" s="76"/>
      <c r="H113" s="76"/>
      <c r="I113" s="88" t="str">
        <f t="shared" si="3"/>
        <v>no</v>
      </c>
      <c r="J113" s="88" t="str">
        <f>IFERROR(__xludf.DUMMYFUNCTION("IFERROR(JOIN("", "",FILTER(K113:P113,LEN(K113:P113))))"),"")</f>
        <v/>
      </c>
      <c r="K113" s="76" t="str">
        <f>IFERROR(__xludf.DUMMYFUNCTION("IF(ISBLANK($D113),"""",IFERROR(JOIN("", "",QUERY(INDIRECT(""'(EDCA) "" &amp; K$3 &amp; ""'!$A$1:$D$1000""),""SELECT A WHERE D = '"" &amp; $A113 &amp; ""'""))))"),"")</f>
        <v/>
      </c>
      <c r="L113" s="76" t="str">
        <f>IFERROR(__xludf.DUMMYFUNCTION("IF(ISBLANK($D113),"""",IFERROR(JOIN("", "",QUERY(INDIRECT(""'(EDCA) "" &amp; L$3 &amp; ""'!$A$1:$D$1000""),""SELECT A WHERE D = '"" &amp; $A113 &amp; ""'""))))"),"")</f>
        <v/>
      </c>
      <c r="M113" s="76" t="str">
        <f>IFERROR(__xludf.DUMMYFUNCTION("IF(ISBLANK($D113),"""",IFERROR(JOIN("", "",QUERY(INDIRECT(""'(EDCA) "" &amp; M$3 &amp; ""'!$A$1:$D$1000""),""SELECT A WHERE D = '"" &amp; $A113 &amp; ""'""))))"),"")</f>
        <v/>
      </c>
      <c r="N113" s="76" t="str">
        <f>IFERROR(__xludf.DUMMYFUNCTION("IF(ISBLANK($D113),"""",IFERROR(JOIN("", "",QUERY(INDIRECT(""'(EDCA) "" &amp; N$3 &amp; ""'!$A$1:$D$1000""),""SELECT A WHERE D = '"" &amp; $A113 &amp; ""'""))))"),"")</f>
        <v/>
      </c>
      <c r="O113" s="76" t="str">
        <f>IFERROR(__xludf.DUMMYFUNCTION("IF(ISBLANK($D113),"""",IFERROR(JOIN("", "",QUERY(INDIRECT(""'(EDCA) "" &amp; O$3 &amp; ""'!$A$1:$D$1000""),""SELECT A WHERE D = '"" &amp; $A113 &amp; ""'""))))"),"")</f>
        <v/>
      </c>
      <c r="P113" s="76" t="str">
        <f>IFERROR(__xludf.DUMMYFUNCTION("IF(ISBLANK($D113),"""",IFERROR(JOIN("", "",QUERY(INDIRECT(""'(EDCA) "" &amp; P$3 &amp; ""'!$A$1:$D$1000""),""SELECT A WHERE D = '"" &amp; $A113 &amp; ""'""))))"),"")</f>
        <v/>
      </c>
      <c r="Q113" s="76">
        <f t="shared" ref="Q113:V113" si="111">IF(ISBLANK(IFERROR(VLOOKUP($A113,INDIRECT("'(EDCA) " &amp; Q$3 &amp; "'!$D:$D"),1,FALSE))),0,1)</f>
        <v>0</v>
      </c>
      <c r="R113" s="76">
        <f t="shared" si="111"/>
        <v>0</v>
      </c>
      <c r="S113" s="76">
        <f t="shared" si="111"/>
        <v>0</v>
      </c>
      <c r="T113" s="76">
        <f t="shared" si="111"/>
        <v>0</v>
      </c>
      <c r="U113" s="76">
        <f t="shared" si="111"/>
        <v>0</v>
      </c>
      <c r="V113" s="76">
        <f t="shared" si="111"/>
        <v>0</v>
      </c>
    </row>
    <row r="114">
      <c r="A114" s="76" t="str">
        <f t="shared" si="1"/>
        <v> ()</v>
      </c>
      <c r="B114" s="91"/>
      <c r="C114" s="76"/>
      <c r="D114" s="92"/>
      <c r="E114" s="108"/>
      <c r="F114" s="101"/>
      <c r="G114" s="76"/>
      <c r="H114" s="76"/>
      <c r="I114" s="88" t="str">
        <f t="shared" si="3"/>
        <v>no</v>
      </c>
      <c r="J114" s="88" t="str">
        <f>IFERROR(__xludf.DUMMYFUNCTION("IFERROR(JOIN("", "",FILTER(K114:P114,LEN(K114:P114))))"),"")</f>
        <v/>
      </c>
      <c r="K114" s="76" t="str">
        <f>IFERROR(__xludf.DUMMYFUNCTION("IF(ISBLANK($D114),"""",IFERROR(JOIN("", "",QUERY(INDIRECT(""'(EDCA) "" &amp; K$3 &amp; ""'!$A$1:$D$1000""),""SELECT A WHERE D = '"" &amp; $A114 &amp; ""'""))))"),"")</f>
        <v/>
      </c>
      <c r="L114" s="76" t="str">
        <f>IFERROR(__xludf.DUMMYFUNCTION("IF(ISBLANK($D114),"""",IFERROR(JOIN("", "",QUERY(INDIRECT(""'(EDCA) "" &amp; L$3 &amp; ""'!$A$1:$D$1000""),""SELECT A WHERE D = '"" &amp; $A114 &amp; ""'""))))"),"")</f>
        <v/>
      </c>
      <c r="M114" s="76" t="str">
        <f>IFERROR(__xludf.DUMMYFUNCTION("IF(ISBLANK($D114),"""",IFERROR(JOIN("", "",QUERY(INDIRECT(""'(EDCA) "" &amp; M$3 &amp; ""'!$A$1:$D$1000""),""SELECT A WHERE D = '"" &amp; $A114 &amp; ""'""))))"),"")</f>
        <v/>
      </c>
      <c r="N114" s="76" t="str">
        <f>IFERROR(__xludf.DUMMYFUNCTION("IF(ISBLANK($D114),"""",IFERROR(JOIN("", "",QUERY(INDIRECT(""'(EDCA) "" &amp; N$3 &amp; ""'!$A$1:$D$1000""),""SELECT A WHERE D = '"" &amp; $A114 &amp; ""'""))))"),"")</f>
        <v/>
      </c>
      <c r="O114" s="76" t="str">
        <f>IFERROR(__xludf.DUMMYFUNCTION("IF(ISBLANK($D114),"""",IFERROR(JOIN("", "",QUERY(INDIRECT(""'(EDCA) "" &amp; O$3 &amp; ""'!$A$1:$D$1000""),""SELECT A WHERE D = '"" &amp; $A114 &amp; ""'""))))"),"")</f>
        <v/>
      </c>
      <c r="P114" s="76" t="str">
        <f>IFERROR(__xludf.DUMMYFUNCTION("IF(ISBLANK($D114),"""",IFERROR(JOIN("", "",QUERY(INDIRECT(""'(EDCA) "" &amp; P$3 &amp; ""'!$A$1:$D$1000""),""SELECT A WHERE D = '"" &amp; $A114 &amp; ""'""))))"),"")</f>
        <v/>
      </c>
      <c r="Q114" s="76">
        <f t="shared" ref="Q114:V114" si="112">IF(ISBLANK(IFERROR(VLOOKUP($A114,INDIRECT("'(EDCA) " &amp; Q$3 &amp; "'!$D:$D"),1,FALSE))),0,1)</f>
        <v>0</v>
      </c>
      <c r="R114" s="76">
        <f t="shared" si="112"/>
        <v>0</v>
      </c>
      <c r="S114" s="76">
        <f t="shared" si="112"/>
        <v>0</v>
      </c>
      <c r="T114" s="76">
        <f t="shared" si="112"/>
        <v>0</v>
      </c>
      <c r="U114" s="76">
        <f t="shared" si="112"/>
        <v>0</v>
      </c>
      <c r="V114" s="76">
        <f t="shared" si="112"/>
        <v>0</v>
      </c>
    </row>
    <row r="115">
      <c r="A115" s="76" t="str">
        <f t="shared" si="1"/>
        <v> ()</v>
      </c>
      <c r="B115" s="91"/>
      <c r="C115" s="76"/>
      <c r="D115" s="92"/>
      <c r="E115" s="108"/>
      <c r="F115" s="101"/>
      <c r="G115" s="76"/>
      <c r="H115" s="76"/>
      <c r="I115" s="88" t="str">
        <f t="shared" si="3"/>
        <v>no</v>
      </c>
      <c r="J115" s="88" t="str">
        <f>IFERROR(__xludf.DUMMYFUNCTION("IFERROR(JOIN("", "",FILTER(K115:P115,LEN(K115:P115))))"),"")</f>
        <v/>
      </c>
      <c r="K115" s="76" t="str">
        <f>IFERROR(__xludf.DUMMYFUNCTION("IF(ISBLANK($D115),"""",IFERROR(JOIN("", "",QUERY(INDIRECT(""'(EDCA) "" &amp; K$3 &amp; ""'!$A$1:$D$1000""),""SELECT A WHERE D = '"" &amp; $A115 &amp; ""'""))))"),"")</f>
        <v/>
      </c>
      <c r="L115" s="76" t="str">
        <f>IFERROR(__xludf.DUMMYFUNCTION("IF(ISBLANK($D115),"""",IFERROR(JOIN("", "",QUERY(INDIRECT(""'(EDCA) "" &amp; L$3 &amp; ""'!$A$1:$D$1000""),""SELECT A WHERE D = '"" &amp; $A115 &amp; ""'""))))"),"")</f>
        <v/>
      </c>
      <c r="M115" s="76" t="str">
        <f>IFERROR(__xludf.DUMMYFUNCTION("IF(ISBLANK($D115),"""",IFERROR(JOIN("", "",QUERY(INDIRECT(""'(EDCA) "" &amp; M$3 &amp; ""'!$A$1:$D$1000""),""SELECT A WHERE D = '"" &amp; $A115 &amp; ""'""))))"),"")</f>
        <v/>
      </c>
      <c r="N115" s="76" t="str">
        <f>IFERROR(__xludf.DUMMYFUNCTION("IF(ISBLANK($D115),"""",IFERROR(JOIN("", "",QUERY(INDIRECT(""'(EDCA) "" &amp; N$3 &amp; ""'!$A$1:$D$1000""),""SELECT A WHERE D = '"" &amp; $A115 &amp; ""'""))))"),"")</f>
        <v/>
      </c>
      <c r="O115" s="76" t="str">
        <f>IFERROR(__xludf.DUMMYFUNCTION("IF(ISBLANK($D115),"""",IFERROR(JOIN("", "",QUERY(INDIRECT(""'(EDCA) "" &amp; O$3 &amp; ""'!$A$1:$D$1000""),""SELECT A WHERE D = '"" &amp; $A115 &amp; ""'""))))"),"")</f>
        <v/>
      </c>
      <c r="P115" s="76" t="str">
        <f>IFERROR(__xludf.DUMMYFUNCTION("IF(ISBLANK($D115),"""",IFERROR(JOIN("", "",QUERY(INDIRECT(""'(EDCA) "" &amp; P$3 &amp; ""'!$A$1:$D$1000""),""SELECT A WHERE D = '"" &amp; $A115 &amp; ""'""))))"),"")</f>
        <v/>
      </c>
      <c r="Q115" s="76">
        <f t="shared" ref="Q115:V115" si="113">IF(ISBLANK(IFERROR(VLOOKUP($A115,INDIRECT("'(EDCA) " &amp; Q$3 &amp; "'!$D:$D"),1,FALSE))),0,1)</f>
        <v>0</v>
      </c>
      <c r="R115" s="76">
        <f t="shared" si="113"/>
        <v>0</v>
      </c>
      <c r="S115" s="76">
        <f t="shared" si="113"/>
        <v>0</v>
      </c>
      <c r="T115" s="76">
        <f t="shared" si="113"/>
        <v>0</v>
      </c>
      <c r="U115" s="76">
        <f t="shared" si="113"/>
        <v>0</v>
      </c>
      <c r="V115" s="76">
        <f t="shared" si="113"/>
        <v>0</v>
      </c>
    </row>
    <row r="116">
      <c r="A116" s="76" t="str">
        <f t="shared" si="1"/>
        <v> ()</v>
      </c>
      <c r="B116" s="91"/>
      <c r="C116" s="76"/>
      <c r="D116" s="92"/>
      <c r="E116" s="108"/>
      <c r="F116" s="101"/>
      <c r="G116" s="76"/>
      <c r="H116" s="76"/>
      <c r="I116" s="88" t="str">
        <f t="shared" si="3"/>
        <v>no</v>
      </c>
      <c r="J116" s="88" t="str">
        <f>IFERROR(__xludf.DUMMYFUNCTION("IFERROR(JOIN("", "",FILTER(K116:P116,LEN(K116:P116))))"),"")</f>
        <v/>
      </c>
      <c r="K116" s="76" t="str">
        <f>IFERROR(__xludf.DUMMYFUNCTION("IF(ISBLANK($D116),"""",IFERROR(JOIN("", "",QUERY(INDIRECT(""'(EDCA) "" &amp; K$3 &amp; ""'!$A$1:$D$1000""),""SELECT A WHERE D = '"" &amp; $A116 &amp; ""'""))))"),"")</f>
        <v/>
      </c>
      <c r="L116" s="76" t="str">
        <f>IFERROR(__xludf.DUMMYFUNCTION("IF(ISBLANK($D116),"""",IFERROR(JOIN("", "",QUERY(INDIRECT(""'(EDCA) "" &amp; L$3 &amp; ""'!$A$1:$D$1000""),""SELECT A WHERE D = '"" &amp; $A116 &amp; ""'""))))"),"")</f>
        <v/>
      </c>
      <c r="M116" s="76" t="str">
        <f>IFERROR(__xludf.DUMMYFUNCTION("IF(ISBLANK($D116),"""",IFERROR(JOIN("", "",QUERY(INDIRECT(""'(EDCA) "" &amp; M$3 &amp; ""'!$A$1:$D$1000""),""SELECT A WHERE D = '"" &amp; $A116 &amp; ""'""))))"),"")</f>
        <v/>
      </c>
      <c r="N116" s="76" t="str">
        <f>IFERROR(__xludf.DUMMYFUNCTION("IF(ISBLANK($D116),"""",IFERROR(JOIN("", "",QUERY(INDIRECT(""'(EDCA) "" &amp; N$3 &amp; ""'!$A$1:$D$1000""),""SELECT A WHERE D = '"" &amp; $A116 &amp; ""'""))))"),"")</f>
        <v/>
      </c>
      <c r="O116" s="76" t="str">
        <f>IFERROR(__xludf.DUMMYFUNCTION("IF(ISBLANK($D116),"""",IFERROR(JOIN("", "",QUERY(INDIRECT(""'(EDCA) "" &amp; O$3 &amp; ""'!$A$1:$D$1000""),""SELECT A WHERE D = '"" &amp; $A116 &amp; ""'""))))"),"")</f>
        <v/>
      </c>
      <c r="P116" s="76" t="str">
        <f>IFERROR(__xludf.DUMMYFUNCTION("IF(ISBLANK($D116),"""",IFERROR(JOIN("", "",QUERY(INDIRECT(""'(EDCA) "" &amp; P$3 &amp; ""'!$A$1:$D$1000""),""SELECT A WHERE D = '"" &amp; $A116 &amp; ""'""))))"),"")</f>
        <v/>
      </c>
      <c r="Q116" s="76">
        <f t="shared" ref="Q116:V116" si="114">IF(ISBLANK(IFERROR(VLOOKUP($A116,INDIRECT("'(EDCA) " &amp; Q$3 &amp; "'!$D:$D"),1,FALSE))),0,1)</f>
        <v>0</v>
      </c>
      <c r="R116" s="76">
        <f t="shared" si="114"/>
        <v>0</v>
      </c>
      <c r="S116" s="76">
        <f t="shared" si="114"/>
        <v>0</v>
      </c>
      <c r="T116" s="76">
        <f t="shared" si="114"/>
        <v>0</v>
      </c>
      <c r="U116" s="76">
        <f t="shared" si="114"/>
        <v>0</v>
      </c>
      <c r="V116" s="76">
        <f t="shared" si="114"/>
        <v>0</v>
      </c>
    </row>
    <row r="117">
      <c r="A117" s="76" t="str">
        <f t="shared" si="1"/>
        <v> ()</v>
      </c>
      <c r="B117" s="91"/>
      <c r="C117" s="76"/>
      <c r="D117" s="92"/>
      <c r="E117" s="108"/>
      <c r="F117" s="101"/>
      <c r="G117" s="76"/>
      <c r="H117" s="76"/>
      <c r="I117" s="88" t="str">
        <f t="shared" si="3"/>
        <v>no</v>
      </c>
      <c r="J117" s="88" t="str">
        <f>IFERROR(__xludf.DUMMYFUNCTION("IFERROR(JOIN("", "",FILTER(K117:P117,LEN(K117:P117))))"),"")</f>
        <v/>
      </c>
      <c r="K117" s="76" t="str">
        <f>IFERROR(__xludf.DUMMYFUNCTION("IF(ISBLANK($D117),"""",IFERROR(JOIN("", "",QUERY(INDIRECT(""'(EDCA) "" &amp; K$3 &amp; ""'!$A$1:$D$1000""),""SELECT A WHERE D = '"" &amp; $A117 &amp; ""'""))))"),"")</f>
        <v/>
      </c>
      <c r="L117" s="76" t="str">
        <f>IFERROR(__xludf.DUMMYFUNCTION("IF(ISBLANK($D117),"""",IFERROR(JOIN("", "",QUERY(INDIRECT(""'(EDCA) "" &amp; L$3 &amp; ""'!$A$1:$D$1000""),""SELECT A WHERE D = '"" &amp; $A117 &amp; ""'""))))"),"")</f>
        <v/>
      </c>
      <c r="M117" s="76" t="str">
        <f>IFERROR(__xludf.DUMMYFUNCTION("IF(ISBLANK($D117),"""",IFERROR(JOIN("", "",QUERY(INDIRECT(""'(EDCA) "" &amp; M$3 &amp; ""'!$A$1:$D$1000""),""SELECT A WHERE D = '"" &amp; $A117 &amp; ""'""))))"),"")</f>
        <v/>
      </c>
      <c r="N117" s="76" t="str">
        <f>IFERROR(__xludf.DUMMYFUNCTION("IF(ISBLANK($D117),"""",IFERROR(JOIN("", "",QUERY(INDIRECT(""'(EDCA) "" &amp; N$3 &amp; ""'!$A$1:$D$1000""),""SELECT A WHERE D = '"" &amp; $A117 &amp; ""'""))))"),"")</f>
        <v/>
      </c>
      <c r="O117" s="76" t="str">
        <f>IFERROR(__xludf.DUMMYFUNCTION("IF(ISBLANK($D117),"""",IFERROR(JOIN("", "",QUERY(INDIRECT(""'(EDCA) "" &amp; O$3 &amp; ""'!$A$1:$D$1000""),""SELECT A WHERE D = '"" &amp; $A117 &amp; ""'""))))"),"")</f>
        <v/>
      </c>
      <c r="P117" s="76" t="str">
        <f>IFERROR(__xludf.DUMMYFUNCTION("IF(ISBLANK($D117),"""",IFERROR(JOIN("", "",QUERY(INDIRECT(""'(EDCA) "" &amp; P$3 &amp; ""'!$A$1:$D$1000""),""SELECT A WHERE D = '"" &amp; $A117 &amp; ""'""))))"),"")</f>
        <v/>
      </c>
      <c r="Q117" s="76">
        <f t="shared" ref="Q117:V117" si="115">IF(ISBLANK(IFERROR(VLOOKUP($A117,INDIRECT("'(EDCA) " &amp; Q$3 &amp; "'!$D:$D"),1,FALSE))),0,1)</f>
        <v>0</v>
      </c>
      <c r="R117" s="76">
        <f t="shared" si="115"/>
        <v>0</v>
      </c>
      <c r="S117" s="76">
        <f t="shared" si="115"/>
        <v>0</v>
      </c>
      <c r="T117" s="76">
        <f t="shared" si="115"/>
        <v>0</v>
      </c>
      <c r="U117" s="76">
        <f t="shared" si="115"/>
        <v>0</v>
      </c>
      <c r="V117" s="76">
        <f t="shared" si="115"/>
        <v>0</v>
      </c>
    </row>
    <row r="118">
      <c r="A118" s="76" t="str">
        <f t="shared" si="1"/>
        <v> ()</v>
      </c>
      <c r="B118" s="91"/>
      <c r="C118" s="76"/>
      <c r="D118" s="85"/>
      <c r="E118" s="108"/>
      <c r="F118" s="101"/>
      <c r="G118" s="76"/>
      <c r="H118" s="76"/>
      <c r="I118" s="88" t="str">
        <f t="shared" si="3"/>
        <v>no</v>
      </c>
      <c r="J118" s="88" t="str">
        <f>IFERROR(__xludf.DUMMYFUNCTION("IFERROR(JOIN("", "",FILTER(K118:P118,LEN(K118:P118))))"),"")</f>
        <v/>
      </c>
      <c r="K118" s="76" t="str">
        <f>IFERROR(__xludf.DUMMYFUNCTION("IF(ISBLANK($D118),"""",IFERROR(JOIN("", "",QUERY(INDIRECT(""'(EDCA) "" &amp; K$3 &amp; ""'!$A$1:$D$1000""),""SELECT A WHERE D = '"" &amp; $A118 &amp; ""'""))))"),"")</f>
        <v/>
      </c>
      <c r="L118" s="76" t="str">
        <f>IFERROR(__xludf.DUMMYFUNCTION("IF(ISBLANK($D118),"""",IFERROR(JOIN("", "",QUERY(INDIRECT(""'(EDCA) "" &amp; L$3 &amp; ""'!$A$1:$D$1000""),""SELECT A WHERE D = '"" &amp; $A118 &amp; ""'""))))"),"")</f>
        <v/>
      </c>
      <c r="M118" s="76" t="str">
        <f>IFERROR(__xludf.DUMMYFUNCTION("IF(ISBLANK($D118),"""",IFERROR(JOIN("", "",QUERY(INDIRECT(""'(EDCA) "" &amp; M$3 &amp; ""'!$A$1:$D$1000""),""SELECT A WHERE D = '"" &amp; $A118 &amp; ""'""))))"),"")</f>
        <v/>
      </c>
      <c r="N118" s="76" t="str">
        <f>IFERROR(__xludf.DUMMYFUNCTION("IF(ISBLANK($D118),"""",IFERROR(JOIN("", "",QUERY(INDIRECT(""'(EDCA) "" &amp; N$3 &amp; ""'!$A$1:$D$1000""),""SELECT A WHERE D = '"" &amp; $A118 &amp; ""'""))))"),"")</f>
        <v/>
      </c>
      <c r="O118" s="76" t="str">
        <f>IFERROR(__xludf.DUMMYFUNCTION("IF(ISBLANK($D118),"""",IFERROR(JOIN("", "",QUERY(INDIRECT(""'(EDCA) "" &amp; O$3 &amp; ""'!$A$1:$D$1000""),""SELECT A WHERE D = '"" &amp; $A118 &amp; ""'""))))"),"")</f>
        <v/>
      </c>
      <c r="P118" s="76" t="str">
        <f>IFERROR(__xludf.DUMMYFUNCTION("IF(ISBLANK($D118),"""",IFERROR(JOIN("", "",QUERY(INDIRECT(""'(EDCA) "" &amp; P$3 &amp; ""'!$A$1:$D$1000""),""SELECT A WHERE D = '"" &amp; $A118 &amp; ""'""))))"),"")</f>
        <v/>
      </c>
      <c r="Q118" s="76">
        <f t="shared" ref="Q118:V118" si="116">IF(ISBLANK(IFERROR(VLOOKUP($A118,INDIRECT("'(EDCA) " &amp; Q$3 &amp; "'!$D:$D"),1,FALSE))),0,1)</f>
        <v>0</v>
      </c>
      <c r="R118" s="76">
        <f t="shared" si="116"/>
        <v>0</v>
      </c>
      <c r="S118" s="76">
        <f t="shared" si="116"/>
        <v>0</v>
      </c>
      <c r="T118" s="76">
        <f t="shared" si="116"/>
        <v>0</v>
      </c>
      <c r="U118" s="76">
        <f t="shared" si="116"/>
        <v>0</v>
      </c>
      <c r="V118" s="76">
        <f t="shared" si="116"/>
        <v>0</v>
      </c>
    </row>
    <row r="119">
      <c r="A119" s="76" t="str">
        <f t="shared" si="1"/>
        <v> ()</v>
      </c>
      <c r="B119" s="91"/>
      <c r="C119" s="76"/>
      <c r="D119" s="85"/>
      <c r="E119" s="108"/>
      <c r="F119" s="101"/>
      <c r="G119" s="76"/>
      <c r="H119" s="76"/>
      <c r="I119" s="88" t="str">
        <f t="shared" si="3"/>
        <v>no</v>
      </c>
      <c r="J119" s="88" t="str">
        <f>IFERROR(__xludf.DUMMYFUNCTION("IFERROR(JOIN("", "",FILTER(K119:P119,LEN(K119:P119))))"),"")</f>
        <v/>
      </c>
      <c r="K119" s="76" t="str">
        <f>IFERROR(__xludf.DUMMYFUNCTION("IF(ISBLANK($D119),"""",IFERROR(JOIN("", "",QUERY(INDIRECT(""'(EDCA) "" &amp; K$3 &amp; ""'!$A$1:$D$1000""),""SELECT A WHERE D = '"" &amp; $A119 &amp; ""'""))))"),"")</f>
        <v/>
      </c>
      <c r="L119" s="76" t="str">
        <f>IFERROR(__xludf.DUMMYFUNCTION("IF(ISBLANK($D119),"""",IFERROR(JOIN("", "",QUERY(INDIRECT(""'(EDCA) "" &amp; L$3 &amp; ""'!$A$1:$D$1000""),""SELECT A WHERE D = '"" &amp; $A119 &amp; ""'""))))"),"")</f>
        <v/>
      </c>
      <c r="M119" s="76" t="str">
        <f>IFERROR(__xludf.DUMMYFUNCTION("IF(ISBLANK($D119),"""",IFERROR(JOIN("", "",QUERY(INDIRECT(""'(EDCA) "" &amp; M$3 &amp; ""'!$A$1:$D$1000""),""SELECT A WHERE D = '"" &amp; $A119 &amp; ""'""))))"),"")</f>
        <v/>
      </c>
      <c r="N119" s="76" t="str">
        <f>IFERROR(__xludf.DUMMYFUNCTION("IF(ISBLANK($D119),"""",IFERROR(JOIN("", "",QUERY(INDIRECT(""'(EDCA) "" &amp; N$3 &amp; ""'!$A$1:$D$1000""),""SELECT A WHERE D = '"" &amp; $A119 &amp; ""'""))))"),"")</f>
        <v/>
      </c>
      <c r="O119" s="76" t="str">
        <f>IFERROR(__xludf.DUMMYFUNCTION("IF(ISBLANK($D119),"""",IFERROR(JOIN("", "",QUERY(INDIRECT(""'(EDCA) "" &amp; O$3 &amp; ""'!$A$1:$D$1000""),""SELECT A WHERE D = '"" &amp; $A119 &amp; ""'""))))"),"")</f>
        <v/>
      </c>
      <c r="P119" s="76" t="str">
        <f>IFERROR(__xludf.DUMMYFUNCTION("IF(ISBLANK($D119),"""",IFERROR(JOIN("", "",QUERY(INDIRECT(""'(EDCA) "" &amp; P$3 &amp; ""'!$A$1:$D$1000""),""SELECT A WHERE D = '"" &amp; $A119 &amp; ""'""))))"),"")</f>
        <v/>
      </c>
      <c r="Q119" s="76">
        <f t="shared" ref="Q119:V119" si="117">IF(ISBLANK(IFERROR(VLOOKUP($A119,INDIRECT("'(EDCA) " &amp; Q$3 &amp; "'!$D:$D"),1,FALSE))),0,1)</f>
        <v>0</v>
      </c>
      <c r="R119" s="76">
        <f t="shared" si="117"/>
        <v>0</v>
      </c>
      <c r="S119" s="76">
        <f t="shared" si="117"/>
        <v>0</v>
      </c>
      <c r="T119" s="76">
        <f t="shared" si="117"/>
        <v>0</v>
      </c>
      <c r="U119" s="76">
        <f t="shared" si="117"/>
        <v>0</v>
      </c>
      <c r="V119" s="76">
        <f t="shared" si="117"/>
        <v>0</v>
      </c>
    </row>
    <row r="120">
      <c r="A120" s="76" t="str">
        <f t="shared" si="1"/>
        <v> ()</v>
      </c>
      <c r="B120" s="91"/>
      <c r="C120" s="76"/>
      <c r="D120" s="85"/>
      <c r="E120" s="108"/>
      <c r="F120" s="101"/>
      <c r="G120" s="76"/>
      <c r="H120" s="76"/>
      <c r="I120" s="88" t="str">
        <f t="shared" si="3"/>
        <v>no</v>
      </c>
      <c r="J120" s="88" t="str">
        <f>IFERROR(__xludf.DUMMYFUNCTION("IFERROR(JOIN("", "",FILTER(K120:P120,LEN(K120:P120))))"),"")</f>
        <v/>
      </c>
      <c r="K120" s="76" t="str">
        <f>IFERROR(__xludf.DUMMYFUNCTION("IF(ISBLANK($D120),"""",IFERROR(JOIN("", "",QUERY(INDIRECT(""'(EDCA) "" &amp; K$3 &amp; ""'!$A$1:$D$1000""),""SELECT A WHERE D = '"" &amp; $A120 &amp; ""'""))))"),"")</f>
        <v/>
      </c>
      <c r="L120" s="76" t="str">
        <f>IFERROR(__xludf.DUMMYFUNCTION("IF(ISBLANK($D120),"""",IFERROR(JOIN("", "",QUERY(INDIRECT(""'(EDCA) "" &amp; L$3 &amp; ""'!$A$1:$D$1000""),""SELECT A WHERE D = '"" &amp; $A120 &amp; ""'""))))"),"")</f>
        <v/>
      </c>
      <c r="M120" s="76" t="str">
        <f>IFERROR(__xludf.DUMMYFUNCTION("IF(ISBLANK($D120),"""",IFERROR(JOIN("", "",QUERY(INDIRECT(""'(EDCA) "" &amp; M$3 &amp; ""'!$A$1:$D$1000""),""SELECT A WHERE D = '"" &amp; $A120 &amp; ""'""))))"),"")</f>
        <v/>
      </c>
      <c r="N120" s="76" t="str">
        <f>IFERROR(__xludf.DUMMYFUNCTION("IF(ISBLANK($D120),"""",IFERROR(JOIN("", "",QUERY(INDIRECT(""'(EDCA) "" &amp; N$3 &amp; ""'!$A$1:$D$1000""),""SELECT A WHERE D = '"" &amp; $A120 &amp; ""'""))))"),"")</f>
        <v/>
      </c>
      <c r="O120" s="76" t="str">
        <f>IFERROR(__xludf.DUMMYFUNCTION("IF(ISBLANK($D120),"""",IFERROR(JOIN("", "",QUERY(INDIRECT(""'(EDCA) "" &amp; O$3 &amp; ""'!$A$1:$D$1000""),""SELECT A WHERE D = '"" &amp; $A120 &amp; ""'""))))"),"")</f>
        <v/>
      </c>
      <c r="P120" s="76" t="str">
        <f>IFERROR(__xludf.DUMMYFUNCTION("IF(ISBLANK($D120),"""",IFERROR(JOIN("", "",QUERY(INDIRECT(""'(EDCA) "" &amp; P$3 &amp; ""'!$A$1:$D$1000""),""SELECT A WHERE D = '"" &amp; $A120 &amp; ""'""))))"),"")</f>
        <v/>
      </c>
      <c r="Q120" s="76">
        <f t="shared" ref="Q120:V120" si="118">IF(ISBLANK(IFERROR(VLOOKUP($A120,INDIRECT("'(EDCA) " &amp; Q$3 &amp; "'!$D:$D"),1,FALSE))),0,1)</f>
        <v>0</v>
      </c>
      <c r="R120" s="76">
        <f t="shared" si="118"/>
        <v>0</v>
      </c>
      <c r="S120" s="76">
        <f t="shared" si="118"/>
        <v>0</v>
      </c>
      <c r="T120" s="76">
        <f t="shared" si="118"/>
        <v>0</v>
      </c>
      <c r="U120" s="76">
        <f t="shared" si="118"/>
        <v>0</v>
      </c>
      <c r="V120" s="76">
        <f t="shared" si="118"/>
        <v>0</v>
      </c>
    </row>
    <row r="121">
      <c r="A121" s="76" t="str">
        <f t="shared" si="1"/>
        <v> ()</v>
      </c>
      <c r="B121" s="91"/>
      <c r="C121" s="76"/>
      <c r="D121" s="85"/>
      <c r="E121" s="108"/>
      <c r="F121" s="101"/>
      <c r="G121" s="76"/>
      <c r="H121" s="76"/>
      <c r="I121" s="88" t="str">
        <f t="shared" si="3"/>
        <v>no</v>
      </c>
      <c r="J121" s="88" t="str">
        <f>IFERROR(__xludf.DUMMYFUNCTION("IFERROR(JOIN("", "",FILTER(K121:P121,LEN(K121:P121))))"),"")</f>
        <v/>
      </c>
      <c r="K121" s="76" t="str">
        <f>IFERROR(__xludf.DUMMYFUNCTION("IF(ISBLANK($D121),"""",IFERROR(JOIN("", "",QUERY(INDIRECT(""'(EDCA) "" &amp; K$3 &amp; ""'!$A$1:$D$1000""),""SELECT A WHERE D = '"" &amp; $A121 &amp; ""'""))))"),"")</f>
        <v/>
      </c>
      <c r="L121" s="76" t="str">
        <f>IFERROR(__xludf.DUMMYFUNCTION("IF(ISBLANK($D121),"""",IFERROR(JOIN("", "",QUERY(INDIRECT(""'(EDCA) "" &amp; L$3 &amp; ""'!$A$1:$D$1000""),""SELECT A WHERE D = '"" &amp; $A121 &amp; ""'""))))"),"")</f>
        <v/>
      </c>
      <c r="M121" s="76" t="str">
        <f>IFERROR(__xludf.DUMMYFUNCTION("IF(ISBLANK($D121),"""",IFERROR(JOIN("", "",QUERY(INDIRECT(""'(EDCA) "" &amp; M$3 &amp; ""'!$A$1:$D$1000""),""SELECT A WHERE D = '"" &amp; $A121 &amp; ""'""))))"),"")</f>
        <v/>
      </c>
      <c r="N121" s="76" t="str">
        <f>IFERROR(__xludf.DUMMYFUNCTION("IF(ISBLANK($D121),"""",IFERROR(JOIN("", "",QUERY(INDIRECT(""'(EDCA) "" &amp; N$3 &amp; ""'!$A$1:$D$1000""),""SELECT A WHERE D = '"" &amp; $A121 &amp; ""'""))))"),"")</f>
        <v/>
      </c>
      <c r="O121" s="76" t="str">
        <f>IFERROR(__xludf.DUMMYFUNCTION("IF(ISBLANK($D121),"""",IFERROR(JOIN("", "",QUERY(INDIRECT(""'(EDCA) "" &amp; O$3 &amp; ""'!$A$1:$D$1000""),""SELECT A WHERE D = '"" &amp; $A121 &amp; ""'""))))"),"")</f>
        <v/>
      </c>
      <c r="P121" s="76" t="str">
        <f>IFERROR(__xludf.DUMMYFUNCTION("IF(ISBLANK($D121),"""",IFERROR(JOIN("", "",QUERY(INDIRECT(""'(EDCA) "" &amp; P$3 &amp; ""'!$A$1:$D$1000""),""SELECT A WHERE D = '"" &amp; $A121 &amp; ""'""))))"),"")</f>
        <v/>
      </c>
      <c r="Q121" s="76">
        <f t="shared" ref="Q121:V121" si="119">IF(ISBLANK(IFERROR(VLOOKUP($A121,INDIRECT("'(EDCA) " &amp; Q$3 &amp; "'!$D:$D"),1,FALSE))),0,1)</f>
        <v>0</v>
      </c>
      <c r="R121" s="76">
        <f t="shared" si="119"/>
        <v>0</v>
      </c>
      <c r="S121" s="76">
        <f t="shared" si="119"/>
        <v>0</v>
      </c>
      <c r="T121" s="76">
        <f t="shared" si="119"/>
        <v>0</v>
      </c>
      <c r="U121" s="76">
        <f t="shared" si="119"/>
        <v>0</v>
      </c>
      <c r="V121" s="76">
        <f t="shared" si="119"/>
        <v>0</v>
      </c>
    </row>
    <row r="122">
      <c r="A122" s="76" t="str">
        <f t="shared" si="1"/>
        <v> ()</v>
      </c>
      <c r="B122" s="91"/>
      <c r="C122" s="76"/>
      <c r="D122" s="85"/>
      <c r="E122" s="108"/>
      <c r="F122" s="101"/>
      <c r="G122" s="76"/>
      <c r="H122" s="76"/>
      <c r="I122" s="88" t="str">
        <f t="shared" si="3"/>
        <v>no</v>
      </c>
      <c r="J122" s="88" t="str">
        <f>IFERROR(__xludf.DUMMYFUNCTION("IFERROR(JOIN("", "",FILTER(K122:P122,LEN(K122:P122))))"),"")</f>
        <v/>
      </c>
      <c r="K122" s="76" t="str">
        <f>IFERROR(__xludf.DUMMYFUNCTION("IF(ISBLANK($D122),"""",IFERROR(JOIN("", "",QUERY(INDIRECT(""'(EDCA) "" &amp; K$3 &amp; ""'!$A$1:$D$1000""),""SELECT A WHERE D = '"" &amp; $A122 &amp; ""'""))))"),"")</f>
        <v/>
      </c>
      <c r="L122" s="76" t="str">
        <f>IFERROR(__xludf.DUMMYFUNCTION("IF(ISBLANK($D122),"""",IFERROR(JOIN("", "",QUERY(INDIRECT(""'(EDCA) "" &amp; L$3 &amp; ""'!$A$1:$D$1000""),""SELECT A WHERE D = '"" &amp; $A122 &amp; ""'""))))"),"")</f>
        <v/>
      </c>
      <c r="M122" s="76" t="str">
        <f>IFERROR(__xludf.DUMMYFUNCTION("IF(ISBLANK($D122),"""",IFERROR(JOIN("", "",QUERY(INDIRECT(""'(EDCA) "" &amp; M$3 &amp; ""'!$A$1:$D$1000""),""SELECT A WHERE D = '"" &amp; $A122 &amp; ""'""))))"),"")</f>
        <v/>
      </c>
      <c r="N122" s="76" t="str">
        <f>IFERROR(__xludf.DUMMYFUNCTION("IF(ISBLANK($D122),"""",IFERROR(JOIN("", "",QUERY(INDIRECT(""'(EDCA) "" &amp; N$3 &amp; ""'!$A$1:$D$1000""),""SELECT A WHERE D = '"" &amp; $A122 &amp; ""'""))))"),"")</f>
        <v/>
      </c>
      <c r="O122" s="76" t="str">
        <f>IFERROR(__xludf.DUMMYFUNCTION("IF(ISBLANK($D122),"""",IFERROR(JOIN("", "",QUERY(INDIRECT(""'(EDCA) "" &amp; O$3 &amp; ""'!$A$1:$D$1000""),""SELECT A WHERE D = '"" &amp; $A122 &amp; ""'""))))"),"")</f>
        <v/>
      </c>
      <c r="P122" s="76" t="str">
        <f>IFERROR(__xludf.DUMMYFUNCTION("IF(ISBLANK($D122),"""",IFERROR(JOIN("", "",QUERY(INDIRECT(""'(EDCA) "" &amp; P$3 &amp; ""'!$A$1:$D$1000""),""SELECT A WHERE D = '"" &amp; $A122 &amp; ""'""))))"),"")</f>
        <v/>
      </c>
      <c r="Q122" s="76">
        <f t="shared" ref="Q122:V122" si="120">IF(ISBLANK(IFERROR(VLOOKUP($A122,INDIRECT("'(EDCA) " &amp; Q$3 &amp; "'!$D:$D"),1,FALSE))),0,1)</f>
        <v>0</v>
      </c>
      <c r="R122" s="76">
        <f t="shared" si="120"/>
        <v>0</v>
      </c>
      <c r="S122" s="76">
        <f t="shared" si="120"/>
        <v>0</v>
      </c>
      <c r="T122" s="76">
        <f t="shared" si="120"/>
        <v>0</v>
      </c>
      <c r="U122" s="76">
        <f t="shared" si="120"/>
        <v>0</v>
      </c>
      <c r="V122" s="76">
        <f t="shared" si="120"/>
        <v>0</v>
      </c>
    </row>
    <row r="123">
      <c r="A123" s="76" t="str">
        <f t="shared" si="1"/>
        <v> ()</v>
      </c>
      <c r="B123" s="91"/>
      <c r="C123" s="76"/>
      <c r="D123" s="85"/>
      <c r="E123" s="96"/>
      <c r="F123" s="101"/>
      <c r="G123" s="76"/>
      <c r="H123" s="76"/>
      <c r="I123" s="88" t="str">
        <f t="shared" si="3"/>
        <v>no</v>
      </c>
      <c r="J123" s="88" t="str">
        <f>IFERROR(__xludf.DUMMYFUNCTION("IFERROR(JOIN("", "",FILTER(K123:P123,LEN(K123:P123))))"),"")</f>
        <v/>
      </c>
      <c r="K123" s="76" t="str">
        <f>IFERROR(__xludf.DUMMYFUNCTION("IF(ISBLANK($D123),"""",IFERROR(JOIN("", "",QUERY(INDIRECT(""'(EDCA) "" &amp; K$3 &amp; ""'!$A$1:$D$1000""),""SELECT A WHERE D = '"" &amp; $A123 &amp; ""'""))))"),"")</f>
        <v/>
      </c>
      <c r="L123" s="76" t="str">
        <f>IFERROR(__xludf.DUMMYFUNCTION("IF(ISBLANK($D123),"""",IFERROR(JOIN("", "",QUERY(INDIRECT(""'(EDCA) "" &amp; L$3 &amp; ""'!$A$1:$D$1000""),""SELECT A WHERE D = '"" &amp; $A123 &amp; ""'""))))"),"")</f>
        <v/>
      </c>
      <c r="M123" s="76" t="str">
        <f>IFERROR(__xludf.DUMMYFUNCTION("IF(ISBLANK($D123),"""",IFERROR(JOIN("", "",QUERY(INDIRECT(""'(EDCA) "" &amp; M$3 &amp; ""'!$A$1:$D$1000""),""SELECT A WHERE D = '"" &amp; $A123 &amp; ""'""))))"),"")</f>
        <v/>
      </c>
      <c r="N123" s="76" t="str">
        <f>IFERROR(__xludf.DUMMYFUNCTION("IF(ISBLANK($D123),"""",IFERROR(JOIN("", "",QUERY(INDIRECT(""'(EDCA) "" &amp; N$3 &amp; ""'!$A$1:$D$1000""),""SELECT A WHERE D = '"" &amp; $A123 &amp; ""'""))))"),"")</f>
        <v/>
      </c>
      <c r="O123" s="76" t="str">
        <f>IFERROR(__xludf.DUMMYFUNCTION("IF(ISBLANK($D123),"""",IFERROR(JOIN("", "",QUERY(INDIRECT(""'(EDCA) "" &amp; O$3 &amp; ""'!$A$1:$D$1000""),""SELECT A WHERE D = '"" &amp; $A123 &amp; ""'""))))"),"")</f>
        <v/>
      </c>
      <c r="P123" s="76" t="str">
        <f>IFERROR(__xludf.DUMMYFUNCTION("IF(ISBLANK($D123),"""",IFERROR(JOIN("", "",QUERY(INDIRECT(""'(EDCA) "" &amp; P$3 &amp; ""'!$A$1:$D$1000""),""SELECT A WHERE D = '"" &amp; $A123 &amp; ""'""))))"),"")</f>
        <v/>
      </c>
      <c r="Q123" s="76">
        <f t="shared" ref="Q123:V123" si="121">IF(ISBLANK(IFERROR(VLOOKUP($A123,INDIRECT("'(EDCA) " &amp; Q$3 &amp; "'!$D:$D"),1,FALSE))),0,1)</f>
        <v>0</v>
      </c>
      <c r="R123" s="76">
        <f t="shared" si="121"/>
        <v>0</v>
      </c>
      <c r="S123" s="76">
        <f t="shared" si="121"/>
        <v>0</v>
      </c>
      <c r="T123" s="76">
        <f t="shared" si="121"/>
        <v>0</v>
      </c>
      <c r="U123" s="76">
        <f t="shared" si="121"/>
        <v>0</v>
      </c>
      <c r="V123" s="76">
        <f t="shared" si="121"/>
        <v>0</v>
      </c>
    </row>
    <row r="124">
      <c r="A124" s="76" t="str">
        <f t="shared" si="1"/>
        <v> ()</v>
      </c>
      <c r="B124" s="91"/>
      <c r="C124" s="76"/>
      <c r="D124" s="85"/>
      <c r="E124" s="85"/>
      <c r="F124" s="76"/>
      <c r="G124" s="76"/>
      <c r="H124" s="76"/>
      <c r="I124" s="88" t="str">
        <f t="shared" si="3"/>
        <v>no</v>
      </c>
      <c r="J124" s="88" t="str">
        <f>IFERROR(__xludf.DUMMYFUNCTION("IFERROR(JOIN("", "",FILTER(K124:P124,LEN(K124:P124))))"),"")</f>
        <v/>
      </c>
      <c r="K124" s="76" t="str">
        <f>IFERROR(__xludf.DUMMYFUNCTION("IF(ISBLANK($D124),"""",IFERROR(JOIN("", "",QUERY(INDIRECT(""'(EDCA) "" &amp; K$3 &amp; ""'!$A$1:$D$1000""),""SELECT A WHERE D = '"" &amp; $A124 &amp; ""'""))))"),"")</f>
        <v/>
      </c>
      <c r="L124" s="76" t="str">
        <f>IFERROR(__xludf.DUMMYFUNCTION("IF(ISBLANK($D124),"""",IFERROR(JOIN("", "",QUERY(INDIRECT(""'(EDCA) "" &amp; L$3 &amp; ""'!$A$1:$D$1000""),""SELECT A WHERE D = '"" &amp; $A124 &amp; ""'""))))"),"")</f>
        <v/>
      </c>
      <c r="M124" s="76" t="str">
        <f>IFERROR(__xludf.DUMMYFUNCTION("IF(ISBLANK($D124),"""",IFERROR(JOIN("", "",QUERY(INDIRECT(""'(EDCA) "" &amp; M$3 &amp; ""'!$A$1:$D$1000""),""SELECT A WHERE D = '"" &amp; $A124 &amp; ""'""))))"),"")</f>
        <v/>
      </c>
      <c r="N124" s="76" t="str">
        <f>IFERROR(__xludf.DUMMYFUNCTION("IF(ISBLANK($D124),"""",IFERROR(JOIN("", "",QUERY(INDIRECT(""'(EDCA) "" &amp; N$3 &amp; ""'!$A$1:$D$1000""),""SELECT A WHERE D = '"" &amp; $A124 &amp; ""'""))))"),"")</f>
        <v/>
      </c>
      <c r="O124" s="76" t="str">
        <f>IFERROR(__xludf.DUMMYFUNCTION("IF(ISBLANK($D124),"""",IFERROR(JOIN("", "",QUERY(INDIRECT(""'(EDCA) "" &amp; O$3 &amp; ""'!$A$1:$D$1000""),""SELECT A WHERE D = '"" &amp; $A124 &amp; ""'""))))"),"")</f>
        <v/>
      </c>
      <c r="P124" s="76" t="str">
        <f>IFERROR(__xludf.DUMMYFUNCTION("IF(ISBLANK($D124),"""",IFERROR(JOIN("", "",QUERY(INDIRECT(""'(EDCA) "" &amp; P$3 &amp; ""'!$A$1:$D$1000""),""SELECT A WHERE D = '"" &amp; $A124 &amp; ""'""))))"),"")</f>
        <v/>
      </c>
      <c r="Q124" s="76">
        <f t="shared" ref="Q124:V124" si="122">IF(ISBLANK(IFERROR(VLOOKUP($A124,INDIRECT("'(EDCA) " &amp; Q$3 &amp; "'!$D:$D"),1,FALSE))),0,1)</f>
        <v>0</v>
      </c>
      <c r="R124" s="76">
        <f t="shared" si="122"/>
        <v>0</v>
      </c>
      <c r="S124" s="76">
        <f t="shared" si="122"/>
        <v>0</v>
      </c>
      <c r="T124" s="76">
        <f t="shared" si="122"/>
        <v>0</v>
      </c>
      <c r="U124" s="76">
        <f t="shared" si="122"/>
        <v>0</v>
      </c>
      <c r="V124" s="76">
        <f t="shared" si="122"/>
        <v>0</v>
      </c>
    </row>
    <row r="125">
      <c r="A125" s="76" t="str">
        <f t="shared" si="1"/>
        <v> ()</v>
      </c>
      <c r="B125" s="91"/>
      <c r="C125" s="76"/>
      <c r="D125" s="85"/>
      <c r="E125" s="85"/>
      <c r="F125" s="76"/>
      <c r="G125" s="76"/>
      <c r="H125" s="76"/>
      <c r="I125" s="88" t="str">
        <f t="shared" si="3"/>
        <v>no</v>
      </c>
      <c r="J125" s="88" t="str">
        <f>IFERROR(__xludf.DUMMYFUNCTION("IFERROR(JOIN("", "",FILTER(K125:P125,LEN(K125:P125))))"),"")</f>
        <v/>
      </c>
      <c r="K125" s="76" t="str">
        <f>IFERROR(__xludf.DUMMYFUNCTION("IF(ISBLANK($D125),"""",IFERROR(JOIN("", "",QUERY(INDIRECT(""'(EDCA) "" &amp; K$3 &amp; ""'!$A$1:$D$1000""),""SELECT A WHERE D = '"" &amp; $A125 &amp; ""'""))))"),"")</f>
        <v/>
      </c>
      <c r="L125" s="76" t="str">
        <f>IFERROR(__xludf.DUMMYFUNCTION("IF(ISBLANK($D125),"""",IFERROR(JOIN("", "",QUERY(INDIRECT(""'(EDCA) "" &amp; L$3 &amp; ""'!$A$1:$D$1000""),""SELECT A WHERE D = '"" &amp; $A125 &amp; ""'""))))"),"")</f>
        <v/>
      </c>
      <c r="M125" s="76" t="str">
        <f>IFERROR(__xludf.DUMMYFUNCTION("IF(ISBLANK($D125),"""",IFERROR(JOIN("", "",QUERY(INDIRECT(""'(EDCA) "" &amp; M$3 &amp; ""'!$A$1:$D$1000""),""SELECT A WHERE D = '"" &amp; $A125 &amp; ""'""))))"),"")</f>
        <v/>
      </c>
      <c r="N125" s="76" t="str">
        <f>IFERROR(__xludf.DUMMYFUNCTION("IF(ISBLANK($D125),"""",IFERROR(JOIN("", "",QUERY(INDIRECT(""'(EDCA) "" &amp; N$3 &amp; ""'!$A$1:$D$1000""),""SELECT A WHERE D = '"" &amp; $A125 &amp; ""'""))))"),"")</f>
        <v/>
      </c>
      <c r="O125" s="76" t="str">
        <f>IFERROR(__xludf.DUMMYFUNCTION("IF(ISBLANK($D125),"""",IFERROR(JOIN("", "",QUERY(INDIRECT(""'(EDCA) "" &amp; O$3 &amp; ""'!$A$1:$D$1000""),""SELECT A WHERE D = '"" &amp; $A125 &amp; ""'""))))"),"")</f>
        <v/>
      </c>
      <c r="P125" s="76" t="str">
        <f>IFERROR(__xludf.DUMMYFUNCTION("IF(ISBLANK($D125),"""",IFERROR(JOIN("", "",QUERY(INDIRECT(""'(EDCA) "" &amp; P$3 &amp; ""'!$A$1:$D$1000""),""SELECT A WHERE D = '"" &amp; $A125 &amp; ""'""))))"),"")</f>
        <v/>
      </c>
      <c r="Q125" s="76">
        <f t="shared" ref="Q125:V125" si="123">IF(ISBLANK(IFERROR(VLOOKUP($A125,INDIRECT("'(EDCA) " &amp; Q$3 &amp; "'!$D:$D"),1,FALSE))),0,1)</f>
        <v>0</v>
      </c>
      <c r="R125" s="76">
        <f t="shared" si="123"/>
        <v>0</v>
      </c>
      <c r="S125" s="76">
        <f t="shared" si="123"/>
        <v>0</v>
      </c>
      <c r="T125" s="76">
        <f t="shared" si="123"/>
        <v>0</v>
      </c>
      <c r="U125" s="76">
        <f t="shared" si="123"/>
        <v>0</v>
      </c>
      <c r="V125" s="76">
        <f t="shared" si="123"/>
        <v>0</v>
      </c>
    </row>
    <row r="126">
      <c r="A126" s="76" t="str">
        <f t="shared" si="1"/>
        <v> ()</v>
      </c>
      <c r="B126" s="91"/>
      <c r="C126" s="76"/>
      <c r="D126" s="85"/>
      <c r="E126" s="85"/>
      <c r="F126" s="76"/>
      <c r="G126" s="76"/>
      <c r="H126" s="76"/>
      <c r="I126" s="88" t="str">
        <f t="shared" si="3"/>
        <v>no</v>
      </c>
      <c r="J126" s="88" t="str">
        <f>IFERROR(__xludf.DUMMYFUNCTION("IFERROR(JOIN("", "",FILTER(K126:P126,LEN(K126:P126))))"),"")</f>
        <v/>
      </c>
      <c r="K126" s="76" t="str">
        <f>IFERROR(__xludf.DUMMYFUNCTION("IF(ISBLANK($D126),"""",IFERROR(JOIN("", "",QUERY(INDIRECT(""'(EDCA) "" &amp; K$3 &amp; ""'!$A$1:$D$1000""),""SELECT A WHERE D = '"" &amp; $A126 &amp; ""'""))))"),"")</f>
        <v/>
      </c>
      <c r="L126" s="76" t="str">
        <f>IFERROR(__xludf.DUMMYFUNCTION("IF(ISBLANK($D126),"""",IFERROR(JOIN("", "",QUERY(INDIRECT(""'(EDCA) "" &amp; L$3 &amp; ""'!$A$1:$D$1000""),""SELECT A WHERE D = '"" &amp; $A126 &amp; ""'""))))"),"")</f>
        <v/>
      </c>
      <c r="M126" s="76" t="str">
        <f>IFERROR(__xludf.DUMMYFUNCTION("IF(ISBLANK($D126),"""",IFERROR(JOIN("", "",QUERY(INDIRECT(""'(EDCA) "" &amp; M$3 &amp; ""'!$A$1:$D$1000""),""SELECT A WHERE D = '"" &amp; $A126 &amp; ""'""))))"),"")</f>
        <v/>
      </c>
      <c r="N126" s="76" t="str">
        <f>IFERROR(__xludf.DUMMYFUNCTION("IF(ISBLANK($D126),"""",IFERROR(JOIN("", "",QUERY(INDIRECT(""'(EDCA) "" &amp; N$3 &amp; ""'!$A$1:$D$1000""),""SELECT A WHERE D = '"" &amp; $A126 &amp; ""'""))))"),"")</f>
        <v/>
      </c>
      <c r="O126" s="76" t="str">
        <f>IFERROR(__xludf.DUMMYFUNCTION("IF(ISBLANK($D126),"""",IFERROR(JOIN("", "",QUERY(INDIRECT(""'(EDCA) "" &amp; O$3 &amp; ""'!$A$1:$D$1000""),""SELECT A WHERE D = '"" &amp; $A126 &amp; ""'""))))"),"")</f>
        <v/>
      </c>
      <c r="P126" s="76" t="str">
        <f>IFERROR(__xludf.DUMMYFUNCTION("IF(ISBLANK($D126),"""",IFERROR(JOIN("", "",QUERY(INDIRECT(""'(EDCA) "" &amp; P$3 &amp; ""'!$A$1:$D$1000""),""SELECT A WHERE D = '"" &amp; $A126 &amp; ""'""))))"),"")</f>
        <v/>
      </c>
      <c r="Q126" s="76">
        <f t="shared" ref="Q126:V126" si="124">IF(ISBLANK(IFERROR(VLOOKUP($A126,INDIRECT("'(EDCA) " &amp; Q$3 &amp; "'!$D:$D"),1,FALSE))),0,1)</f>
        <v>0</v>
      </c>
      <c r="R126" s="76">
        <f t="shared" si="124"/>
        <v>0</v>
      </c>
      <c r="S126" s="76">
        <f t="shared" si="124"/>
        <v>0</v>
      </c>
      <c r="T126" s="76">
        <f t="shared" si="124"/>
        <v>0</v>
      </c>
      <c r="U126" s="76">
        <f t="shared" si="124"/>
        <v>0</v>
      </c>
      <c r="V126" s="76">
        <f t="shared" si="124"/>
        <v>0</v>
      </c>
    </row>
    <row r="127">
      <c r="A127" s="76" t="str">
        <f t="shared" si="1"/>
        <v> ()</v>
      </c>
      <c r="B127" s="91"/>
      <c r="C127" s="76"/>
      <c r="D127" s="85"/>
      <c r="E127" s="85"/>
      <c r="F127" s="85"/>
      <c r="G127" s="76"/>
      <c r="H127" s="76"/>
      <c r="I127" s="88" t="str">
        <f t="shared" si="3"/>
        <v>no</v>
      </c>
      <c r="J127" s="88" t="str">
        <f>IFERROR(__xludf.DUMMYFUNCTION("IFERROR(JOIN("", "",FILTER(K127:P127,LEN(K127:P127))))"),"")</f>
        <v/>
      </c>
      <c r="K127" s="76" t="str">
        <f>IFERROR(__xludf.DUMMYFUNCTION("IF(ISBLANK($D127),"""",IFERROR(JOIN("", "",QUERY(INDIRECT(""'(EDCA) "" &amp; K$3 &amp; ""'!$A$1:$D$1000""),""SELECT A WHERE D = '"" &amp; $A127 &amp; ""'""))))"),"")</f>
        <v/>
      </c>
      <c r="L127" s="76" t="str">
        <f>IFERROR(__xludf.DUMMYFUNCTION("IF(ISBLANK($D127),"""",IFERROR(JOIN("", "",QUERY(INDIRECT(""'(EDCA) "" &amp; L$3 &amp; ""'!$A$1:$D$1000""),""SELECT A WHERE D = '"" &amp; $A127 &amp; ""'""))))"),"")</f>
        <v/>
      </c>
      <c r="M127" s="76" t="str">
        <f>IFERROR(__xludf.DUMMYFUNCTION("IF(ISBLANK($D127),"""",IFERROR(JOIN("", "",QUERY(INDIRECT(""'(EDCA) "" &amp; M$3 &amp; ""'!$A$1:$D$1000""),""SELECT A WHERE D = '"" &amp; $A127 &amp; ""'""))))"),"")</f>
        <v/>
      </c>
      <c r="N127" s="76" t="str">
        <f>IFERROR(__xludf.DUMMYFUNCTION("IF(ISBLANK($D127),"""",IFERROR(JOIN("", "",QUERY(INDIRECT(""'(EDCA) "" &amp; N$3 &amp; ""'!$A$1:$D$1000""),""SELECT A WHERE D = '"" &amp; $A127 &amp; ""'""))))"),"")</f>
        <v/>
      </c>
      <c r="O127" s="76" t="str">
        <f>IFERROR(__xludf.DUMMYFUNCTION("IF(ISBLANK($D127),"""",IFERROR(JOIN("", "",QUERY(INDIRECT(""'(EDCA) "" &amp; O$3 &amp; ""'!$A$1:$D$1000""),""SELECT A WHERE D = '"" &amp; $A127 &amp; ""'""))))"),"")</f>
        <v/>
      </c>
      <c r="P127" s="76" t="str">
        <f>IFERROR(__xludf.DUMMYFUNCTION("IF(ISBLANK($D127),"""",IFERROR(JOIN("", "",QUERY(INDIRECT(""'(EDCA) "" &amp; P$3 &amp; ""'!$A$1:$D$1000""),""SELECT A WHERE D = '"" &amp; $A127 &amp; ""'""))))"),"")</f>
        <v/>
      </c>
      <c r="Q127" s="76">
        <f t="shared" ref="Q127:V127" si="125">IF(ISBLANK(IFERROR(VLOOKUP($A127,INDIRECT("'(EDCA) " &amp; Q$3 &amp; "'!$D:$D"),1,FALSE))),0,1)</f>
        <v>0</v>
      </c>
      <c r="R127" s="76">
        <f t="shared" si="125"/>
        <v>0</v>
      </c>
      <c r="S127" s="76">
        <f t="shared" si="125"/>
        <v>0</v>
      </c>
      <c r="T127" s="76">
        <f t="shared" si="125"/>
        <v>0</v>
      </c>
      <c r="U127" s="76">
        <f t="shared" si="125"/>
        <v>0</v>
      </c>
      <c r="V127" s="76">
        <f t="shared" si="125"/>
        <v>0</v>
      </c>
    </row>
    <row r="128">
      <c r="A128" s="76" t="str">
        <f t="shared" si="1"/>
        <v> ()</v>
      </c>
      <c r="B128" s="91"/>
      <c r="C128" s="76"/>
      <c r="D128" s="85"/>
      <c r="E128" s="109"/>
      <c r="F128" s="76"/>
      <c r="G128" s="76"/>
      <c r="H128" s="76"/>
      <c r="I128" s="88" t="str">
        <f t="shared" si="3"/>
        <v>no</v>
      </c>
      <c r="J128" s="88" t="str">
        <f>IFERROR(__xludf.DUMMYFUNCTION("IFERROR(JOIN("", "",FILTER(K128:P128,LEN(K128:P128))))"),"")</f>
        <v/>
      </c>
      <c r="K128" s="76" t="str">
        <f>IFERROR(__xludf.DUMMYFUNCTION("IF(ISBLANK($D128),"""",IFERROR(JOIN("", "",QUERY(INDIRECT(""'(EDCA) "" &amp; K$3 &amp; ""'!$A$1:$D$1000""),""SELECT A WHERE D = '"" &amp; $A128 &amp; ""'""))))"),"")</f>
        <v/>
      </c>
      <c r="L128" s="76" t="str">
        <f>IFERROR(__xludf.DUMMYFUNCTION("IF(ISBLANK($D128),"""",IFERROR(JOIN("", "",QUERY(INDIRECT(""'(EDCA) "" &amp; L$3 &amp; ""'!$A$1:$D$1000""),""SELECT A WHERE D = '"" &amp; $A128 &amp; ""'""))))"),"")</f>
        <v/>
      </c>
      <c r="M128" s="76" t="str">
        <f>IFERROR(__xludf.DUMMYFUNCTION("IF(ISBLANK($D128),"""",IFERROR(JOIN("", "",QUERY(INDIRECT(""'(EDCA) "" &amp; M$3 &amp; ""'!$A$1:$D$1000""),""SELECT A WHERE D = '"" &amp; $A128 &amp; ""'""))))"),"")</f>
        <v/>
      </c>
      <c r="N128" s="76" t="str">
        <f>IFERROR(__xludf.DUMMYFUNCTION("IF(ISBLANK($D128),"""",IFERROR(JOIN("", "",QUERY(INDIRECT(""'(EDCA) "" &amp; N$3 &amp; ""'!$A$1:$D$1000""),""SELECT A WHERE D = '"" &amp; $A128 &amp; ""'""))))"),"")</f>
        <v/>
      </c>
      <c r="O128" s="76" t="str">
        <f>IFERROR(__xludf.DUMMYFUNCTION("IF(ISBLANK($D128),"""",IFERROR(JOIN("", "",QUERY(INDIRECT(""'(EDCA) "" &amp; O$3 &amp; ""'!$A$1:$D$1000""),""SELECT A WHERE D = '"" &amp; $A128 &amp; ""'""))))"),"")</f>
        <v/>
      </c>
      <c r="P128" s="76" t="str">
        <f>IFERROR(__xludf.DUMMYFUNCTION("IF(ISBLANK($D128),"""",IFERROR(JOIN("", "",QUERY(INDIRECT(""'(EDCA) "" &amp; P$3 &amp; ""'!$A$1:$D$1000""),""SELECT A WHERE D = '"" &amp; $A128 &amp; ""'""))))"),"")</f>
        <v/>
      </c>
      <c r="Q128" s="76">
        <f t="shared" ref="Q128:V128" si="126">IF(ISBLANK(IFERROR(VLOOKUP($A128,INDIRECT("'(EDCA) " &amp; Q$3 &amp; "'!$D:$D"),1,FALSE))),0,1)</f>
        <v>0</v>
      </c>
      <c r="R128" s="76">
        <f t="shared" si="126"/>
        <v>0</v>
      </c>
      <c r="S128" s="76">
        <f t="shared" si="126"/>
        <v>0</v>
      </c>
      <c r="T128" s="76">
        <f t="shared" si="126"/>
        <v>0</v>
      </c>
      <c r="U128" s="76">
        <f t="shared" si="126"/>
        <v>0</v>
      </c>
      <c r="V128" s="76">
        <f t="shared" si="126"/>
        <v>0</v>
      </c>
    </row>
    <row r="129">
      <c r="A129" s="76" t="str">
        <f t="shared" si="1"/>
        <v> ()</v>
      </c>
      <c r="B129" s="91"/>
      <c r="C129" s="76"/>
      <c r="D129" s="85"/>
      <c r="E129" s="85"/>
      <c r="F129" s="76"/>
      <c r="G129" s="76"/>
      <c r="H129" s="76"/>
      <c r="I129" s="88" t="str">
        <f t="shared" si="3"/>
        <v>no</v>
      </c>
      <c r="J129" s="88" t="str">
        <f>IFERROR(__xludf.DUMMYFUNCTION("IFERROR(JOIN("", "",FILTER(K129:P129,LEN(K129:P129))))"),"")</f>
        <v/>
      </c>
      <c r="K129" s="76" t="str">
        <f>IFERROR(__xludf.DUMMYFUNCTION("IF(ISBLANK($D129),"""",IFERROR(JOIN("", "",QUERY(INDIRECT(""'(EDCA) "" &amp; K$3 &amp; ""'!$A$1:$D$1000""),""SELECT A WHERE D = '"" &amp; $A129 &amp; ""'""))))"),"")</f>
        <v/>
      </c>
      <c r="L129" s="76" t="str">
        <f>IFERROR(__xludf.DUMMYFUNCTION("IF(ISBLANK($D129),"""",IFERROR(JOIN("", "",QUERY(INDIRECT(""'(EDCA) "" &amp; L$3 &amp; ""'!$A$1:$D$1000""),""SELECT A WHERE D = '"" &amp; $A129 &amp; ""'""))))"),"")</f>
        <v/>
      </c>
      <c r="M129" s="76" t="str">
        <f>IFERROR(__xludf.DUMMYFUNCTION("IF(ISBLANK($D129),"""",IFERROR(JOIN("", "",QUERY(INDIRECT(""'(EDCA) "" &amp; M$3 &amp; ""'!$A$1:$D$1000""),""SELECT A WHERE D = '"" &amp; $A129 &amp; ""'""))))"),"")</f>
        <v/>
      </c>
      <c r="N129" s="76" t="str">
        <f>IFERROR(__xludf.DUMMYFUNCTION("IF(ISBLANK($D129),"""",IFERROR(JOIN("", "",QUERY(INDIRECT(""'(EDCA) "" &amp; N$3 &amp; ""'!$A$1:$D$1000""),""SELECT A WHERE D = '"" &amp; $A129 &amp; ""'""))))"),"")</f>
        <v/>
      </c>
      <c r="O129" s="76" t="str">
        <f>IFERROR(__xludf.DUMMYFUNCTION("IF(ISBLANK($D129),"""",IFERROR(JOIN("", "",QUERY(INDIRECT(""'(EDCA) "" &amp; O$3 &amp; ""'!$A$1:$D$1000""),""SELECT A WHERE D = '"" &amp; $A129 &amp; ""'""))))"),"")</f>
        <v/>
      </c>
      <c r="P129" s="76" t="str">
        <f>IFERROR(__xludf.DUMMYFUNCTION("IF(ISBLANK($D129),"""",IFERROR(JOIN("", "",QUERY(INDIRECT(""'(EDCA) "" &amp; P$3 &amp; ""'!$A$1:$D$1000""),""SELECT A WHERE D = '"" &amp; $A129 &amp; ""'""))))"),"")</f>
        <v/>
      </c>
      <c r="Q129" s="76">
        <f t="shared" ref="Q129:V129" si="127">IF(ISBLANK(IFERROR(VLOOKUP($A129,INDIRECT("'(EDCA) " &amp; Q$3 &amp; "'!$D:$D"),1,FALSE))),0,1)</f>
        <v>0</v>
      </c>
      <c r="R129" s="76">
        <f t="shared" si="127"/>
        <v>0</v>
      </c>
      <c r="S129" s="76">
        <f t="shared" si="127"/>
        <v>0</v>
      </c>
      <c r="T129" s="76">
        <f t="shared" si="127"/>
        <v>0</v>
      </c>
      <c r="U129" s="76">
        <f t="shared" si="127"/>
        <v>0</v>
      </c>
      <c r="V129" s="76">
        <f t="shared" si="127"/>
        <v>0</v>
      </c>
    </row>
    <row r="130">
      <c r="A130" s="76" t="str">
        <f t="shared" si="1"/>
        <v> ()</v>
      </c>
      <c r="B130" s="91"/>
      <c r="C130" s="76"/>
      <c r="D130" s="85"/>
      <c r="E130" s="100"/>
      <c r="F130" s="76"/>
      <c r="G130" s="76"/>
      <c r="H130" s="76"/>
      <c r="I130" s="88" t="str">
        <f t="shared" si="3"/>
        <v>no</v>
      </c>
      <c r="J130" s="88" t="str">
        <f>IFERROR(__xludf.DUMMYFUNCTION("IFERROR(JOIN("", "",FILTER(K130:P130,LEN(K130:P130))))"),"")</f>
        <v/>
      </c>
      <c r="K130" s="76" t="str">
        <f>IFERROR(__xludf.DUMMYFUNCTION("IF(ISBLANK($D130),"""",IFERROR(JOIN("", "",QUERY(INDIRECT(""'(EDCA) "" &amp; K$3 &amp; ""'!$A$1:$D$1000""),""SELECT A WHERE D = '"" &amp; $A130 &amp; ""'""))))"),"")</f>
        <v/>
      </c>
      <c r="L130" s="76" t="str">
        <f>IFERROR(__xludf.DUMMYFUNCTION("IF(ISBLANK($D130),"""",IFERROR(JOIN("", "",QUERY(INDIRECT(""'(EDCA) "" &amp; L$3 &amp; ""'!$A$1:$D$1000""),""SELECT A WHERE D = '"" &amp; $A130 &amp; ""'""))))"),"")</f>
        <v/>
      </c>
      <c r="M130" s="76" t="str">
        <f>IFERROR(__xludf.DUMMYFUNCTION("IF(ISBLANK($D130),"""",IFERROR(JOIN("", "",QUERY(INDIRECT(""'(EDCA) "" &amp; M$3 &amp; ""'!$A$1:$D$1000""),""SELECT A WHERE D = '"" &amp; $A130 &amp; ""'""))))"),"")</f>
        <v/>
      </c>
      <c r="N130" s="76" t="str">
        <f>IFERROR(__xludf.DUMMYFUNCTION("IF(ISBLANK($D130),"""",IFERROR(JOIN("", "",QUERY(INDIRECT(""'(EDCA) "" &amp; N$3 &amp; ""'!$A$1:$D$1000""),""SELECT A WHERE D = '"" &amp; $A130 &amp; ""'""))))"),"")</f>
        <v/>
      </c>
      <c r="O130" s="76" t="str">
        <f>IFERROR(__xludf.DUMMYFUNCTION("IF(ISBLANK($D130),"""",IFERROR(JOIN("", "",QUERY(INDIRECT(""'(EDCA) "" &amp; O$3 &amp; ""'!$A$1:$D$1000""),""SELECT A WHERE D = '"" &amp; $A130 &amp; ""'""))))"),"")</f>
        <v/>
      </c>
      <c r="P130" s="76" t="str">
        <f>IFERROR(__xludf.DUMMYFUNCTION("IF(ISBLANK($D130),"""",IFERROR(JOIN("", "",QUERY(INDIRECT(""'(EDCA) "" &amp; P$3 &amp; ""'!$A$1:$D$1000""),""SELECT A WHERE D = '"" &amp; $A130 &amp; ""'""))))"),"")</f>
        <v/>
      </c>
      <c r="Q130" s="76">
        <f t="shared" ref="Q130:V130" si="128">IF(ISBLANK(IFERROR(VLOOKUP($A130,INDIRECT("'(EDCA) " &amp; Q$3 &amp; "'!$D:$D"),1,FALSE))),0,1)</f>
        <v>0</v>
      </c>
      <c r="R130" s="76">
        <f t="shared" si="128"/>
        <v>0</v>
      </c>
      <c r="S130" s="76">
        <f t="shared" si="128"/>
        <v>0</v>
      </c>
      <c r="T130" s="76">
        <f t="shared" si="128"/>
        <v>0</v>
      </c>
      <c r="U130" s="76">
        <f t="shared" si="128"/>
        <v>0</v>
      </c>
      <c r="V130" s="76">
        <f t="shared" si="128"/>
        <v>0</v>
      </c>
    </row>
    <row r="131">
      <c r="A131" s="76" t="str">
        <f t="shared" si="1"/>
        <v> ()</v>
      </c>
      <c r="B131" s="91"/>
      <c r="C131" s="76"/>
      <c r="D131" s="85"/>
      <c r="E131" s="104"/>
      <c r="F131" s="76"/>
      <c r="G131" s="76"/>
      <c r="H131" s="76"/>
      <c r="I131" s="88" t="str">
        <f t="shared" si="3"/>
        <v>no</v>
      </c>
      <c r="J131" s="88" t="str">
        <f>IFERROR(__xludf.DUMMYFUNCTION("IFERROR(JOIN("", "",FILTER(K131:P131,LEN(K131:P131))))"),"")</f>
        <v/>
      </c>
      <c r="K131" s="76" t="str">
        <f>IFERROR(__xludf.DUMMYFUNCTION("IF(ISBLANK($D131),"""",IFERROR(JOIN("", "",QUERY(INDIRECT(""'(EDCA) "" &amp; K$3 &amp; ""'!$A$1:$D$1000""),""SELECT A WHERE D = '"" &amp; $A131 &amp; ""'""))))"),"")</f>
        <v/>
      </c>
      <c r="L131" s="76" t="str">
        <f>IFERROR(__xludf.DUMMYFUNCTION("IF(ISBLANK($D131),"""",IFERROR(JOIN("", "",QUERY(INDIRECT(""'(EDCA) "" &amp; L$3 &amp; ""'!$A$1:$D$1000""),""SELECT A WHERE D = '"" &amp; $A131 &amp; ""'""))))"),"")</f>
        <v/>
      </c>
      <c r="M131" s="76" t="str">
        <f>IFERROR(__xludf.DUMMYFUNCTION("IF(ISBLANK($D131),"""",IFERROR(JOIN("", "",QUERY(INDIRECT(""'(EDCA) "" &amp; M$3 &amp; ""'!$A$1:$D$1000""),""SELECT A WHERE D = '"" &amp; $A131 &amp; ""'""))))"),"")</f>
        <v/>
      </c>
      <c r="N131" s="76" t="str">
        <f>IFERROR(__xludf.DUMMYFUNCTION("IF(ISBLANK($D131),"""",IFERROR(JOIN("", "",QUERY(INDIRECT(""'(EDCA) "" &amp; N$3 &amp; ""'!$A$1:$D$1000""),""SELECT A WHERE D = '"" &amp; $A131 &amp; ""'""))))"),"")</f>
        <v/>
      </c>
      <c r="O131" s="76" t="str">
        <f>IFERROR(__xludf.DUMMYFUNCTION("IF(ISBLANK($D131),"""",IFERROR(JOIN("", "",QUERY(INDIRECT(""'(EDCA) "" &amp; O$3 &amp; ""'!$A$1:$D$1000""),""SELECT A WHERE D = '"" &amp; $A131 &amp; ""'""))))"),"")</f>
        <v/>
      </c>
      <c r="P131" s="76" t="str">
        <f>IFERROR(__xludf.DUMMYFUNCTION("IF(ISBLANK($D131),"""",IFERROR(JOIN("", "",QUERY(INDIRECT(""'(EDCA) "" &amp; P$3 &amp; ""'!$A$1:$D$1000""),""SELECT A WHERE D = '"" &amp; $A131 &amp; ""'""))))"),"")</f>
        <v/>
      </c>
      <c r="Q131" s="76">
        <f t="shared" ref="Q131:V131" si="129">IF(ISBLANK(IFERROR(VLOOKUP($A131,INDIRECT("'(EDCA) " &amp; Q$3 &amp; "'!$D:$D"),1,FALSE))),0,1)</f>
        <v>0</v>
      </c>
      <c r="R131" s="76">
        <f t="shared" si="129"/>
        <v>0</v>
      </c>
      <c r="S131" s="76">
        <f t="shared" si="129"/>
        <v>0</v>
      </c>
      <c r="T131" s="76">
        <f t="shared" si="129"/>
        <v>0</v>
      </c>
      <c r="U131" s="76">
        <f t="shared" si="129"/>
        <v>0</v>
      </c>
      <c r="V131" s="76">
        <f t="shared" si="129"/>
        <v>0</v>
      </c>
    </row>
    <row r="132">
      <c r="A132" s="76" t="str">
        <f t="shared" si="1"/>
        <v> ()</v>
      </c>
      <c r="B132" s="91"/>
      <c r="C132" s="76"/>
      <c r="D132" s="85"/>
      <c r="E132" s="85"/>
      <c r="F132" s="85"/>
      <c r="G132" s="76"/>
      <c r="H132" s="76"/>
      <c r="I132" s="88" t="str">
        <f t="shared" si="3"/>
        <v>no</v>
      </c>
      <c r="J132" s="88" t="str">
        <f>IFERROR(__xludf.DUMMYFUNCTION("IFERROR(JOIN("", "",FILTER(K132:P132,LEN(K132:P132))))"),"")</f>
        <v/>
      </c>
      <c r="K132" s="76" t="str">
        <f>IFERROR(__xludf.DUMMYFUNCTION("IF(ISBLANK($D132),"""",IFERROR(JOIN("", "",QUERY(INDIRECT(""'(EDCA) "" &amp; K$3 &amp; ""'!$A$1:$D$1000""),""SELECT A WHERE D = '"" &amp; $A132 &amp; ""'""))))"),"")</f>
        <v/>
      </c>
      <c r="L132" s="76" t="str">
        <f>IFERROR(__xludf.DUMMYFUNCTION("IF(ISBLANK($D132),"""",IFERROR(JOIN("", "",QUERY(INDIRECT(""'(EDCA) "" &amp; L$3 &amp; ""'!$A$1:$D$1000""),""SELECT A WHERE D = '"" &amp; $A132 &amp; ""'""))))"),"")</f>
        <v/>
      </c>
      <c r="M132" s="76" t="str">
        <f>IFERROR(__xludf.DUMMYFUNCTION("IF(ISBLANK($D132),"""",IFERROR(JOIN("", "",QUERY(INDIRECT(""'(EDCA) "" &amp; M$3 &amp; ""'!$A$1:$D$1000""),""SELECT A WHERE D = '"" &amp; $A132 &amp; ""'""))))"),"")</f>
        <v/>
      </c>
      <c r="N132" s="76" t="str">
        <f>IFERROR(__xludf.DUMMYFUNCTION("IF(ISBLANK($D132),"""",IFERROR(JOIN("", "",QUERY(INDIRECT(""'(EDCA) "" &amp; N$3 &amp; ""'!$A$1:$D$1000""),""SELECT A WHERE D = '"" &amp; $A132 &amp; ""'""))))"),"")</f>
        <v/>
      </c>
      <c r="O132" s="76" t="str">
        <f>IFERROR(__xludf.DUMMYFUNCTION("IF(ISBLANK($D132),"""",IFERROR(JOIN("", "",QUERY(INDIRECT(""'(EDCA) "" &amp; O$3 &amp; ""'!$A$1:$D$1000""),""SELECT A WHERE D = '"" &amp; $A132 &amp; ""'""))))"),"")</f>
        <v/>
      </c>
      <c r="P132" s="76" t="str">
        <f>IFERROR(__xludf.DUMMYFUNCTION("IF(ISBLANK($D132),"""",IFERROR(JOIN("", "",QUERY(INDIRECT(""'(EDCA) "" &amp; P$3 &amp; ""'!$A$1:$D$1000""),""SELECT A WHERE D = '"" &amp; $A132 &amp; ""'""))))"),"")</f>
        <v/>
      </c>
      <c r="Q132" s="76">
        <f t="shared" ref="Q132:V132" si="130">IF(ISBLANK(IFERROR(VLOOKUP($A132,INDIRECT("'(EDCA) " &amp; Q$3 &amp; "'!$D:$D"),1,FALSE))),0,1)</f>
        <v>0</v>
      </c>
      <c r="R132" s="76">
        <f t="shared" si="130"/>
        <v>0</v>
      </c>
      <c r="S132" s="76">
        <f t="shared" si="130"/>
        <v>0</v>
      </c>
      <c r="T132" s="76">
        <f t="shared" si="130"/>
        <v>0</v>
      </c>
      <c r="U132" s="76">
        <f t="shared" si="130"/>
        <v>0</v>
      </c>
      <c r="V132" s="76">
        <f t="shared" si="130"/>
        <v>0</v>
      </c>
    </row>
    <row r="133">
      <c r="A133" s="76" t="str">
        <f t="shared" si="1"/>
        <v> ()</v>
      </c>
      <c r="B133" s="91"/>
      <c r="C133" s="76"/>
      <c r="D133" s="85"/>
      <c r="E133" s="85"/>
      <c r="F133" s="76"/>
      <c r="G133" s="76"/>
      <c r="H133" s="76"/>
      <c r="I133" s="88" t="str">
        <f t="shared" si="3"/>
        <v>no</v>
      </c>
      <c r="J133" s="88" t="str">
        <f>IFERROR(__xludf.DUMMYFUNCTION("IFERROR(JOIN("", "",FILTER(K133:P133,LEN(K133:P133))))"),"")</f>
        <v/>
      </c>
      <c r="K133" s="76" t="str">
        <f>IFERROR(__xludf.DUMMYFUNCTION("IF(ISBLANK($D133),"""",IFERROR(JOIN("", "",QUERY(INDIRECT(""'(EDCA) "" &amp; K$3 &amp; ""'!$A$1:$D$1000""),""SELECT A WHERE D = '"" &amp; $A133 &amp; ""'""))))"),"")</f>
        <v/>
      </c>
      <c r="L133" s="76" t="str">
        <f>IFERROR(__xludf.DUMMYFUNCTION("IF(ISBLANK($D133),"""",IFERROR(JOIN("", "",QUERY(INDIRECT(""'(EDCA) "" &amp; L$3 &amp; ""'!$A$1:$D$1000""),""SELECT A WHERE D = '"" &amp; $A133 &amp; ""'""))))"),"")</f>
        <v/>
      </c>
      <c r="M133" s="76" t="str">
        <f>IFERROR(__xludf.DUMMYFUNCTION("IF(ISBLANK($D133),"""",IFERROR(JOIN("", "",QUERY(INDIRECT(""'(EDCA) "" &amp; M$3 &amp; ""'!$A$1:$D$1000""),""SELECT A WHERE D = '"" &amp; $A133 &amp; ""'""))))"),"")</f>
        <v/>
      </c>
      <c r="N133" s="76" t="str">
        <f>IFERROR(__xludf.DUMMYFUNCTION("IF(ISBLANK($D133),"""",IFERROR(JOIN("", "",QUERY(INDIRECT(""'(EDCA) "" &amp; N$3 &amp; ""'!$A$1:$D$1000""),""SELECT A WHERE D = '"" &amp; $A133 &amp; ""'""))))"),"")</f>
        <v/>
      </c>
      <c r="O133" s="76" t="str">
        <f>IFERROR(__xludf.DUMMYFUNCTION("IF(ISBLANK($D133),"""",IFERROR(JOIN("", "",QUERY(INDIRECT(""'(EDCA) "" &amp; O$3 &amp; ""'!$A$1:$D$1000""),""SELECT A WHERE D = '"" &amp; $A133 &amp; ""'""))))"),"")</f>
        <v/>
      </c>
      <c r="P133" s="76" t="str">
        <f>IFERROR(__xludf.DUMMYFUNCTION("IF(ISBLANK($D133),"""",IFERROR(JOIN("", "",QUERY(INDIRECT(""'(EDCA) "" &amp; P$3 &amp; ""'!$A$1:$D$1000""),""SELECT A WHERE D = '"" &amp; $A133 &amp; ""'""))))"),"")</f>
        <v/>
      </c>
      <c r="Q133" s="76">
        <f t="shared" ref="Q133:V133" si="131">IF(ISBLANK(IFERROR(VLOOKUP($A133,INDIRECT("'(EDCA) " &amp; Q$3 &amp; "'!$D:$D"),1,FALSE))),0,1)</f>
        <v>0</v>
      </c>
      <c r="R133" s="76">
        <f t="shared" si="131"/>
        <v>0</v>
      </c>
      <c r="S133" s="76">
        <f t="shared" si="131"/>
        <v>0</v>
      </c>
      <c r="T133" s="76">
        <f t="shared" si="131"/>
        <v>0</v>
      </c>
      <c r="U133" s="76">
        <f t="shared" si="131"/>
        <v>0</v>
      </c>
      <c r="V133" s="76">
        <f t="shared" si="131"/>
        <v>0</v>
      </c>
    </row>
    <row r="134">
      <c r="A134" s="76" t="str">
        <f t="shared" si="1"/>
        <v> ()</v>
      </c>
      <c r="B134" s="91"/>
      <c r="C134" s="76"/>
      <c r="D134" s="85"/>
      <c r="E134" s="85"/>
      <c r="F134" s="76"/>
      <c r="G134" s="76"/>
      <c r="H134" s="76"/>
      <c r="I134" s="88" t="str">
        <f t="shared" si="3"/>
        <v>no</v>
      </c>
      <c r="J134" s="88" t="str">
        <f>IFERROR(__xludf.DUMMYFUNCTION("IFERROR(JOIN("", "",FILTER(K134:P134,LEN(K134:P134))))"),"")</f>
        <v/>
      </c>
      <c r="K134" s="76" t="str">
        <f>IFERROR(__xludf.DUMMYFUNCTION("IF(ISBLANK($D134),"""",IFERROR(JOIN("", "",QUERY(INDIRECT(""'(EDCA) "" &amp; K$3 &amp; ""'!$A$1:$D$1000""),""SELECT A WHERE D = '"" &amp; $A134 &amp; ""'""))))"),"")</f>
        <v/>
      </c>
      <c r="L134" s="76" t="str">
        <f>IFERROR(__xludf.DUMMYFUNCTION("IF(ISBLANK($D134),"""",IFERROR(JOIN("", "",QUERY(INDIRECT(""'(EDCA) "" &amp; L$3 &amp; ""'!$A$1:$D$1000""),""SELECT A WHERE D = '"" &amp; $A134 &amp; ""'""))))"),"")</f>
        <v/>
      </c>
      <c r="M134" s="76" t="str">
        <f>IFERROR(__xludf.DUMMYFUNCTION("IF(ISBLANK($D134),"""",IFERROR(JOIN("", "",QUERY(INDIRECT(""'(EDCA) "" &amp; M$3 &amp; ""'!$A$1:$D$1000""),""SELECT A WHERE D = '"" &amp; $A134 &amp; ""'""))))"),"")</f>
        <v/>
      </c>
      <c r="N134" s="76" t="str">
        <f>IFERROR(__xludf.DUMMYFUNCTION("IF(ISBLANK($D134),"""",IFERROR(JOIN("", "",QUERY(INDIRECT(""'(EDCA) "" &amp; N$3 &amp; ""'!$A$1:$D$1000""),""SELECT A WHERE D = '"" &amp; $A134 &amp; ""'""))))"),"")</f>
        <v/>
      </c>
      <c r="O134" s="76" t="str">
        <f>IFERROR(__xludf.DUMMYFUNCTION("IF(ISBLANK($D134),"""",IFERROR(JOIN("", "",QUERY(INDIRECT(""'(EDCA) "" &amp; O$3 &amp; ""'!$A$1:$D$1000""),""SELECT A WHERE D = '"" &amp; $A134 &amp; ""'""))))"),"")</f>
        <v/>
      </c>
      <c r="P134" s="76" t="str">
        <f>IFERROR(__xludf.DUMMYFUNCTION("IF(ISBLANK($D134),"""",IFERROR(JOIN("", "",QUERY(INDIRECT(""'(EDCA) "" &amp; P$3 &amp; ""'!$A$1:$D$1000""),""SELECT A WHERE D = '"" &amp; $A134 &amp; ""'""))))"),"")</f>
        <v/>
      </c>
      <c r="Q134" s="76">
        <f t="shared" ref="Q134:V134" si="132">IF(ISBLANK(IFERROR(VLOOKUP($A134,INDIRECT("'(EDCA) " &amp; Q$3 &amp; "'!$D:$D"),1,FALSE))),0,1)</f>
        <v>0</v>
      </c>
      <c r="R134" s="76">
        <f t="shared" si="132"/>
        <v>0</v>
      </c>
      <c r="S134" s="76">
        <f t="shared" si="132"/>
        <v>0</v>
      </c>
      <c r="T134" s="76">
        <f t="shared" si="132"/>
        <v>0</v>
      </c>
      <c r="U134" s="76">
        <f t="shared" si="132"/>
        <v>0</v>
      </c>
      <c r="V134" s="76">
        <f t="shared" si="132"/>
        <v>0</v>
      </c>
    </row>
    <row r="135">
      <c r="A135" s="76" t="str">
        <f t="shared" si="1"/>
        <v> ()</v>
      </c>
      <c r="B135" s="91"/>
      <c r="C135" s="76"/>
      <c r="D135" s="85"/>
      <c r="E135" s="85"/>
      <c r="F135" s="76"/>
      <c r="G135" s="76"/>
      <c r="H135" s="76"/>
      <c r="I135" s="88" t="str">
        <f t="shared" si="3"/>
        <v>no</v>
      </c>
      <c r="J135" s="88" t="str">
        <f>IFERROR(__xludf.DUMMYFUNCTION("IFERROR(JOIN("", "",FILTER(K135:P135,LEN(K135:P135))))"),"")</f>
        <v/>
      </c>
      <c r="K135" s="76" t="str">
        <f>IFERROR(__xludf.DUMMYFUNCTION("IF(ISBLANK($D135),"""",IFERROR(JOIN("", "",QUERY(INDIRECT(""'(EDCA) "" &amp; K$3 &amp; ""'!$A$1:$D$1000""),""SELECT A WHERE D = '"" &amp; $A135 &amp; ""'""))))"),"")</f>
        <v/>
      </c>
      <c r="L135" s="76" t="str">
        <f>IFERROR(__xludf.DUMMYFUNCTION("IF(ISBLANK($D135),"""",IFERROR(JOIN("", "",QUERY(INDIRECT(""'(EDCA) "" &amp; L$3 &amp; ""'!$A$1:$D$1000""),""SELECT A WHERE D = '"" &amp; $A135 &amp; ""'""))))"),"")</f>
        <v/>
      </c>
      <c r="M135" s="76" t="str">
        <f>IFERROR(__xludf.DUMMYFUNCTION("IF(ISBLANK($D135),"""",IFERROR(JOIN("", "",QUERY(INDIRECT(""'(EDCA) "" &amp; M$3 &amp; ""'!$A$1:$D$1000""),""SELECT A WHERE D = '"" &amp; $A135 &amp; ""'""))))"),"")</f>
        <v/>
      </c>
      <c r="N135" s="76" t="str">
        <f>IFERROR(__xludf.DUMMYFUNCTION("IF(ISBLANK($D135),"""",IFERROR(JOIN("", "",QUERY(INDIRECT(""'(EDCA) "" &amp; N$3 &amp; ""'!$A$1:$D$1000""),""SELECT A WHERE D = '"" &amp; $A135 &amp; ""'""))))"),"")</f>
        <v/>
      </c>
      <c r="O135" s="76" t="str">
        <f>IFERROR(__xludf.DUMMYFUNCTION("IF(ISBLANK($D135),"""",IFERROR(JOIN("", "",QUERY(INDIRECT(""'(EDCA) "" &amp; O$3 &amp; ""'!$A$1:$D$1000""),""SELECT A WHERE D = '"" &amp; $A135 &amp; ""'""))))"),"")</f>
        <v/>
      </c>
      <c r="P135" s="76" t="str">
        <f>IFERROR(__xludf.DUMMYFUNCTION("IF(ISBLANK($D135),"""",IFERROR(JOIN("", "",QUERY(INDIRECT(""'(EDCA) "" &amp; P$3 &amp; ""'!$A$1:$D$1000""),""SELECT A WHERE D = '"" &amp; $A135 &amp; ""'""))))"),"")</f>
        <v/>
      </c>
      <c r="Q135" s="76">
        <f t="shared" ref="Q135:V135" si="133">IF(ISBLANK(IFERROR(VLOOKUP($A135,INDIRECT("'(EDCA) " &amp; Q$3 &amp; "'!$D:$D"),1,FALSE))),0,1)</f>
        <v>0</v>
      </c>
      <c r="R135" s="76">
        <f t="shared" si="133"/>
        <v>0</v>
      </c>
      <c r="S135" s="76">
        <f t="shared" si="133"/>
        <v>0</v>
      </c>
      <c r="T135" s="76">
        <f t="shared" si="133"/>
        <v>0</v>
      </c>
      <c r="U135" s="76">
        <f t="shared" si="133"/>
        <v>0</v>
      </c>
      <c r="V135" s="76">
        <f t="shared" si="133"/>
        <v>0</v>
      </c>
    </row>
    <row r="136">
      <c r="A136" s="76" t="str">
        <f t="shared" si="1"/>
        <v> ()</v>
      </c>
      <c r="B136" s="85"/>
      <c r="C136" s="76"/>
      <c r="D136" s="85"/>
      <c r="E136" s="85"/>
      <c r="F136" s="76"/>
      <c r="G136" s="76"/>
      <c r="H136" s="76"/>
      <c r="I136" s="88" t="str">
        <f t="shared" si="3"/>
        <v>no</v>
      </c>
      <c r="J136" s="88" t="str">
        <f>IFERROR(__xludf.DUMMYFUNCTION("IFERROR(JOIN("", "",FILTER(K136:P136,LEN(K136:P136))))"),"")</f>
        <v/>
      </c>
      <c r="K136" s="76" t="str">
        <f>IFERROR(__xludf.DUMMYFUNCTION("IF(ISBLANK($D136),"""",IFERROR(JOIN("", "",QUERY(INDIRECT(""'(EDCA) "" &amp; K$3 &amp; ""'!$A$1:$D$1000""),""SELECT A WHERE D = '"" &amp; $A136 &amp; ""'""))))"),"")</f>
        <v/>
      </c>
      <c r="L136" s="76" t="str">
        <f>IFERROR(__xludf.DUMMYFUNCTION("IF(ISBLANK($D136),"""",IFERROR(JOIN("", "",QUERY(INDIRECT(""'(EDCA) "" &amp; L$3 &amp; ""'!$A$1:$D$1000""),""SELECT A WHERE D = '"" &amp; $A136 &amp; ""'""))))"),"")</f>
        <v/>
      </c>
      <c r="M136" s="76" t="str">
        <f>IFERROR(__xludf.DUMMYFUNCTION("IF(ISBLANK($D136),"""",IFERROR(JOIN("", "",QUERY(INDIRECT(""'(EDCA) "" &amp; M$3 &amp; ""'!$A$1:$D$1000""),""SELECT A WHERE D = '"" &amp; $A136 &amp; ""'""))))"),"")</f>
        <v/>
      </c>
      <c r="N136" s="76" t="str">
        <f>IFERROR(__xludf.DUMMYFUNCTION("IF(ISBLANK($D136),"""",IFERROR(JOIN("", "",QUERY(INDIRECT(""'(EDCA) "" &amp; N$3 &amp; ""'!$A$1:$D$1000""),""SELECT A WHERE D = '"" &amp; $A136 &amp; ""'""))))"),"")</f>
        <v/>
      </c>
      <c r="O136" s="76" t="str">
        <f>IFERROR(__xludf.DUMMYFUNCTION("IF(ISBLANK($D136),"""",IFERROR(JOIN("", "",QUERY(INDIRECT(""'(EDCA) "" &amp; O$3 &amp; ""'!$A$1:$D$1000""),""SELECT A WHERE D = '"" &amp; $A136 &amp; ""'""))))"),"")</f>
        <v/>
      </c>
      <c r="P136" s="76" t="str">
        <f>IFERROR(__xludf.DUMMYFUNCTION("IF(ISBLANK($D136),"""",IFERROR(JOIN("", "",QUERY(INDIRECT(""'(EDCA) "" &amp; P$3 &amp; ""'!$A$1:$D$1000""),""SELECT A WHERE D = '"" &amp; $A136 &amp; ""'""))))"),"")</f>
        <v/>
      </c>
      <c r="Q136" s="76">
        <f t="shared" ref="Q136:V136" si="134">IF(ISBLANK(IFERROR(VLOOKUP($A136,INDIRECT("'(EDCA) " &amp; Q$3 &amp; "'!$D:$D"),1,FALSE))),0,1)</f>
        <v>0</v>
      </c>
      <c r="R136" s="76">
        <f t="shared" si="134"/>
        <v>0</v>
      </c>
      <c r="S136" s="76">
        <f t="shared" si="134"/>
        <v>0</v>
      </c>
      <c r="T136" s="76">
        <f t="shared" si="134"/>
        <v>0</v>
      </c>
      <c r="U136" s="76">
        <f t="shared" si="134"/>
        <v>0</v>
      </c>
      <c r="V136" s="76">
        <f t="shared" si="134"/>
        <v>0</v>
      </c>
    </row>
    <row r="137">
      <c r="A137" s="76" t="str">
        <f t="shared" si="1"/>
        <v> ()</v>
      </c>
      <c r="B137" s="91"/>
      <c r="C137" s="76"/>
      <c r="D137" s="85"/>
      <c r="E137" s="85"/>
      <c r="F137" s="76"/>
      <c r="G137" s="76"/>
      <c r="H137" s="76"/>
      <c r="I137" s="88" t="str">
        <f t="shared" si="3"/>
        <v>no</v>
      </c>
      <c r="J137" s="88" t="str">
        <f>IFERROR(__xludf.DUMMYFUNCTION("IFERROR(JOIN("", "",FILTER(K137:P137,LEN(K137:P137))))"),"")</f>
        <v/>
      </c>
      <c r="K137" s="76" t="str">
        <f>IFERROR(__xludf.DUMMYFUNCTION("IF(ISBLANK($D137),"""",IFERROR(JOIN("", "",QUERY(INDIRECT(""'(EDCA) "" &amp; K$3 &amp; ""'!$A$1:$D$1000""),""SELECT A WHERE D = '"" &amp; $A137 &amp; ""'""))))"),"")</f>
        <v/>
      </c>
      <c r="L137" s="76" t="str">
        <f>IFERROR(__xludf.DUMMYFUNCTION("IF(ISBLANK($D137),"""",IFERROR(JOIN("", "",QUERY(INDIRECT(""'(EDCA) "" &amp; L$3 &amp; ""'!$A$1:$D$1000""),""SELECT A WHERE D = '"" &amp; $A137 &amp; ""'""))))"),"")</f>
        <v/>
      </c>
      <c r="M137" s="76" t="str">
        <f>IFERROR(__xludf.DUMMYFUNCTION("IF(ISBLANK($D137),"""",IFERROR(JOIN("", "",QUERY(INDIRECT(""'(EDCA) "" &amp; M$3 &amp; ""'!$A$1:$D$1000""),""SELECT A WHERE D = '"" &amp; $A137 &amp; ""'""))))"),"")</f>
        <v/>
      </c>
      <c r="N137" s="76" t="str">
        <f>IFERROR(__xludf.DUMMYFUNCTION("IF(ISBLANK($D137),"""",IFERROR(JOIN("", "",QUERY(INDIRECT(""'(EDCA) "" &amp; N$3 &amp; ""'!$A$1:$D$1000""),""SELECT A WHERE D = '"" &amp; $A137 &amp; ""'""))))"),"")</f>
        <v/>
      </c>
      <c r="O137" s="76" t="str">
        <f>IFERROR(__xludf.DUMMYFUNCTION("IF(ISBLANK($D137),"""",IFERROR(JOIN("", "",QUERY(INDIRECT(""'(EDCA) "" &amp; O$3 &amp; ""'!$A$1:$D$1000""),""SELECT A WHERE D = '"" &amp; $A137 &amp; ""'""))))"),"")</f>
        <v/>
      </c>
      <c r="P137" s="76" t="str">
        <f>IFERROR(__xludf.DUMMYFUNCTION("IF(ISBLANK($D137),"""",IFERROR(JOIN("", "",QUERY(INDIRECT(""'(EDCA) "" &amp; P$3 &amp; ""'!$A$1:$D$1000""),""SELECT A WHERE D = '"" &amp; $A137 &amp; ""'""))))"),"")</f>
        <v/>
      </c>
      <c r="Q137" s="76">
        <f t="shared" ref="Q137:V137" si="135">IF(ISBLANK(IFERROR(VLOOKUP($A137,INDIRECT("'(EDCA) " &amp; Q$3 &amp; "'!$D:$D"),1,FALSE))),0,1)</f>
        <v>0</v>
      </c>
      <c r="R137" s="76">
        <f t="shared" si="135"/>
        <v>0</v>
      </c>
      <c r="S137" s="76">
        <f t="shared" si="135"/>
        <v>0</v>
      </c>
      <c r="T137" s="76">
        <f t="shared" si="135"/>
        <v>0</v>
      </c>
      <c r="U137" s="76">
        <f t="shared" si="135"/>
        <v>0</v>
      </c>
      <c r="V137" s="76">
        <f t="shared" si="135"/>
        <v>0</v>
      </c>
    </row>
    <row r="138">
      <c r="A138" s="76" t="str">
        <f t="shared" si="1"/>
        <v> ()</v>
      </c>
      <c r="B138" s="91"/>
      <c r="C138" s="76"/>
      <c r="D138" s="85"/>
      <c r="E138" s="85"/>
      <c r="F138" s="76"/>
      <c r="G138" s="76"/>
      <c r="H138" s="76"/>
      <c r="I138" s="88" t="str">
        <f t="shared" si="3"/>
        <v>no</v>
      </c>
      <c r="J138" s="88" t="str">
        <f>IFERROR(__xludf.DUMMYFUNCTION("IFERROR(JOIN("", "",FILTER(K138:P138,LEN(K138:P138))))"),"")</f>
        <v/>
      </c>
      <c r="K138" s="76" t="str">
        <f>IFERROR(__xludf.DUMMYFUNCTION("IF(ISBLANK($D138),"""",IFERROR(JOIN("", "",QUERY(INDIRECT(""'(EDCA) "" &amp; K$3 &amp; ""'!$A$1:$D$1000""),""SELECT A WHERE D = '"" &amp; $A138 &amp; ""'""))))"),"")</f>
        <v/>
      </c>
      <c r="L138" s="76" t="str">
        <f>IFERROR(__xludf.DUMMYFUNCTION("IF(ISBLANK($D138),"""",IFERROR(JOIN("", "",QUERY(INDIRECT(""'(EDCA) "" &amp; L$3 &amp; ""'!$A$1:$D$1000""),""SELECT A WHERE D = '"" &amp; $A138 &amp; ""'""))))"),"")</f>
        <v/>
      </c>
      <c r="M138" s="76" t="str">
        <f>IFERROR(__xludf.DUMMYFUNCTION("IF(ISBLANK($D138),"""",IFERROR(JOIN("", "",QUERY(INDIRECT(""'(EDCA) "" &amp; M$3 &amp; ""'!$A$1:$D$1000""),""SELECT A WHERE D = '"" &amp; $A138 &amp; ""'""))))"),"")</f>
        <v/>
      </c>
      <c r="N138" s="76" t="str">
        <f>IFERROR(__xludf.DUMMYFUNCTION("IF(ISBLANK($D138),"""",IFERROR(JOIN("", "",QUERY(INDIRECT(""'(EDCA) "" &amp; N$3 &amp; ""'!$A$1:$D$1000""),""SELECT A WHERE D = '"" &amp; $A138 &amp; ""'""))))"),"")</f>
        <v/>
      </c>
      <c r="O138" s="76" t="str">
        <f>IFERROR(__xludf.DUMMYFUNCTION("IF(ISBLANK($D138),"""",IFERROR(JOIN("", "",QUERY(INDIRECT(""'(EDCA) "" &amp; O$3 &amp; ""'!$A$1:$D$1000""),""SELECT A WHERE D = '"" &amp; $A138 &amp; ""'""))))"),"")</f>
        <v/>
      </c>
      <c r="P138" s="76" t="str">
        <f>IFERROR(__xludf.DUMMYFUNCTION("IF(ISBLANK($D138),"""",IFERROR(JOIN("", "",QUERY(INDIRECT(""'(EDCA) "" &amp; P$3 &amp; ""'!$A$1:$D$1000""),""SELECT A WHERE D = '"" &amp; $A138 &amp; ""'""))))"),"")</f>
        <v/>
      </c>
      <c r="Q138" s="76">
        <f t="shared" ref="Q138:V138" si="136">IF(ISBLANK(IFERROR(VLOOKUP($A138,INDIRECT("'(EDCA) " &amp; Q$3 &amp; "'!$D:$D"),1,FALSE))),0,1)</f>
        <v>0</v>
      </c>
      <c r="R138" s="76">
        <f t="shared" si="136"/>
        <v>0</v>
      </c>
      <c r="S138" s="76">
        <f t="shared" si="136"/>
        <v>0</v>
      </c>
      <c r="T138" s="76">
        <f t="shared" si="136"/>
        <v>0</v>
      </c>
      <c r="U138" s="76">
        <f t="shared" si="136"/>
        <v>0</v>
      </c>
      <c r="V138" s="76">
        <f t="shared" si="136"/>
        <v>0</v>
      </c>
    </row>
    <row r="139">
      <c r="A139" s="76" t="str">
        <f t="shared" si="1"/>
        <v> ()</v>
      </c>
      <c r="B139" s="91"/>
      <c r="C139" s="76"/>
      <c r="D139" s="85"/>
      <c r="E139" s="85"/>
      <c r="F139" s="76"/>
      <c r="G139" s="76"/>
      <c r="H139" s="76"/>
      <c r="I139" s="88" t="str">
        <f t="shared" si="3"/>
        <v>no</v>
      </c>
      <c r="J139" s="88" t="str">
        <f>IFERROR(__xludf.DUMMYFUNCTION("IFERROR(JOIN("", "",FILTER(K139:P139,LEN(K139:P139))))"),"")</f>
        <v/>
      </c>
      <c r="K139" s="76" t="str">
        <f>IFERROR(__xludf.DUMMYFUNCTION("IF(ISBLANK($D139),"""",IFERROR(JOIN("", "",QUERY(INDIRECT(""'(EDCA) "" &amp; K$3 &amp; ""'!$A$1:$D$1000""),""SELECT A WHERE D = '"" &amp; $A139 &amp; ""'""))))"),"")</f>
        <v/>
      </c>
      <c r="L139" s="76" t="str">
        <f>IFERROR(__xludf.DUMMYFUNCTION("IF(ISBLANK($D139),"""",IFERROR(JOIN("", "",QUERY(INDIRECT(""'(EDCA) "" &amp; L$3 &amp; ""'!$A$1:$D$1000""),""SELECT A WHERE D = '"" &amp; $A139 &amp; ""'""))))"),"")</f>
        <v/>
      </c>
      <c r="M139" s="76" t="str">
        <f>IFERROR(__xludf.DUMMYFUNCTION("IF(ISBLANK($D139),"""",IFERROR(JOIN("", "",QUERY(INDIRECT(""'(EDCA) "" &amp; M$3 &amp; ""'!$A$1:$D$1000""),""SELECT A WHERE D = '"" &amp; $A139 &amp; ""'""))))"),"")</f>
        <v/>
      </c>
      <c r="N139" s="76" t="str">
        <f>IFERROR(__xludf.DUMMYFUNCTION("IF(ISBLANK($D139),"""",IFERROR(JOIN("", "",QUERY(INDIRECT(""'(EDCA) "" &amp; N$3 &amp; ""'!$A$1:$D$1000""),""SELECT A WHERE D = '"" &amp; $A139 &amp; ""'""))))"),"")</f>
        <v/>
      </c>
      <c r="O139" s="76" t="str">
        <f>IFERROR(__xludf.DUMMYFUNCTION("IF(ISBLANK($D139),"""",IFERROR(JOIN("", "",QUERY(INDIRECT(""'(EDCA) "" &amp; O$3 &amp; ""'!$A$1:$D$1000""),""SELECT A WHERE D = '"" &amp; $A139 &amp; ""'""))))"),"")</f>
        <v/>
      </c>
      <c r="P139" s="76" t="str">
        <f>IFERROR(__xludf.DUMMYFUNCTION("IF(ISBLANK($D139),"""",IFERROR(JOIN("", "",QUERY(INDIRECT(""'(EDCA) "" &amp; P$3 &amp; ""'!$A$1:$D$1000""),""SELECT A WHERE D = '"" &amp; $A139 &amp; ""'""))))"),"")</f>
        <v/>
      </c>
      <c r="Q139" s="76">
        <f t="shared" ref="Q139:V139" si="137">IF(ISBLANK(IFERROR(VLOOKUP($A139,INDIRECT("'(EDCA) " &amp; Q$3 &amp; "'!$D:$D"),1,FALSE))),0,1)</f>
        <v>0</v>
      </c>
      <c r="R139" s="76">
        <f t="shared" si="137"/>
        <v>0</v>
      </c>
      <c r="S139" s="76">
        <f t="shared" si="137"/>
        <v>0</v>
      </c>
      <c r="T139" s="76">
        <f t="shared" si="137"/>
        <v>0</v>
      </c>
      <c r="U139" s="76">
        <f t="shared" si="137"/>
        <v>0</v>
      </c>
      <c r="V139" s="76">
        <f t="shared" si="137"/>
        <v>0</v>
      </c>
    </row>
    <row r="140">
      <c r="A140" s="76" t="str">
        <f t="shared" si="1"/>
        <v> ()</v>
      </c>
      <c r="B140" s="91"/>
      <c r="C140" s="76"/>
      <c r="D140" s="85"/>
      <c r="E140" s="91"/>
      <c r="F140" s="92"/>
      <c r="G140" s="76"/>
      <c r="H140" s="76"/>
      <c r="I140" s="88" t="str">
        <f t="shared" si="3"/>
        <v>no</v>
      </c>
      <c r="J140" s="88" t="str">
        <f>IFERROR(__xludf.DUMMYFUNCTION("IFERROR(JOIN("", "",FILTER(K140:P140,LEN(K140:P140))))"),"")</f>
        <v/>
      </c>
      <c r="K140" s="76" t="str">
        <f>IFERROR(__xludf.DUMMYFUNCTION("IF(ISBLANK($D140),"""",IFERROR(JOIN("", "",QUERY(INDIRECT(""'(EDCA) "" &amp; K$3 &amp; ""'!$A$1:$D$1000""),""SELECT A WHERE D = '"" &amp; $A140 &amp; ""'""))))"),"")</f>
        <v/>
      </c>
      <c r="L140" s="76" t="str">
        <f>IFERROR(__xludf.DUMMYFUNCTION("IF(ISBLANK($D140),"""",IFERROR(JOIN("", "",QUERY(INDIRECT(""'(EDCA) "" &amp; L$3 &amp; ""'!$A$1:$D$1000""),""SELECT A WHERE D = '"" &amp; $A140 &amp; ""'""))))"),"")</f>
        <v/>
      </c>
      <c r="M140" s="76" t="str">
        <f>IFERROR(__xludf.DUMMYFUNCTION("IF(ISBLANK($D140),"""",IFERROR(JOIN("", "",QUERY(INDIRECT(""'(EDCA) "" &amp; M$3 &amp; ""'!$A$1:$D$1000""),""SELECT A WHERE D = '"" &amp; $A140 &amp; ""'""))))"),"")</f>
        <v/>
      </c>
      <c r="N140" s="76" t="str">
        <f>IFERROR(__xludf.DUMMYFUNCTION("IF(ISBLANK($D140),"""",IFERROR(JOIN("", "",QUERY(INDIRECT(""'(EDCA) "" &amp; N$3 &amp; ""'!$A$1:$D$1000""),""SELECT A WHERE D = '"" &amp; $A140 &amp; ""'""))))"),"")</f>
        <v/>
      </c>
      <c r="O140" s="76" t="str">
        <f>IFERROR(__xludf.DUMMYFUNCTION("IF(ISBLANK($D140),"""",IFERROR(JOIN("", "",QUERY(INDIRECT(""'(EDCA) "" &amp; O$3 &amp; ""'!$A$1:$D$1000""),""SELECT A WHERE D = '"" &amp; $A140 &amp; ""'""))))"),"")</f>
        <v/>
      </c>
      <c r="P140" s="76" t="str">
        <f>IFERROR(__xludf.DUMMYFUNCTION("IF(ISBLANK($D140),"""",IFERROR(JOIN("", "",QUERY(INDIRECT(""'(EDCA) "" &amp; P$3 &amp; ""'!$A$1:$D$1000""),""SELECT A WHERE D = '"" &amp; $A140 &amp; ""'""))))"),"")</f>
        <v/>
      </c>
      <c r="Q140" s="76">
        <f t="shared" ref="Q140:V140" si="138">IF(ISBLANK(IFERROR(VLOOKUP($A140,INDIRECT("'(EDCA) " &amp; Q$3 &amp; "'!$D:$D"),1,FALSE))),0,1)</f>
        <v>0</v>
      </c>
      <c r="R140" s="76">
        <f t="shared" si="138"/>
        <v>0</v>
      </c>
      <c r="S140" s="76">
        <f t="shared" si="138"/>
        <v>0</v>
      </c>
      <c r="T140" s="76">
        <f t="shared" si="138"/>
        <v>0</v>
      </c>
      <c r="U140" s="76">
        <f t="shared" si="138"/>
        <v>0</v>
      </c>
      <c r="V140" s="76">
        <f t="shared" si="138"/>
        <v>0</v>
      </c>
    </row>
    <row r="141">
      <c r="A141" s="76" t="str">
        <f t="shared" si="1"/>
        <v> ()</v>
      </c>
      <c r="B141" s="91"/>
      <c r="C141" s="76"/>
      <c r="D141" s="92"/>
      <c r="E141" s="108"/>
      <c r="F141" s="110"/>
      <c r="G141" s="76"/>
      <c r="H141" s="76"/>
      <c r="I141" s="88" t="str">
        <f t="shared" si="3"/>
        <v>no</v>
      </c>
      <c r="J141" s="88" t="str">
        <f>IFERROR(__xludf.DUMMYFUNCTION("IFERROR(JOIN("", "",FILTER(K141:P141,LEN(K141:P141))))"),"")</f>
        <v/>
      </c>
      <c r="K141" s="76" t="str">
        <f>IFERROR(__xludf.DUMMYFUNCTION("IF(ISBLANK($D141),"""",IFERROR(JOIN("", "",QUERY(INDIRECT(""'(EDCA) "" &amp; K$3 &amp; ""'!$A$1:$D$1000""),""SELECT A WHERE D = '"" &amp; $A141 &amp; ""'""))))"),"")</f>
        <v/>
      </c>
      <c r="L141" s="76" t="str">
        <f>IFERROR(__xludf.DUMMYFUNCTION("IF(ISBLANK($D141),"""",IFERROR(JOIN("", "",QUERY(INDIRECT(""'(EDCA) "" &amp; L$3 &amp; ""'!$A$1:$D$1000""),""SELECT A WHERE D = '"" &amp; $A141 &amp; ""'""))))"),"")</f>
        <v/>
      </c>
      <c r="M141" s="76" t="str">
        <f>IFERROR(__xludf.DUMMYFUNCTION("IF(ISBLANK($D141),"""",IFERROR(JOIN("", "",QUERY(INDIRECT(""'(EDCA) "" &amp; M$3 &amp; ""'!$A$1:$D$1000""),""SELECT A WHERE D = '"" &amp; $A141 &amp; ""'""))))"),"")</f>
        <v/>
      </c>
      <c r="N141" s="76" t="str">
        <f>IFERROR(__xludf.DUMMYFUNCTION("IF(ISBLANK($D141),"""",IFERROR(JOIN("", "",QUERY(INDIRECT(""'(EDCA) "" &amp; N$3 &amp; ""'!$A$1:$D$1000""),""SELECT A WHERE D = '"" &amp; $A141 &amp; ""'""))))"),"")</f>
        <v/>
      </c>
      <c r="O141" s="76" t="str">
        <f>IFERROR(__xludf.DUMMYFUNCTION("IF(ISBLANK($D141),"""",IFERROR(JOIN("", "",QUERY(INDIRECT(""'(EDCA) "" &amp; O$3 &amp; ""'!$A$1:$D$1000""),""SELECT A WHERE D = '"" &amp; $A141 &amp; ""'""))))"),"")</f>
        <v/>
      </c>
      <c r="P141" s="76" t="str">
        <f>IFERROR(__xludf.DUMMYFUNCTION("IF(ISBLANK($D141),"""",IFERROR(JOIN("", "",QUERY(INDIRECT(""'(EDCA) "" &amp; P$3 &amp; ""'!$A$1:$D$1000""),""SELECT A WHERE D = '"" &amp; $A141 &amp; ""'""))))"),"")</f>
        <v/>
      </c>
      <c r="Q141" s="76">
        <f t="shared" ref="Q141:V141" si="139">IF(ISBLANK(IFERROR(VLOOKUP($A141,INDIRECT("'(EDCA) " &amp; Q$3 &amp; "'!$D:$D"),1,FALSE))),0,1)</f>
        <v>0</v>
      </c>
      <c r="R141" s="76">
        <f t="shared" si="139"/>
        <v>0</v>
      </c>
      <c r="S141" s="76">
        <f t="shared" si="139"/>
        <v>0</v>
      </c>
      <c r="T141" s="76">
        <f t="shared" si="139"/>
        <v>0</v>
      </c>
      <c r="U141" s="76">
        <f t="shared" si="139"/>
        <v>0</v>
      </c>
      <c r="V141" s="76">
        <f t="shared" si="139"/>
        <v>0</v>
      </c>
    </row>
    <row r="142">
      <c r="A142" s="76" t="str">
        <f t="shared" si="1"/>
        <v> ()</v>
      </c>
      <c r="B142" s="91"/>
      <c r="C142" s="76"/>
      <c r="D142" s="92"/>
      <c r="E142" s="108"/>
      <c r="F142" s="110"/>
      <c r="G142" s="76"/>
      <c r="H142" s="76"/>
      <c r="I142" s="88" t="str">
        <f t="shared" si="3"/>
        <v>no</v>
      </c>
      <c r="J142" s="88" t="str">
        <f>IFERROR(__xludf.DUMMYFUNCTION("IFERROR(JOIN("", "",FILTER(K142:P142,LEN(K142:P142))))"),"")</f>
        <v/>
      </c>
      <c r="K142" s="76" t="str">
        <f>IFERROR(__xludf.DUMMYFUNCTION("IF(ISBLANK($D142),"""",IFERROR(JOIN("", "",QUERY(INDIRECT(""'(EDCA) "" &amp; K$3 &amp; ""'!$A$1:$D$1000""),""SELECT A WHERE D = '"" &amp; $A142 &amp; ""'""))))"),"")</f>
        <v/>
      </c>
      <c r="L142" s="76" t="str">
        <f>IFERROR(__xludf.DUMMYFUNCTION("IF(ISBLANK($D142),"""",IFERROR(JOIN("", "",QUERY(INDIRECT(""'(EDCA) "" &amp; L$3 &amp; ""'!$A$1:$D$1000""),""SELECT A WHERE D = '"" &amp; $A142 &amp; ""'""))))"),"")</f>
        <v/>
      </c>
      <c r="M142" s="76" t="str">
        <f>IFERROR(__xludf.DUMMYFUNCTION("IF(ISBLANK($D142),"""",IFERROR(JOIN("", "",QUERY(INDIRECT(""'(EDCA) "" &amp; M$3 &amp; ""'!$A$1:$D$1000""),""SELECT A WHERE D = '"" &amp; $A142 &amp; ""'""))))"),"")</f>
        <v/>
      </c>
      <c r="N142" s="76" t="str">
        <f>IFERROR(__xludf.DUMMYFUNCTION("IF(ISBLANK($D142),"""",IFERROR(JOIN("", "",QUERY(INDIRECT(""'(EDCA) "" &amp; N$3 &amp; ""'!$A$1:$D$1000""),""SELECT A WHERE D = '"" &amp; $A142 &amp; ""'""))))"),"")</f>
        <v/>
      </c>
      <c r="O142" s="76" t="str">
        <f>IFERROR(__xludf.DUMMYFUNCTION("IF(ISBLANK($D142),"""",IFERROR(JOIN("", "",QUERY(INDIRECT(""'(EDCA) "" &amp; O$3 &amp; ""'!$A$1:$D$1000""),""SELECT A WHERE D = '"" &amp; $A142 &amp; ""'""))))"),"")</f>
        <v/>
      </c>
      <c r="P142" s="76" t="str">
        <f>IFERROR(__xludf.DUMMYFUNCTION("IF(ISBLANK($D142),"""",IFERROR(JOIN("", "",QUERY(INDIRECT(""'(EDCA) "" &amp; P$3 &amp; ""'!$A$1:$D$1000""),""SELECT A WHERE D = '"" &amp; $A142 &amp; ""'""))))"),"")</f>
        <v/>
      </c>
      <c r="Q142" s="76">
        <f t="shared" ref="Q142:V142" si="140">IF(ISBLANK(IFERROR(VLOOKUP($A142,INDIRECT("'(EDCA) " &amp; Q$3 &amp; "'!$D:$D"),1,FALSE))),0,1)</f>
        <v>0</v>
      </c>
      <c r="R142" s="76">
        <f t="shared" si="140"/>
        <v>0</v>
      </c>
      <c r="S142" s="76">
        <f t="shared" si="140"/>
        <v>0</v>
      </c>
      <c r="T142" s="76">
        <f t="shared" si="140"/>
        <v>0</v>
      </c>
      <c r="U142" s="76">
        <f t="shared" si="140"/>
        <v>0</v>
      </c>
      <c r="V142" s="76">
        <f t="shared" si="140"/>
        <v>0</v>
      </c>
    </row>
    <row r="143">
      <c r="A143" s="76" t="str">
        <f t="shared" si="1"/>
        <v> ()</v>
      </c>
      <c r="B143" s="91"/>
      <c r="C143" s="76"/>
      <c r="D143" s="92"/>
      <c r="E143" s="108"/>
      <c r="F143" s="110"/>
      <c r="G143" s="76"/>
      <c r="H143" s="76"/>
      <c r="I143" s="88" t="str">
        <f t="shared" si="3"/>
        <v>no</v>
      </c>
      <c r="J143" s="88" t="str">
        <f>IFERROR(__xludf.DUMMYFUNCTION("IFERROR(JOIN("", "",FILTER(K143:P143,LEN(K143:P143))))"),"")</f>
        <v/>
      </c>
      <c r="K143" s="76" t="str">
        <f>IFERROR(__xludf.DUMMYFUNCTION("IF(ISBLANK($D143),"""",IFERROR(JOIN("", "",QUERY(INDIRECT(""'(EDCA) "" &amp; K$3 &amp; ""'!$A$1:$D$1000""),""SELECT A WHERE D = '"" &amp; $A143 &amp; ""'""))))"),"")</f>
        <v/>
      </c>
      <c r="L143" s="76" t="str">
        <f>IFERROR(__xludf.DUMMYFUNCTION("IF(ISBLANK($D143),"""",IFERROR(JOIN("", "",QUERY(INDIRECT(""'(EDCA) "" &amp; L$3 &amp; ""'!$A$1:$D$1000""),""SELECT A WHERE D = '"" &amp; $A143 &amp; ""'""))))"),"")</f>
        <v/>
      </c>
      <c r="M143" s="76" t="str">
        <f>IFERROR(__xludf.DUMMYFUNCTION("IF(ISBLANK($D143),"""",IFERROR(JOIN("", "",QUERY(INDIRECT(""'(EDCA) "" &amp; M$3 &amp; ""'!$A$1:$D$1000""),""SELECT A WHERE D = '"" &amp; $A143 &amp; ""'""))))"),"")</f>
        <v/>
      </c>
      <c r="N143" s="76" t="str">
        <f>IFERROR(__xludf.DUMMYFUNCTION("IF(ISBLANK($D143),"""",IFERROR(JOIN("", "",QUERY(INDIRECT(""'(EDCA) "" &amp; N$3 &amp; ""'!$A$1:$D$1000""),""SELECT A WHERE D = '"" &amp; $A143 &amp; ""'""))))"),"")</f>
        <v/>
      </c>
      <c r="O143" s="76" t="str">
        <f>IFERROR(__xludf.DUMMYFUNCTION("IF(ISBLANK($D143),"""",IFERROR(JOIN("", "",QUERY(INDIRECT(""'(EDCA) "" &amp; O$3 &amp; ""'!$A$1:$D$1000""),""SELECT A WHERE D = '"" &amp; $A143 &amp; ""'""))))"),"")</f>
        <v/>
      </c>
      <c r="P143" s="76" t="str">
        <f>IFERROR(__xludf.DUMMYFUNCTION("IF(ISBLANK($D143),"""",IFERROR(JOIN("", "",QUERY(INDIRECT(""'(EDCA) "" &amp; P$3 &amp; ""'!$A$1:$D$1000""),""SELECT A WHERE D = '"" &amp; $A143 &amp; ""'""))))"),"")</f>
        <v/>
      </c>
      <c r="Q143" s="76">
        <f t="shared" ref="Q143:V143" si="141">IF(ISBLANK(IFERROR(VLOOKUP($A143,INDIRECT("'(EDCA) " &amp; Q$3 &amp; "'!$D:$D"),1,FALSE))),0,1)</f>
        <v>0</v>
      </c>
      <c r="R143" s="76">
        <f t="shared" si="141"/>
        <v>0</v>
      </c>
      <c r="S143" s="76">
        <f t="shared" si="141"/>
        <v>0</v>
      </c>
      <c r="T143" s="76">
        <f t="shared" si="141"/>
        <v>0</v>
      </c>
      <c r="U143" s="76">
        <f t="shared" si="141"/>
        <v>0</v>
      </c>
      <c r="V143" s="76">
        <f t="shared" si="141"/>
        <v>0</v>
      </c>
    </row>
    <row r="144">
      <c r="A144" s="76" t="str">
        <f t="shared" si="1"/>
        <v> ()</v>
      </c>
      <c r="B144" s="91"/>
      <c r="C144" s="76"/>
      <c r="D144" s="92"/>
      <c r="E144" s="108"/>
      <c r="F144" s="110"/>
      <c r="G144" s="76"/>
      <c r="H144" s="76"/>
      <c r="I144" s="88" t="str">
        <f t="shared" si="3"/>
        <v>no</v>
      </c>
      <c r="J144" s="88" t="str">
        <f>IFERROR(__xludf.DUMMYFUNCTION("IFERROR(JOIN("", "",FILTER(K144:P144,LEN(K144:P144))))"),"")</f>
        <v/>
      </c>
      <c r="K144" s="76" t="str">
        <f>IFERROR(__xludf.DUMMYFUNCTION("IF(ISBLANK($D144),"""",IFERROR(JOIN("", "",QUERY(INDIRECT(""'(EDCA) "" &amp; K$3 &amp; ""'!$A$1:$D$1000""),""SELECT A WHERE D = '"" &amp; $A144 &amp; ""'""))))"),"")</f>
        <v/>
      </c>
      <c r="L144" s="76" t="str">
        <f>IFERROR(__xludf.DUMMYFUNCTION("IF(ISBLANK($D144),"""",IFERROR(JOIN("", "",QUERY(INDIRECT(""'(EDCA) "" &amp; L$3 &amp; ""'!$A$1:$D$1000""),""SELECT A WHERE D = '"" &amp; $A144 &amp; ""'""))))"),"")</f>
        <v/>
      </c>
      <c r="M144" s="76" t="str">
        <f>IFERROR(__xludf.DUMMYFUNCTION("IF(ISBLANK($D144),"""",IFERROR(JOIN("", "",QUERY(INDIRECT(""'(EDCA) "" &amp; M$3 &amp; ""'!$A$1:$D$1000""),""SELECT A WHERE D = '"" &amp; $A144 &amp; ""'""))))"),"")</f>
        <v/>
      </c>
      <c r="N144" s="76" t="str">
        <f>IFERROR(__xludf.DUMMYFUNCTION("IF(ISBLANK($D144),"""",IFERROR(JOIN("", "",QUERY(INDIRECT(""'(EDCA) "" &amp; N$3 &amp; ""'!$A$1:$D$1000""),""SELECT A WHERE D = '"" &amp; $A144 &amp; ""'""))))"),"")</f>
        <v/>
      </c>
      <c r="O144" s="76" t="str">
        <f>IFERROR(__xludf.DUMMYFUNCTION("IF(ISBLANK($D144),"""",IFERROR(JOIN("", "",QUERY(INDIRECT(""'(EDCA) "" &amp; O$3 &amp; ""'!$A$1:$D$1000""),""SELECT A WHERE D = '"" &amp; $A144 &amp; ""'""))))"),"")</f>
        <v/>
      </c>
      <c r="P144" s="76" t="str">
        <f>IFERROR(__xludf.DUMMYFUNCTION("IF(ISBLANK($D144),"""",IFERROR(JOIN("", "",QUERY(INDIRECT(""'(EDCA) "" &amp; P$3 &amp; ""'!$A$1:$D$1000""),""SELECT A WHERE D = '"" &amp; $A144 &amp; ""'""))))"),"")</f>
        <v/>
      </c>
      <c r="Q144" s="76">
        <f t="shared" ref="Q144:V144" si="142">IF(ISBLANK(IFERROR(VLOOKUP($A144,INDIRECT("'(EDCA) " &amp; Q$3 &amp; "'!$D:$D"),1,FALSE))),0,1)</f>
        <v>0</v>
      </c>
      <c r="R144" s="76">
        <f t="shared" si="142"/>
        <v>0</v>
      </c>
      <c r="S144" s="76">
        <f t="shared" si="142"/>
        <v>0</v>
      </c>
      <c r="T144" s="76">
        <f t="shared" si="142"/>
        <v>0</v>
      </c>
      <c r="U144" s="76">
        <f t="shared" si="142"/>
        <v>0</v>
      </c>
      <c r="V144" s="76">
        <f t="shared" si="142"/>
        <v>0</v>
      </c>
    </row>
    <row r="145">
      <c r="A145" s="76" t="str">
        <f t="shared" si="1"/>
        <v> ()</v>
      </c>
      <c r="B145" s="91"/>
      <c r="C145" s="76"/>
      <c r="D145" s="85"/>
      <c r="E145" s="85"/>
      <c r="F145" s="92"/>
      <c r="G145" s="76"/>
      <c r="H145" s="76"/>
      <c r="I145" s="88" t="str">
        <f t="shared" si="3"/>
        <v>no</v>
      </c>
      <c r="J145" s="88" t="str">
        <f>IFERROR(__xludf.DUMMYFUNCTION("IFERROR(JOIN("", "",FILTER(K145:P145,LEN(K145:P145))))"),"")</f>
        <v/>
      </c>
      <c r="K145" s="76" t="str">
        <f>IFERROR(__xludf.DUMMYFUNCTION("IF(ISBLANK($D145),"""",IFERROR(JOIN("", "",QUERY(INDIRECT(""'(EDCA) "" &amp; K$3 &amp; ""'!$A$1:$D$1000""),""SELECT A WHERE D = '"" &amp; $A145 &amp; ""'""))))"),"")</f>
        <v/>
      </c>
      <c r="L145" s="76" t="str">
        <f>IFERROR(__xludf.DUMMYFUNCTION("IF(ISBLANK($D145),"""",IFERROR(JOIN("", "",QUERY(INDIRECT(""'(EDCA) "" &amp; L$3 &amp; ""'!$A$1:$D$1000""),""SELECT A WHERE D = '"" &amp; $A145 &amp; ""'""))))"),"")</f>
        <v/>
      </c>
      <c r="M145" s="76" t="str">
        <f>IFERROR(__xludf.DUMMYFUNCTION("IF(ISBLANK($D145),"""",IFERROR(JOIN("", "",QUERY(INDIRECT(""'(EDCA) "" &amp; M$3 &amp; ""'!$A$1:$D$1000""),""SELECT A WHERE D = '"" &amp; $A145 &amp; ""'""))))"),"")</f>
        <v/>
      </c>
      <c r="N145" s="76" t="str">
        <f>IFERROR(__xludf.DUMMYFUNCTION("IF(ISBLANK($D145),"""",IFERROR(JOIN("", "",QUERY(INDIRECT(""'(EDCA) "" &amp; N$3 &amp; ""'!$A$1:$D$1000""),""SELECT A WHERE D = '"" &amp; $A145 &amp; ""'""))))"),"")</f>
        <v/>
      </c>
      <c r="O145" s="76" t="str">
        <f>IFERROR(__xludf.DUMMYFUNCTION("IF(ISBLANK($D145),"""",IFERROR(JOIN("", "",QUERY(INDIRECT(""'(EDCA) "" &amp; O$3 &amp; ""'!$A$1:$D$1000""),""SELECT A WHERE D = '"" &amp; $A145 &amp; ""'""))))"),"")</f>
        <v/>
      </c>
      <c r="P145" s="76" t="str">
        <f>IFERROR(__xludf.DUMMYFUNCTION("IF(ISBLANK($D145),"""",IFERROR(JOIN("", "",QUERY(INDIRECT(""'(EDCA) "" &amp; P$3 &amp; ""'!$A$1:$D$1000""),""SELECT A WHERE D = '"" &amp; $A145 &amp; ""'""))))"),"")</f>
        <v/>
      </c>
      <c r="Q145" s="76">
        <f t="shared" ref="Q145:V145" si="143">IF(ISBLANK(IFERROR(VLOOKUP($A145,INDIRECT("'(EDCA) " &amp; Q$3 &amp; "'!$D:$D"),1,FALSE))),0,1)</f>
        <v>0</v>
      </c>
      <c r="R145" s="76">
        <f t="shared" si="143"/>
        <v>0</v>
      </c>
      <c r="S145" s="76">
        <f t="shared" si="143"/>
        <v>0</v>
      </c>
      <c r="T145" s="76">
        <f t="shared" si="143"/>
        <v>0</v>
      </c>
      <c r="U145" s="76">
        <f t="shared" si="143"/>
        <v>0</v>
      </c>
      <c r="V145" s="76">
        <f t="shared" si="143"/>
        <v>0</v>
      </c>
    </row>
    <row r="146">
      <c r="A146" s="76" t="str">
        <f t="shared" si="1"/>
        <v> ()</v>
      </c>
      <c r="B146" s="91"/>
      <c r="C146" s="76"/>
      <c r="D146" s="85"/>
      <c r="E146" s="85"/>
      <c r="F146" s="85"/>
      <c r="G146" s="76"/>
      <c r="H146" s="76"/>
      <c r="I146" s="88" t="str">
        <f t="shared" si="3"/>
        <v>no</v>
      </c>
      <c r="J146" s="88" t="str">
        <f>IFERROR(__xludf.DUMMYFUNCTION("IFERROR(JOIN("", "",FILTER(K146:P146,LEN(K146:P146))))"),"")</f>
        <v/>
      </c>
      <c r="K146" s="76" t="str">
        <f>IFERROR(__xludf.DUMMYFUNCTION("IF(ISBLANK($D146),"""",IFERROR(JOIN("", "",QUERY(INDIRECT(""'(EDCA) "" &amp; K$3 &amp; ""'!$A$1:$D$1000""),""SELECT A WHERE D = '"" &amp; $A146 &amp; ""'""))))"),"")</f>
        <v/>
      </c>
      <c r="L146" s="76" t="str">
        <f>IFERROR(__xludf.DUMMYFUNCTION("IF(ISBLANK($D146),"""",IFERROR(JOIN("", "",QUERY(INDIRECT(""'(EDCA) "" &amp; L$3 &amp; ""'!$A$1:$D$1000""),""SELECT A WHERE D = '"" &amp; $A146 &amp; ""'""))))"),"")</f>
        <v/>
      </c>
      <c r="M146" s="76" t="str">
        <f>IFERROR(__xludf.DUMMYFUNCTION("IF(ISBLANK($D146),"""",IFERROR(JOIN("", "",QUERY(INDIRECT(""'(EDCA) "" &amp; M$3 &amp; ""'!$A$1:$D$1000""),""SELECT A WHERE D = '"" &amp; $A146 &amp; ""'""))))"),"")</f>
        <v/>
      </c>
      <c r="N146" s="76" t="str">
        <f>IFERROR(__xludf.DUMMYFUNCTION("IF(ISBLANK($D146),"""",IFERROR(JOIN("", "",QUERY(INDIRECT(""'(EDCA) "" &amp; N$3 &amp; ""'!$A$1:$D$1000""),""SELECT A WHERE D = '"" &amp; $A146 &amp; ""'""))))"),"")</f>
        <v/>
      </c>
      <c r="O146" s="76" t="str">
        <f>IFERROR(__xludf.DUMMYFUNCTION("IF(ISBLANK($D146),"""",IFERROR(JOIN("", "",QUERY(INDIRECT(""'(EDCA) "" &amp; O$3 &amp; ""'!$A$1:$D$1000""),""SELECT A WHERE D = '"" &amp; $A146 &amp; ""'""))))"),"")</f>
        <v/>
      </c>
      <c r="P146" s="76" t="str">
        <f>IFERROR(__xludf.DUMMYFUNCTION("IF(ISBLANK($D146),"""",IFERROR(JOIN("", "",QUERY(INDIRECT(""'(EDCA) "" &amp; P$3 &amp; ""'!$A$1:$D$1000""),""SELECT A WHERE D = '"" &amp; $A146 &amp; ""'""))))"),"")</f>
        <v/>
      </c>
      <c r="Q146" s="76">
        <f t="shared" ref="Q146:V146" si="144">IF(ISBLANK(IFERROR(VLOOKUP($A146,INDIRECT("'(EDCA) " &amp; Q$3 &amp; "'!$D:$D"),1,FALSE))),0,1)</f>
        <v>0</v>
      </c>
      <c r="R146" s="76">
        <f t="shared" si="144"/>
        <v>0</v>
      </c>
      <c r="S146" s="76">
        <f t="shared" si="144"/>
        <v>0</v>
      </c>
      <c r="T146" s="76">
        <f t="shared" si="144"/>
        <v>0</v>
      </c>
      <c r="U146" s="76">
        <f t="shared" si="144"/>
        <v>0</v>
      </c>
      <c r="V146" s="76">
        <f t="shared" si="144"/>
        <v>0</v>
      </c>
    </row>
    <row r="147">
      <c r="A147" s="76" t="str">
        <f t="shared" si="1"/>
        <v> ()</v>
      </c>
      <c r="B147" s="91"/>
      <c r="C147" s="76"/>
      <c r="D147" s="85"/>
      <c r="E147" s="85"/>
      <c r="F147" s="85"/>
      <c r="G147" s="76"/>
      <c r="H147" s="76"/>
      <c r="I147" s="88" t="str">
        <f t="shared" si="3"/>
        <v>no</v>
      </c>
      <c r="J147" s="88" t="str">
        <f>IFERROR(__xludf.DUMMYFUNCTION("IFERROR(JOIN("", "",FILTER(K147:P147,LEN(K147:P147))))"),"")</f>
        <v/>
      </c>
      <c r="K147" s="76" t="str">
        <f>IFERROR(__xludf.DUMMYFUNCTION("IF(ISBLANK($D147),"""",IFERROR(JOIN("", "",QUERY(INDIRECT(""'(EDCA) "" &amp; K$3 &amp; ""'!$A$1:$D$1000""),""SELECT A WHERE D = '"" &amp; $A147 &amp; ""'""))))"),"")</f>
        <v/>
      </c>
      <c r="L147" s="76" t="str">
        <f>IFERROR(__xludf.DUMMYFUNCTION("IF(ISBLANK($D147),"""",IFERROR(JOIN("", "",QUERY(INDIRECT(""'(EDCA) "" &amp; L$3 &amp; ""'!$A$1:$D$1000""),""SELECT A WHERE D = '"" &amp; $A147 &amp; ""'""))))"),"")</f>
        <v/>
      </c>
      <c r="M147" s="76" t="str">
        <f>IFERROR(__xludf.DUMMYFUNCTION("IF(ISBLANK($D147),"""",IFERROR(JOIN("", "",QUERY(INDIRECT(""'(EDCA) "" &amp; M$3 &amp; ""'!$A$1:$D$1000""),""SELECT A WHERE D = '"" &amp; $A147 &amp; ""'""))))"),"")</f>
        <v/>
      </c>
      <c r="N147" s="76" t="str">
        <f>IFERROR(__xludf.DUMMYFUNCTION("IF(ISBLANK($D147),"""",IFERROR(JOIN("", "",QUERY(INDIRECT(""'(EDCA) "" &amp; N$3 &amp; ""'!$A$1:$D$1000""),""SELECT A WHERE D = '"" &amp; $A147 &amp; ""'""))))"),"")</f>
        <v/>
      </c>
      <c r="O147" s="76" t="str">
        <f>IFERROR(__xludf.DUMMYFUNCTION("IF(ISBLANK($D147),"""",IFERROR(JOIN("", "",QUERY(INDIRECT(""'(EDCA) "" &amp; O$3 &amp; ""'!$A$1:$D$1000""),""SELECT A WHERE D = '"" &amp; $A147 &amp; ""'""))))"),"")</f>
        <v/>
      </c>
      <c r="P147" s="76" t="str">
        <f>IFERROR(__xludf.DUMMYFUNCTION("IF(ISBLANK($D147),"""",IFERROR(JOIN("", "",QUERY(INDIRECT(""'(EDCA) "" &amp; P$3 &amp; ""'!$A$1:$D$1000""),""SELECT A WHERE D = '"" &amp; $A147 &amp; ""'""))))"),"")</f>
        <v/>
      </c>
      <c r="Q147" s="76">
        <f t="shared" ref="Q147:V147" si="145">IF(ISBLANK(IFERROR(VLOOKUP($A147,INDIRECT("'(EDCA) " &amp; Q$3 &amp; "'!$D:$D"),1,FALSE))),0,1)</f>
        <v>0</v>
      </c>
      <c r="R147" s="76">
        <f t="shared" si="145"/>
        <v>0</v>
      </c>
      <c r="S147" s="76">
        <f t="shared" si="145"/>
        <v>0</v>
      </c>
      <c r="T147" s="76">
        <f t="shared" si="145"/>
        <v>0</v>
      </c>
      <c r="U147" s="76">
        <f t="shared" si="145"/>
        <v>0</v>
      </c>
      <c r="V147" s="76">
        <f t="shared" si="145"/>
        <v>0</v>
      </c>
    </row>
    <row r="148">
      <c r="A148" s="76" t="str">
        <f t="shared" si="1"/>
        <v> ()</v>
      </c>
      <c r="B148" s="91"/>
      <c r="C148" s="76"/>
      <c r="D148" s="85"/>
      <c r="E148" s="106"/>
      <c r="F148" s="106"/>
      <c r="G148" s="76"/>
      <c r="H148" s="76"/>
      <c r="I148" s="88" t="str">
        <f t="shared" si="3"/>
        <v>no</v>
      </c>
      <c r="J148" s="88" t="str">
        <f>IFERROR(__xludf.DUMMYFUNCTION("IFERROR(JOIN("", "",FILTER(K148:P148,LEN(K148:P148))))"),"")</f>
        <v/>
      </c>
      <c r="K148" s="76" t="str">
        <f>IFERROR(__xludf.DUMMYFUNCTION("IF(ISBLANK($D148),"""",IFERROR(JOIN("", "",QUERY(INDIRECT(""'(EDCA) "" &amp; K$3 &amp; ""'!$A$1:$D$1000""),""SELECT A WHERE D = '"" &amp; $A148 &amp; ""'""))))"),"")</f>
        <v/>
      </c>
      <c r="L148" s="76" t="str">
        <f>IFERROR(__xludf.DUMMYFUNCTION("IF(ISBLANK($D148),"""",IFERROR(JOIN("", "",QUERY(INDIRECT(""'(EDCA) "" &amp; L$3 &amp; ""'!$A$1:$D$1000""),""SELECT A WHERE D = '"" &amp; $A148 &amp; ""'""))))"),"")</f>
        <v/>
      </c>
      <c r="M148" s="76" t="str">
        <f>IFERROR(__xludf.DUMMYFUNCTION("IF(ISBLANK($D148),"""",IFERROR(JOIN("", "",QUERY(INDIRECT(""'(EDCA) "" &amp; M$3 &amp; ""'!$A$1:$D$1000""),""SELECT A WHERE D = '"" &amp; $A148 &amp; ""'""))))"),"")</f>
        <v/>
      </c>
      <c r="N148" s="76" t="str">
        <f>IFERROR(__xludf.DUMMYFUNCTION("IF(ISBLANK($D148),"""",IFERROR(JOIN("", "",QUERY(INDIRECT(""'(EDCA) "" &amp; N$3 &amp; ""'!$A$1:$D$1000""),""SELECT A WHERE D = '"" &amp; $A148 &amp; ""'""))))"),"")</f>
        <v/>
      </c>
      <c r="O148" s="76" t="str">
        <f>IFERROR(__xludf.DUMMYFUNCTION("IF(ISBLANK($D148),"""",IFERROR(JOIN("", "",QUERY(INDIRECT(""'(EDCA) "" &amp; O$3 &amp; ""'!$A$1:$D$1000""),""SELECT A WHERE D = '"" &amp; $A148 &amp; ""'""))))"),"")</f>
        <v/>
      </c>
      <c r="P148" s="76" t="str">
        <f>IFERROR(__xludf.DUMMYFUNCTION("IF(ISBLANK($D148),"""",IFERROR(JOIN("", "",QUERY(INDIRECT(""'(EDCA) "" &amp; P$3 &amp; ""'!$A$1:$D$1000""),""SELECT A WHERE D = '"" &amp; $A148 &amp; ""'""))))"),"")</f>
        <v/>
      </c>
      <c r="Q148" s="76">
        <f t="shared" ref="Q148:V148" si="146">IF(ISBLANK(IFERROR(VLOOKUP($A148,INDIRECT("'(EDCA) " &amp; Q$3 &amp; "'!$D:$D"),1,FALSE))),0,1)</f>
        <v>0</v>
      </c>
      <c r="R148" s="76">
        <f t="shared" si="146"/>
        <v>0</v>
      </c>
      <c r="S148" s="76">
        <f t="shared" si="146"/>
        <v>0</v>
      </c>
      <c r="T148" s="76">
        <f t="shared" si="146"/>
        <v>0</v>
      </c>
      <c r="U148" s="76">
        <f t="shared" si="146"/>
        <v>0</v>
      </c>
      <c r="V148" s="76">
        <f t="shared" si="146"/>
        <v>0</v>
      </c>
    </row>
    <row r="149">
      <c r="A149" s="76" t="str">
        <f t="shared" si="1"/>
        <v> ()</v>
      </c>
      <c r="B149" s="91"/>
      <c r="C149" s="76"/>
      <c r="D149" s="85"/>
      <c r="E149" s="89"/>
      <c r="F149" s="111"/>
      <c r="G149" s="76"/>
      <c r="H149" s="76"/>
      <c r="I149" s="88" t="str">
        <f t="shared" si="3"/>
        <v>no</v>
      </c>
      <c r="J149" s="88" t="str">
        <f>IFERROR(__xludf.DUMMYFUNCTION("IFERROR(JOIN("", "",FILTER(K149:P149,LEN(K149:P149))))"),"")</f>
        <v/>
      </c>
      <c r="K149" s="76" t="str">
        <f>IFERROR(__xludf.DUMMYFUNCTION("IF(ISBLANK($D149),"""",IFERROR(JOIN("", "",QUERY(INDIRECT(""'(EDCA) "" &amp; K$3 &amp; ""'!$A$1:$D$1000""),""SELECT A WHERE D = '"" &amp; $A149 &amp; ""'""))))"),"")</f>
        <v/>
      </c>
      <c r="L149" s="76" t="str">
        <f>IFERROR(__xludf.DUMMYFUNCTION("IF(ISBLANK($D149),"""",IFERROR(JOIN("", "",QUERY(INDIRECT(""'(EDCA) "" &amp; L$3 &amp; ""'!$A$1:$D$1000""),""SELECT A WHERE D = '"" &amp; $A149 &amp; ""'""))))"),"")</f>
        <v/>
      </c>
      <c r="M149" s="76" t="str">
        <f>IFERROR(__xludf.DUMMYFUNCTION("IF(ISBLANK($D149),"""",IFERROR(JOIN("", "",QUERY(INDIRECT(""'(EDCA) "" &amp; M$3 &amp; ""'!$A$1:$D$1000""),""SELECT A WHERE D = '"" &amp; $A149 &amp; ""'""))))"),"")</f>
        <v/>
      </c>
      <c r="N149" s="76" t="str">
        <f>IFERROR(__xludf.DUMMYFUNCTION("IF(ISBLANK($D149),"""",IFERROR(JOIN("", "",QUERY(INDIRECT(""'(EDCA) "" &amp; N$3 &amp; ""'!$A$1:$D$1000""),""SELECT A WHERE D = '"" &amp; $A149 &amp; ""'""))))"),"")</f>
        <v/>
      </c>
      <c r="O149" s="76" t="str">
        <f>IFERROR(__xludf.DUMMYFUNCTION("IF(ISBLANK($D149),"""",IFERROR(JOIN("", "",QUERY(INDIRECT(""'(EDCA) "" &amp; O$3 &amp; ""'!$A$1:$D$1000""),""SELECT A WHERE D = '"" &amp; $A149 &amp; ""'""))))"),"")</f>
        <v/>
      </c>
      <c r="P149" s="76" t="str">
        <f>IFERROR(__xludf.DUMMYFUNCTION("IF(ISBLANK($D149),"""",IFERROR(JOIN("", "",QUERY(INDIRECT(""'(EDCA) "" &amp; P$3 &amp; ""'!$A$1:$D$1000""),""SELECT A WHERE D = '"" &amp; $A149 &amp; ""'""))))"),"")</f>
        <v/>
      </c>
      <c r="Q149" s="76">
        <f t="shared" ref="Q149:V149" si="147">IF(ISBLANK(IFERROR(VLOOKUP($A149,INDIRECT("'(EDCA) " &amp; Q$3 &amp; "'!$D:$D"),1,FALSE))),0,1)</f>
        <v>0</v>
      </c>
      <c r="R149" s="76">
        <f t="shared" si="147"/>
        <v>0</v>
      </c>
      <c r="S149" s="76">
        <f t="shared" si="147"/>
        <v>0</v>
      </c>
      <c r="T149" s="76">
        <f t="shared" si="147"/>
        <v>0</v>
      </c>
      <c r="U149" s="76">
        <f t="shared" si="147"/>
        <v>0</v>
      </c>
      <c r="V149" s="76">
        <f t="shared" si="147"/>
        <v>0</v>
      </c>
    </row>
    <row r="150">
      <c r="A150" s="76" t="str">
        <f t="shared" si="1"/>
        <v> ()</v>
      </c>
      <c r="B150" s="91"/>
      <c r="C150" s="76"/>
      <c r="D150" s="85"/>
      <c r="E150" s="89"/>
      <c r="F150" s="111"/>
      <c r="G150" s="76"/>
      <c r="H150" s="76"/>
      <c r="I150" s="88" t="str">
        <f t="shared" si="3"/>
        <v>no</v>
      </c>
      <c r="J150" s="88" t="str">
        <f>IFERROR(__xludf.DUMMYFUNCTION("IFERROR(JOIN("", "",FILTER(K150:P150,LEN(K150:P150))))"),"")</f>
        <v/>
      </c>
      <c r="K150" s="76" t="str">
        <f>IFERROR(__xludf.DUMMYFUNCTION("IF(ISBLANK($D150),"""",IFERROR(JOIN("", "",QUERY(INDIRECT(""'(EDCA) "" &amp; K$3 &amp; ""'!$A$1:$D$1000""),""SELECT A WHERE D = '"" &amp; $A150 &amp; ""'""))))"),"")</f>
        <v/>
      </c>
      <c r="L150" s="76" t="str">
        <f>IFERROR(__xludf.DUMMYFUNCTION("IF(ISBLANK($D150),"""",IFERROR(JOIN("", "",QUERY(INDIRECT(""'(EDCA) "" &amp; L$3 &amp; ""'!$A$1:$D$1000""),""SELECT A WHERE D = '"" &amp; $A150 &amp; ""'""))))"),"")</f>
        <v/>
      </c>
      <c r="M150" s="76" t="str">
        <f>IFERROR(__xludf.DUMMYFUNCTION("IF(ISBLANK($D150),"""",IFERROR(JOIN("", "",QUERY(INDIRECT(""'(EDCA) "" &amp; M$3 &amp; ""'!$A$1:$D$1000""),""SELECT A WHERE D = '"" &amp; $A150 &amp; ""'""))))"),"")</f>
        <v/>
      </c>
      <c r="N150" s="76" t="str">
        <f>IFERROR(__xludf.DUMMYFUNCTION("IF(ISBLANK($D150),"""",IFERROR(JOIN("", "",QUERY(INDIRECT(""'(EDCA) "" &amp; N$3 &amp; ""'!$A$1:$D$1000""),""SELECT A WHERE D = '"" &amp; $A150 &amp; ""'""))))"),"")</f>
        <v/>
      </c>
      <c r="O150" s="76" t="str">
        <f>IFERROR(__xludf.DUMMYFUNCTION("IF(ISBLANK($D150),"""",IFERROR(JOIN("", "",QUERY(INDIRECT(""'(EDCA) "" &amp; O$3 &amp; ""'!$A$1:$D$1000""),""SELECT A WHERE D = '"" &amp; $A150 &amp; ""'""))))"),"")</f>
        <v/>
      </c>
      <c r="P150" s="76" t="str">
        <f>IFERROR(__xludf.DUMMYFUNCTION("IF(ISBLANK($D150),"""",IFERROR(JOIN("", "",QUERY(INDIRECT(""'(EDCA) "" &amp; P$3 &amp; ""'!$A$1:$D$1000""),""SELECT A WHERE D = '"" &amp; $A150 &amp; ""'""))))"),"")</f>
        <v/>
      </c>
      <c r="Q150" s="76">
        <f t="shared" ref="Q150:V150" si="148">IF(ISBLANK(IFERROR(VLOOKUP($A150,INDIRECT("'(EDCA) " &amp; Q$3 &amp; "'!$D:$D"),1,FALSE))),0,1)</f>
        <v>0</v>
      </c>
      <c r="R150" s="76">
        <f t="shared" si="148"/>
        <v>0</v>
      </c>
      <c r="S150" s="76">
        <f t="shared" si="148"/>
        <v>0</v>
      </c>
      <c r="T150" s="76">
        <f t="shared" si="148"/>
        <v>0</v>
      </c>
      <c r="U150" s="76">
        <f t="shared" si="148"/>
        <v>0</v>
      </c>
      <c r="V150" s="76">
        <f t="shared" si="148"/>
        <v>0</v>
      </c>
    </row>
    <row r="151">
      <c r="A151" s="76" t="str">
        <f t="shared" si="1"/>
        <v> ()</v>
      </c>
      <c r="B151" s="91"/>
      <c r="C151" s="76"/>
      <c r="D151" s="85"/>
      <c r="E151" s="89"/>
      <c r="F151" s="111"/>
      <c r="G151" s="76"/>
      <c r="H151" s="76"/>
      <c r="I151" s="88" t="str">
        <f t="shared" si="3"/>
        <v>no</v>
      </c>
      <c r="J151" s="88" t="str">
        <f>IFERROR(__xludf.DUMMYFUNCTION("IFERROR(JOIN("", "",FILTER(K151:P151,LEN(K151:P151))))"),"")</f>
        <v/>
      </c>
      <c r="K151" s="76" t="str">
        <f>IFERROR(__xludf.DUMMYFUNCTION("IF(ISBLANK($D151),"""",IFERROR(JOIN("", "",QUERY(INDIRECT(""'(EDCA) "" &amp; K$3 &amp; ""'!$A$1:$D$1000""),""SELECT A WHERE D = '"" &amp; $A151 &amp; ""'""))))"),"")</f>
        <v/>
      </c>
      <c r="L151" s="76" t="str">
        <f>IFERROR(__xludf.DUMMYFUNCTION("IF(ISBLANK($D151),"""",IFERROR(JOIN("", "",QUERY(INDIRECT(""'(EDCA) "" &amp; L$3 &amp; ""'!$A$1:$D$1000""),""SELECT A WHERE D = '"" &amp; $A151 &amp; ""'""))))"),"")</f>
        <v/>
      </c>
      <c r="M151" s="76" t="str">
        <f>IFERROR(__xludf.DUMMYFUNCTION("IF(ISBLANK($D151),"""",IFERROR(JOIN("", "",QUERY(INDIRECT(""'(EDCA) "" &amp; M$3 &amp; ""'!$A$1:$D$1000""),""SELECT A WHERE D = '"" &amp; $A151 &amp; ""'""))))"),"")</f>
        <v/>
      </c>
      <c r="N151" s="76" t="str">
        <f>IFERROR(__xludf.DUMMYFUNCTION("IF(ISBLANK($D151),"""",IFERROR(JOIN("", "",QUERY(INDIRECT(""'(EDCA) "" &amp; N$3 &amp; ""'!$A$1:$D$1000""),""SELECT A WHERE D = '"" &amp; $A151 &amp; ""'""))))"),"")</f>
        <v/>
      </c>
      <c r="O151" s="76" t="str">
        <f>IFERROR(__xludf.DUMMYFUNCTION("IF(ISBLANK($D151),"""",IFERROR(JOIN("", "",QUERY(INDIRECT(""'(EDCA) "" &amp; O$3 &amp; ""'!$A$1:$D$1000""),""SELECT A WHERE D = '"" &amp; $A151 &amp; ""'""))))"),"")</f>
        <v/>
      </c>
      <c r="P151" s="76" t="str">
        <f>IFERROR(__xludf.DUMMYFUNCTION("IF(ISBLANK($D151),"""",IFERROR(JOIN("", "",QUERY(INDIRECT(""'(EDCA) "" &amp; P$3 &amp; ""'!$A$1:$D$1000""),""SELECT A WHERE D = '"" &amp; $A151 &amp; ""'""))))"),"")</f>
        <v/>
      </c>
      <c r="Q151" s="76">
        <f t="shared" ref="Q151:V151" si="149">IF(ISBLANK(IFERROR(VLOOKUP($A151,INDIRECT("'(EDCA) " &amp; Q$3 &amp; "'!$D:$D"),1,FALSE))),0,1)</f>
        <v>0</v>
      </c>
      <c r="R151" s="76">
        <f t="shared" si="149"/>
        <v>0</v>
      </c>
      <c r="S151" s="76">
        <f t="shared" si="149"/>
        <v>0</v>
      </c>
      <c r="T151" s="76">
        <f t="shared" si="149"/>
        <v>0</v>
      </c>
      <c r="U151" s="76">
        <f t="shared" si="149"/>
        <v>0</v>
      </c>
      <c r="V151" s="76">
        <f t="shared" si="149"/>
        <v>0</v>
      </c>
    </row>
    <row r="152">
      <c r="A152" s="76" t="str">
        <f t="shared" si="1"/>
        <v> ()</v>
      </c>
      <c r="B152" s="91"/>
      <c r="C152" s="76"/>
      <c r="D152" s="85"/>
      <c r="E152" s="89"/>
      <c r="F152" s="111"/>
      <c r="G152" s="76"/>
      <c r="H152" s="76"/>
      <c r="I152" s="88" t="str">
        <f t="shared" si="3"/>
        <v>no</v>
      </c>
      <c r="J152" s="88" t="str">
        <f>IFERROR(__xludf.DUMMYFUNCTION("IFERROR(JOIN("", "",FILTER(K152:P152,LEN(K152:P152))))"),"")</f>
        <v/>
      </c>
      <c r="K152" s="76" t="str">
        <f>IFERROR(__xludf.DUMMYFUNCTION("IF(ISBLANK($D152),"""",IFERROR(JOIN("", "",QUERY(INDIRECT(""'(EDCA) "" &amp; K$3 &amp; ""'!$A$1:$D$1000""),""SELECT A WHERE D = '"" &amp; $A152 &amp; ""'""))))"),"")</f>
        <v/>
      </c>
      <c r="L152" s="76" t="str">
        <f>IFERROR(__xludf.DUMMYFUNCTION("IF(ISBLANK($D152),"""",IFERROR(JOIN("", "",QUERY(INDIRECT(""'(EDCA) "" &amp; L$3 &amp; ""'!$A$1:$D$1000""),""SELECT A WHERE D = '"" &amp; $A152 &amp; ""'""))))"),"")</f>
        <v/>
      </c>
      <c r="M152" s="76" t="str">
        <f>IFERROR(__xludf.DUMMYFUNCTION("IF(ISBLANK($D152),"""",IFERROR(JOIN("", "",QUERY(INDIRECT(""'(EDCA) "" &amp; M$3 &amp; ""'!$A$1:$D$1000""),""SELECT A WHERE D = '"" &amp; $A152 &amp; ""'""))))"),"")</f>
        <v/>
      </c>
      <c r="N152" s="76" t="str">
        <f>IFERROR(__xludf.DUMMYFUNCTION("IF(ISBLANK($D152),"""",IFERROR(JOIN("", "",QUERY(INDIRECT(""'(EDCA) "" &amp; N$3 &amp; ""'!$A$1:$D$1000""),""SELECT A WHERE D = '"" &amp; $A152 &amp; ""'""))))"),"")</f>
        <v/>
      </c>
      <c r="O152" s="76" t="str">
        <f>IFERROR(__xludf.DUMMYFUNCTION("IF(ISBLANK($D152),"""",IFERROR(JOIN("", "",QUERY(INDIRECT(""'(EDCA) "" &amp; O$3 &amp; ""'!$A$1:$D$1000""),""SELECT A WHERE D = '"" &amp; $A152 &amp; ""'""))))"),"")</f>
        <v/>
      </c>
      <c r="P152" s="76" t="str">
        <f>IFERROR(__xludf.DUMMYFUNCTION("IF(ISBLANK($D152),"""",IFERROR(JOIN("", "",QUERY(INDIRECT(""'(EDCA) "" &amp; P$3 &amp; ""'!$A$1:$D$1000""),""SELECT A WHERE D = '"" &amp; $A152 &amp; ""'""))))"),"")</f>
        <v/>
      </c>
      <c r="Q152" s="76">
        <f t="shared" ref="Q152:V152" si="150">IF(ISBLANK(IFERROR(VLOOKUP($A152,INDIRECT("'(EDCA) " &amp; Q$3 &amp; "'!$D:$D"),1,FALSE))),0,1)</f>
        <v>0</v>
      </c>
      <c r="R152" s="76">
        <f t="shared" si="150"/>
        <v>0</v>
      </c>
      <c r="S152" s="76">
        <f t="shared" si="150"/>
        <v>0</v>
      </c>
      <c r="T152" s="76">
        <f t="shared" si="150"/>
        <v>0</v>
      </c>
      <c r="U152" s="76">
        <f t="shared" si="150"/>
        <v>0</v>
      </c>
      <c r="V152" s="76">
        <f t="shared" si="150"/>
        <v>0</v>
      </c>
    </row>
    <row r="153">
      <c r="A153" s="76" t="str">
        <f t="shared" si="1"/>
        <v> ()</v>
      </c>
      <c r="B153" s="91"/>
      <c r="C153" s="76"/>
      <c r="D153" s="85"/>
      <c r="E153" s="89"/>
      <c r="F153" s="111"/>
      <c r="G153" s="76"/>
      <c r="H153" s="76"/>
      <c r="I153" s="88" t="str">
        <f t="shared" si="3"/>
        <v>no</v>
      </c>
      <c r="J153" s="88" t="str">
        <f>IFERROR(__xludf.DUMMYFUNCTION("IFERROR(JOIN("", "",FILTER(K153:P153,LEN(K153:P153))))"),"")</f>
        <v/>
      </c>
      <c r="K153" s="76" t="str">
        <f>IFERROR(__xludf.DUMMYFUNCTION("IF(ISBLANK($D153),"""",IFERROR(JOIN("", "",QUERY(INDIRECT(""'(EDCA) "" &amp; K$3 &amp; ""'!$A$1:$D$1000""),""SELECT A WHERE D = '"" &amp; $A153 &amp; ""'""))))"),"")</f>
        <v/>
      </c>
      <c r="L153" s="76" t="str">
        <f>IFERROR(__xludf.DUMMYFUNCTION("IF(ISBLANK($D153),"""",IFERROR(JOIN("", "",QUERY(INDIRECT(""'(EDCA) "" &amp; L$3 &amp; ""'!$A$1:$D$1000""),""SELECT A WHERE D = '"" &amp; $A153 &amp; ""'""))))"),"")</f>
        <v/>
      </c>
      <c r="M153" s="76" t="str">
        <f>IFERROR(__xludf.DUMMYFUNCTION("IF(ISBLANK($D153),"""",IFERROR(JOIN("", "",QUERY(INDIRECT(""'(EDCA) "" &amp; M$3 &amp; ""'!$A$1:$D$1000""),""SELECT A WHERE D = '"" &amp; $A153 &amp; ""'""))))"),"")</f>
        <v/>
      </c>
      <c r="N153" s="76" t="str">
        <f>IFERROR(__xludf.DUMMYFUNCTION("IF(ISBLANK($D153),"""",IFERROR(JOIN("", "",QUERY(INDIRECT(""'(EDCA) "" &amp; N$3 &amp; ""'!$A$1:$D$1000""),""SELECT A WHERE D = '"" &amp; $A153 &amp; ""'""))))"),"")</f>
        <v/>
      </c>
      <c r="O153" s="76" t="str">
        <f>IFERROR(__xludf.DUMMYFUNCTION("IF(ISBLANK($D153),"""",IFERROR(JOIN("", "",QUERY(INDIRECT(""'(EDCA) "" &amp; O$3 &amp; ""'!$A$1:$D$1000""),""SELECT A WHERE D = '"" &amp; $A153 &amp; ""'""))))"),"")</f>
        <v/>
      </c>
      <c r="P153" s="76" t="str">
        <f>IFERROR(__xludf.DUMMYFUNCTION("IF(ISBLANK($D153),"""",IFERROR(JOIN("", "",QUERY(INDIRECT(""'(EDCA) "" &amp; P$3 &amp; ""'!$A$1:$D$1000""),""SELECT A WHERE D = '"" &amp; $A153 &amp; ""'""))))"),"")</f>
        <v/>
      </c>
      <c r="Q153" s="76">
        <f t="shared" ref="Q153:V153" si="151">IF(ISBLANK(IFERROR(VLOOKUP($A153,INDIRECT("'(EDCA) " &amp; Q$3 &amp; "'!$D:$D"),1,FALSE))),0,1)</f>
        <v>0</v>
      </c>
      <c r="R153" s="76">
        <f t="shared" si="151"/>
        <v>0</v>
      </c>
      <c r="S153" s="76">
        <f t="shared" si="151"/>
        <v>0</v>
      </c>
      <c r="T153" s="76">
        <f t="shared" si="151"/>
        <v>0</v>
      </c>
      <c r="U153" s="76">
        <f t="shared" si="151"/>
        <v>0</v>
      </c>
      <c r="V153" s="76">
        <f t="shared" si="151"/>
        <v>0</v>
      </c>
    </row>
    <row r="154">
      <c r="A154" s="76" t="str">
        <f t="shared" si="1"/>
        <v> ()</v>
      </c>
      <c r="B154" s="91"/>
      <c r="C154" s="76"/>
      <c r="D154" s="85"/>
      <c r="E154" s="89"/>
      <c r="F154" s="111"/>
      <c r="G154" s="76"/>
      <c r="H154" s="76"/>
      <c r="I154" s="88" t="str">
        <f t="shared" si="3"/>
        <v>no</v>
      </c>
      <c r="J154" s="88" t="str">
        <f>IFERROR(__xludf.DUMMYFUNCTION("IFERROR(JOIN("", "",FILTER(K154:P154,LEN(K154:P154))))"),"")</f>
        <v/>
      </c>
      <c r="K154" s="76" t="str">
        <f>IFERROR(__xludf.DUMMYFUNCTION("IF(ISBLANK($D154),"""",IFERROR(JOIN("", "",QUERY(INDIRECT(""'(EDCA) "" &amp; K$3 &amp; ""'!$A$1:$D$1000""),""SELECT A WHERE D = '"" &amp; $A154 &amp; ""'""))))"),"")</f>
        <v/>
      </c>
      <c r="L154" s="76" t="str">
        <f>IFERROR(__xludf.DUMMYFUNCTION("IF(ISBLANK($D154),"""",IFERROR(JOIN("", "",QUERY(INDIRECT(""'(EDCA) "" &amp; L$3 &amp; ""'!$A$1:$D$1000""),""SELECT A WHERE D = '"" &amp; $A154 &amp; ""'""))))"),"")</f>
        <v/>
      </c>
      <c r="M154" s="76" t="str">
        <f>IFERROR(__xludf.DUMMYFUNCTION("IF(ISBLANK($D154),"""",IFERROR(JOIN("", "",QUERY(INDIRECT(""'(EDCA) "" &amp; M$3 &amp; ""'!$A$1:$D$1000""),""SELECT A WHERE D = '"" &amp; $A154 &amp; ""'""))))"),"")</f>
        <v/>
      </c>
      <c r="N154" s="76" t="str">
        <f>IFERROR(__xludf.DUMMYFUNCTION("IF(ISBLANK($D154),"""",IFERROR(JOIN("", "",QUERY(INDIRECT(""'(EDCA) "" &amp; N$3 &amp; ""'!$A$1:$D$1000""),""SELECT A WHERE D = '"" &amp; $A154 &amp; ""'""))))"),"")</f>
        <v/>
      </c>
      <c r="O154" s="76" t="str">
        <f>IFERROR(__xludf.DUMMYFUNCTION("IF(ISBLANK($D154),"""",IFERROR(JOIN("", "",QUERY(INDIRECT(""'(EDCA) "" &amp; O$3 &amp; ""'!$A$1:$D$1000""),""SELECT A WHERE D = '"" &amp; $A154 &amp; ""'""))))"),"")</f>
        <v/>
      </c>
      <c r="P154" s="76" t="str">
        <f>IFERROR(__xludf.DUMMYFUNCTION("IF(ISBLANK($D154),"""",IFERROR(JOIN("", "",QUERY(INDIRECT(""'(EDCA) "" &amp; P$3 &amp; ""'!$A$1:$D$1000""),""SELECT A WHERE D = '"" &amp; $A154 &amp; ""'""))))"),"")</f>
        <v/>
      </c>
      <c r="Q154" s="76">
        <f t="shared" ref="Q154:V154" si="152">IF(ISBLANK(IFERROR(VLOOKUP($A154,INDIRECT("'(EDCA) " &amp; Q$3 &amp; "'!$D:$D"),1,FALSE))),0,1)</f>
        <v>0</v>
      </c>
      <c r="R154" s="76">
        <f t="shared" si="152"/>
        <v>0</v>
      </c>
      <c r="S154" s="76">
        <f t="shared" si="152"/>
        <v>0</v>
      </c>
      <c r="T154" s="76">
        <f t="shared" si="152"/>
        <v>0</v>
      </c>
      <c r="U154" s="76">
        <f t="shared" si="152"/>
        <v>0</v>
      </c>
      <c r="V154" s="76">
        <f t="shared" si="152"/>
        <v>0</v>
      </c>
    </row>
    <row r="155">
      <c r="A155" s="76" t="str">
        <f t="shared" si="1"/>
        <v> ()</v>
      </c>
      <c r="B155" s="85"/>
      <c r="C155" s="76"/>
      <c r="D155" s="85"/>
      <c r="E155" s="112"/>
      <c r="F155" s="111"/>
      <c r="G155" s="76"/>
      <c r="H155" s="76"/>
      <c r="I155" s="88" t="str">
        <f t="shared" si="3"/>
        <v>no</v>
      </c>
      <c r="J155" s="88" t="str">
        <f>IFERROR(__xludf.DUMMYFUNCTION("IFERROR(JOIN("", "",FILTER(K155:P155,LEN(K155:P155))))"),"")</f>
        <v/>
      </c>
      <c r="K155" s="76" t="str">
        <f>IFERROR(__xludf.DUMMYFUNCTION("IF(ISBLANK($D155),"""",IFERROR(JOIN("", "",QUERY(INDIRECT(""'(EDCA) "" &amp; K$3 &amp; ""'!$A$1:$D$1000""),""SELECT A WHERE D = '"" &amp; $A155 &amp; ""'""))))"),"")</f>
        <v/>
      </c>
      <c r="L155" s="76" t="str">
        <f>IFERROR(__xludf.DUMMYFUNCTION("IF(ISBLANK($D155),"""",IFERROR(JOIN("", "",QUERY(INDIRECT(""'(EDCA) "" &amp; L$3 &amp; ""'!$A$1:$D$1000""),""SELECT A WHERE D = '"" &amp; $A155 &amp; ""'""))))"),"")</f>
        <v/>
      </c>
      <c r="M155" s="76" t="str">
        <f>IFERROR(__xludf.DUMMYFUNCTION("IF(ISBLANK($D155),"""",IFERROR(JOIN("", "",QUERY(INDIRECT(""'(EDCA) "" &amp; M$3 &amp; ""'!$A$1:$D$1000""),""SELECT A WHERE D = '"" &amp; $A155 &amp; ""'""))))"),"")</f>
        <v/>
      </c>
      <c r="N155" s="76" t="str">
        <f>IFERROR(__xludf.DUMMYFUNCTION("IF(ISBLANK($D155),"""",IFERROR(JOIN("", "",QUERY(INDIRECT(""'(EDCA) "" &amp; N$3 &amp; ""'!$A$1:$D$1000""),""SELECT A WHERE D = '"" &amp; $A155 &amp; ""'""))))"),"")</f>
        <v/>
      </c>
      <c r="O155" s="76" t="str">
        <f>IFERROR(__xludf.DUMMYFUNCTION("IF(ISBLANK($D155),"""",IFERROR(JOIN("", "",QUERY(INDIRECT(""'(EDCA) "" &amp; O$3 &amp; ""'!$A$1:$D$1000""),""SELECT A WHERE D = '"" &amp; $A155 &amp; ""'""))))"),"")</f>
        <v/>
      </c>
      <c r="P155" s="76" t="str">
        <f>IFERROR(__xludf.DUMMYFUNCTION("IF(ISBLANK($D155),"""",IFERROR(JOIN("", "",QUERY(INDIRECT(""'(EDCA) "" &amp; P$3 &amp; ""'!$A$1:$D$1000""),""SELECT A WHERE D = '"" &amp; $A155 &amp; ""'""))))"),"")</f>
        <v/>
      </c>
      <c r="Q155" s="76">
        <f t="shared" ref="Q155:V155" si="153">IF(ISBLANK(IFERROR(VLOOKUP($A155,INDIRECT("'(EDCA) " &amp; Q$3 &amp; "'!$D:$D"),1,FALSE))),0,1)</f>
        <v>0</v>
      </c>
      <c r="R155" s="76">
        <f t="shared" si="153"/>
        <v>0</v>
      </c>
      <c r="S155" s="76">
        <f t="shared" si="153"/>
        <v>0</v>
      </c>
      <c r="T155" s="76">
        <f t="shared" si="153"/>
        <v>0</v>
      </c>
      <c r="U155" s="76">
        <f t="shared" si="153"/>
        <v>0</v>
      </c>
      <c r="V155" s="76">
        <f t="shared" si="153"/>
        <v>0</v>
      </c>
    </row>
    <row r="156">
      <c r="A156" s="76" t="str">
        <f t="shared" si="1"/>
        <v> ()</v>
      </c>
      <c r="B156" s="85"/>
      <c r="C156" s="76"/>
      <c r="D156" s="85"/>
      <c r="E156" s="112"/>
      <c r="F156" s="111"/>
      <c r="G156" s="76"/>
      <c r="H156" s="76"/>
      <c r="I156" s="88" t="str">
        <f t="shared" si="3"/>
        <v>no</v>
      </c>
      <c r="J156" s="88" t="str">
        <f>IFERROR(__xludf.DUMMYFUNCTION("IFERROR(JOIN("", "",FILTER(K156:P156,LEN(K156:P156))))"),"")</f>
        <v/>
      </c>
      <c r="K156" s="76" t="str">
        <f>IFERROR(__xludf.DUMMYFUNCTION("IF(ISBLANK($D156),"""",IFERROR(JOIN("", "",QUERY(INDIRECT(""'(EDCA) "" &amp; K$3 &amp; ""'!$A$1:$D$1000""),""SELECT A WHERE D = '"" &amp; $A156 &amp; ""'""))))"),"")</f>
        <v/>
      </c>
      <c r="L156" s="76" t="str">
        <f>IFERROR(__xludf.DUMMYFUNCTION("IF(ISBLANK($D156),"""",IFERROR(JOIN("", "",QUERY(INDIRECT(""'(EDCA) "" &amp; L$3 &amp; ""'!$A$1:$D$1000""),""SELECT A WHERE D = '"" &amp; $A156 &amp; ""'""))))"),"")</f>
        <v/>
      </c>
      <c r="M156" s="76" t="str">
        <f>IFERROR(__xludf.DUMMYFUNCTION("IF(ISBLANK($D156),"""",IFERROR(JOIN("", "",QUERY(INDIRECT(""'(EDCA) "" &amp; M$3 &amp; ""'!$A$1:$D$1000""),""SELECT A WHERE D = '"" &amp; $A156 &amp; ""'""))))"),"")</f>
        <v/>
      </c>
      <c r="N156" s="76" t="str">
        <f>IFERROR(__xludf.DUMMYFUNCTION("IF(ISBLANK($D156),"""",IFERROR(JOIN("", "",QUERY(INDIRECT(""'(EDCA) "" &amp; N$3 &amp; ""'!$A$1:$D$1000""),""SELECT A WHERE D = '"" &amp; $A156 &amp; ""'""))))"),"")</f>
        <v/>
      </c>
      <c r="O156" s="76" t="str">
        <f>IFERROR(__xludf.DUMMYFUNCTION("IF(ISBLANK($D156),"""",IFERROR(JOIN("", "",QUERY(INDIRECT(""'(EDCA) "" &amp; O$3 &amp; ""'!$A$1:$D$1000""),""SELECT A WHERE D = '"" &amp; $A156 &amp; ""'""))))"),"")</f>
        <v/>
      </c>
      <c r="P156" s="76" t="str">
        <f>IFERROR(__xludf.DUMMYFUNCTION("IF(ISBLANK($D156),"""",IFERROR(JOIN("", "",QUERY(INDIRECT(""'(EDCA) "" &amp; P$3 &amp; ""'!$A$1:$D$1000""),""SELECT A WHERE D = '"" &amp; $A156 &amp; ""'""))))"),"")</f>
        <v/>
      </c>
      <c r="Q156" s="76">
        <f t="shared" ref="Q156:V156" si="154">IF(ISBLANK(IFERROR(VLOOKUP($A156,INDIRECT("'(EDCA) " &amp; Q$3 &amp; "'!$D:$D"),1,FALSE))),0,1)</f>
        <v>0</v>
      </c>
      <c r="R156" s="76">
        <f t="shared" si="154"/>
        <v>0</v>
      </c>
      <c r="S156" s="76">
        <f t="shared" si="154"/>
        <v>0</v>
      </c>
      <c r="T156" s="76">
        <f t="shared" si="154"/>
        <v>0</v>
      </c>
      <c r="U156" s="76">
        <f t="shared" si="154"/>
        <v>0</v>
      </c>
      <c r="V156" s="76">
        <f t="shared" si="154"/>
        <v>0</v>
      </c>
    </row>
    <row r="157">
      <c r="A157" s="76" t="str">
        <f t="shared" si="1"/>
        <v> ()</v>
      </c>
      <c r="B157" s="85"/>
      <c r="C157" s="76"/>
      <c r="D157" s="85"/>
      <c r="E157" s="112"/>
      <c r="F157" s="111"/>
      <c r="G157" s="76"/>
      <c r="H157" s="76"/>
      <c r="I157" s="88" t="str">
        <f t="shared" si="3"/>
        <v>no</v>
      </c>
      <c r="J157" s="88" t="str">
        <f>IFERROR(__xludf.DUMMYFUNCTION("IFERROR(JOIN("", "",FILTER(K157:P157,LEN(K157:P157))))"),"")</f>
        <v/>
      </c>
      <c r="K157" s="76" t="str">
        <f>IFERROR(__xludf.DUMMYFUNCTION("IF(ISBLANK($D157),"""",IFERROR(JOIN("", "",QUERY(INDIRECT(""'(EDCA) "" &amp; K$3 &amp; ""'!$A$1:$D$1000""),""SELECT A WHERE D = '"" &amp; $A157 &amp; ""'""))))"),"")</f>
        <v/>
      </c>
      <c r="L157" s="76" t="str">
        <f>IFERROR(__xludf.DUMMYFUNCTION("IF(ISBLANK($D157),"""",IFERROR(JOIN("", "",QUERY(INDIRECT(""'(EDCA) "" &amp; L$3 &amp; ""'!$A$1:$D$1000""),""SELECT A WHERE D = '"" &amp; $A157 &amp; ""'""))))"),"")</f>
        <v/>
      </c>
      <c r="M157" s="76" t="str">
        <f>IFERROR(__xludf.DUMMYFUNCTION("IF(ISBLANK($D157),"""",IFERROR(JOIN("", "",QUERY(INDIRECT(""'(EDCA) "" &amp; M$3 &amp; ""'!$A$1:$D$1000""),""SELECT A WHERE D = '"" &amp; $A157 &amp; ""'""))))"),"")</f>
        <v/>
      </c>
      <c r="N157" s="76" t="str">
        <f>IFERROR(__xludf.DUMMYFUNCTION("IF(ISBLANK($D157),"""",IFERROR(JOIN("", "",QUERY(INDIRECT(""'(EDCA) "" &amp; N$3 &amp; ""'!$A$1:$D$1000""),""SELECT A WHERE D = '"" &amp; $A157 &amp; ""'""))))"),"")</f>
        <v/>
      </c>
      <c r="O157" s="76" t="str">
        <f>IFERROR(__xludf.DUMMYFUNCTION("IF(ISBLANK($D157),"""",IFERROR(JOIN("", "",QUERY(INDIRECT(""'(EDCA) "" &amp; O$3 &amp; ""'!$A$1:$D$1000""),""SELECT A WHERE D = '"" &amp; $A157 &amp; ""'""))))"),"")</f>
        <v/>
      </c>
      <c r="P157" s="76" t="str">
        <f>IFERROR(__xludf.DUMMYFUNCTION("IF(ISBLANK($D157),"""",IFERROR(JOIN("", "",QUERY(INDIRECT(""'(EDCA) "" &amp; P$3 &amp; ""'!$A$1:$D$1000""),""SELECT A WHERE D = '"" &amp; $A157 &amp; ""'""))))"),"")</f>
        <v/>
      </c>
      <c r="Q157" s="76">
        <f t="shared" ref="Q157:V157" si="155">IF(ISBLANK(IFERROR(VLOOKUP($A157,INDIRECT("'(EDCA) " &amp; Q$3 &amp; "'!$D:$D"),1,FALSE))),0,1)</f>
        <v>0</v>
      </c>
      <c r="R157" s="76">
        <f t="shared" si="155"/>
        <v>0</v>
      </c>
      <c r="S157" s="76">
        <f t="shared" si="155"/>
        <v>0</v>
      </c>
      <c r="T157" s="76">
        <f t="shared" si="155"/>
        <v>0</v>
      </c>
      <c r="U157" s="76">
        <f t="shared" si="155"/>
        <v>0</v>
      </c>
      <c r="V157" s="76">
        <f t="shared" si="155"/>
        <v>0</v>
      </c>
    </row>
    <row r="158">
      <c r="A158" s="76" t="str">
        <f t="shared" si="1"/>
        <v> ()</v>
      </c>
      <c r="B158" s="85"/>
      <c r="C158" s="76"/>
      <c r="D158" s="85"/>
      <c r="E158" s="89"/>
      <c r="F158" s="111"/>
      <c r="G158" s="76"/>
      <c r="H158" s="76"/>
      <c r="I158" s="88" t="str">
        <f t="shared" si="3"/>
        <v>no</v>
      </c>
      <c r="J158" s="88" t="str">
        <f>IFERROR(__xludf.DUMMYFUNCTION("IFERROR(JOIN("", "",FILTER(K158:P158,LEN(K158:P158))))"),"")</f>
        <v/>
      </c>
      <c r="K158" s="76" t="str">
        <f>IFERROR(__xludf.DUMMYFUNCTION("IF(ISBLANK($D158),"""",IFERROR(JOIN("", "",QUERY(INDIRECT(""'(EDCA) "" &amp; K$3 &amp; ""'!$A$1:$D$1000""),""SELECT A WHERE D = '"" &amp; $A158 &amp; ""'""))))"),"")</f>
        <v/>
      </c>
      <c r="L158" s="76" t="str">
        <f>IFERROR(__xludf.DUMMYFUNCTION("IF(ISBLANK($D158),"""",IFERROR(JOIN("", "",QUERY(INDIRECT(""'(EDCA) "" &amp; L$3 &amp; ""'!$A$1:$D$1000""),""SELECT A WHERE D = '"" &amp; $A158 &amp; ""'""))))"),"")</f>
        <v/>
      </c>
      <c r="M158" s="76" t="str">
        <f>IFERROR(__xludf.DUMMYFUNCTION("IF(ISBLANK($D158),"""",IFERROR(JOIN("", "",QUERY(INDIRECT(""'(EDCA) "" &amp; M$3 &amp; ""'!$A$1:$D$1000""),""SELECT A WHERE D = '"" &amp; $A158 &amp; ""'""))))"),"")</f>
        <v/>
      </c>
      <c r="N158" s="76" t="str">
        <f>IFERROR(__xludf.DUMMYFUNCTION("IF(ISBLANK($D158),"""",IFERROR(JOIN("", "",QUERY(INDIRECT(""'(EDCA) "" &amp; N$3 &amp; ""'!$A$1:$D$1000""),""SELECT A WHERE D = '"" &amp; $A158 &amp; ""'""))))"),"")</f>
        <v/>
      </c>
      <c r="O158" s="76" t="str">
        <f>IFERROR(__xludf.DUMMYFUNCTION("IF(ISBLANK($D158),"""",IFERROR(JOIN("", "",QUERY(INDIRECT(""'(EDCA) "" &amp; O$3 &amp; ""'!$A$1:$D$1000""),""SELECT A WHERE D = '"" &amp; $A158 &amp; ""'""))))"),"")</f>
        <v/>
      </c>
      <c r="P158" s="76" t="str">
        <f>IFERROR(__xludf.DUMMYFUNCTION("IF(ISBLANK($D158),"""",IFERROR(JOIN("", "",QUERY(INDIRECT(""'(EDCA) "" &amp; P$3 &amp; ""'!$A$1:$D$1000""),""SELECT A WHERE D = '"" &amp; $A158 &amp; ""'""))))"),"")</f>
        <v/>
      </c>
      <c r="Q158" s="76">
        <f t="shared" ref="Q158:V158" si="156">IF(ISBLANK(IFERROR(VLOOKUP($A158,INDIRECT("'(EDCA) " &amp; Q$3 &amp; "'!$D:$D"),1,FALSE))),0,1)</f>
        <v>0</v>
      </c>
      <c r="R158" s="76">
        <f t="shared" si="156"/>
        <v>0</v>
      </c>
      <c r="S158" s="76">
        <f t="shared" si="156"/>
        <v>0</v>
      </c>
      <c r="T158" s="76">
        <f t="shared" si="156"/>
        <v>0</v>
      </c>
      <c r="U158" s="76">
        <f t="shared" si="156"/>
        <v>0</v>
      </c>
      <c r="V158" s="76">
        <f t="shared" si="156"/>
        <v>0</v>
      </c>
    </row>
    <row r="159">
      <c r="A159" s="76" t="str">
        <f t="shared" si="1"/>
        <v> ()</v>
      </c>
      <c r="B159" s="85"/>
      <c r="C159" s="76"/>
      <c r="D159" s="85"/>
      <c r="E159" s="89"/>
      <c r="F159" s="111"/>
      <c r="G159" s="76"/>
      <c r="H159" s="76"/>
      <c r="I159" s="88" t="str">
        <f t="shared" si="3"/>
        <v>no</v>
      </c>
      <c r="J159" s="88" t="str">
        <f>IFERROR(__xludf.DUMMYFUNCTION("IFERROR(JOIN("", "",FILTER(K159:P159,LEN(K159:P159))))"),"")</f>
        <v/>
      </c>
      <c r="K159" s="76" t="str">
        <f>IFERROR(__xludf.DUMMYFUNCTION("IF(ISBLANK($D159),"""",IFERROR(JOIN("", "",QUERY(INDIRECT(""'(EDCA) "" &amp; K$3 &amp; ""'!$A$1:$D$1000""),""SELECT A WHERE D = '"" &amp; $A159 &amp; ""'""))))"),"")</f>
        <v/>
      </c>
      <c r="L159" s="76" t="str">
        <f>IFERROR(__xludf.DUMMYFUNCTION("IF(ISBLANK($D159),"""",IFERROR(JOIN("", "",QUERY(INDIRECT(""'(EDCA) "" &amp; L$3 &amp; ""'!$A$1:$D$1000""),""SELECT A WHERE D = '"" &amp; $A159 &amp; ""'""))))"),"")</f>
        <v/>
      </c>
      <c r="M159" s="76" t="str">
        <f>IFERROR(__xludf.DUMMYFUNCTION("IF(ISBLANK($D159),"""",IFERROR(JOIN("", "",QUERY(INDIRECT(""'(EDCA) "" &amp; M$3 &amp; ""'!$A$1:$D$1000""),""SELECT A WHERE D = '"" &amp; $A159 &amp; ""'""))))"),"")</f>
        <v/>
      </c>
      <c r="N159" s="76" t="str">
        <f>IFERROR(__xludf.DUMMYFUNCTION("IF(ISBLANK($D159),"""",IFERROR(JOIN("", "",QUERY(INDIRECT(""'(EDCA) "" &amp; N$3 &amp; ""'!$A$1:$D$1000""),""SELECT A WHERE D = '"" &amp; $A159 &amp; ""'""))))"),"")</f>
        <v/>
      </c>
      <c r="O159" s="76" t="str">
        <f>IFERROR(__xludf.DUMMYFUNCTION("IF(ISBLANK($D159),"""",IFERROR(JOIN("", "",QUERY(INDIRECT(""'(EDCA) "" &amp; O$3 &amp; ""'!$A$1:$D$1000""),""SELECT A WHERE D = '"" &amp; $A159 &amp; ""'""))))"),"")</f>
        <v/>
      </c>
      <c r="P159" s="76" t="str">
        <f>IFERROR(__xludf.DUMMYFUNCTION("IF(ISBLANK($D159),"""",IFERROR(JOIN("", "",QUERY(INDIRECT(""'(EDCA) "" &amp; P$3 &amp; ""'!$A$1:$D$1000""),""SELECT A WHERE D = '"" &amp; $A159 &amp; ""'""))))"),"")</f>
        <v/>
      </c>
      <c r="Q159" s="76">
        <f t="shared" ref="Q159:V159" si="157">IF(ISBLANK(IFERROR(VLOOKUP($A159,INDIRECT("'(EDCA) " &amp; Q$3 &amp; "'!$D:$D"),1,FALSE))),0,1)</f>
        <v>0</v>
      </c>
      <c r="R159" s="76">
        <f t="shared" si="157"/>
        <v>0</v>
      </c>
      <c r="S159" s="76">
        <f t="shared" si="157"/>
        <v>0</v>
      </c>
      <c r="T159" s="76">
        <f t="shared" si="157"/>
        <v>0</v>
      </c>
      <c r="U159" s="76">
        <f t="shared" si="157"/>
        <v>0</v>
      </c>
      <c r="V159" s="76">
        <f t="shared" si="157"/>
        <v>0</v>
      </c>
    </row>
    <row r="160">
      <c r="A160" s="76" t="str">
        <f t="shared" si="1"/>
        <v> ()</v>
      </c>
      <c r="B160" s="85"/>
      <c r="C160" s="76"/>
      <c r="D160" s="85"/>
      <c r="E160" s="89"/>
      <c r="F160" s="89"/>
      <c r="G160" s="76"/>
      <c r="H160" s="76"/>
      <c r="I160" s="88" t="str">
        <f t="shared" si="3"/>
        <v>no</v>
      </c>
      <c r="J160" s="88" t="str">
        <f>IFERROR(__xludf.DUMMYFUNCTION("IFERROR(JOIN("", "",FILTER(K160:P160,LEN(K160:P160))))"),"")</f>
        <v/>
      </c>
      <c r="K160" s="76" t="str">
        <f>IFERROR(__xludf.DUMMYFUNCTION("IF(ISBLANK($D160),"""",IFERROR(JOIN("", "",QUERY(INDIRECT(""'(EDCA) "" &amp; K$3 &amp; ""'!$A$1:$D$1000""),""SELECT A WHERE D = '"" &amp; $A160 &amp; ""'""))))"),"")</f>
        <v/>
      </c>
      <c r="L160" s="76" t="str">
        <f>IFERROR(__xludf.DUMMYFUNCTION("IF(ISBLANK($D160),"""",IFERROR(JOIN("", "",QUERY(INDIRECT(""'(EDCA) "" &amp; L$3 &amp; ""'!$A$1:$D$1000""),""SELECT A WHERE D = '"" &amp; $A160 &amp; ""'""))))"),"")</f>
        <v/>
      </c>
      <c r="M160" s="76" t="str">
        <f>IFERROR(__xludf.DUMMYFUNCTION("IF(ISBLANK($D160),"""",IFERROR(JOIN("", "",QUERY(INDIRECT(""'(EDCA) "" &amp; M$3 &amp; ""'!$A$1:$D$1000""),""SELECT A WHERE D = '"" &amp; $A160 &amp; ""'""))))"),"")</f>
        <v/>
      </c>
      <c r="N160" s="76" t="str">
        <f>IFERROR(__xludf.DUMMYFUNCTION("IF(ISBLANK($D160),"""",IFERROR(JOIN("", "",QUERY(INDIRECT(""'(EDCA) "" &amp; N$3 &amp; ""'!$A$1:$D$1000""),""SELECT A WHERE D = '"" &amp; $A160 &amp; ""'""))))"),"")</f>
        <v/>
      </c>
      <c r="O160" s="76" t="str">
        <f>IFERROR(__xludf.DUMMYFUNCTION("IF(ISBLANK($D160),"""",IFERROR(JOIN("", "",QUERY(INDIRECT(""'(EDCA) "" &amp; O$3 &amp; ""'!$A$1:$D$1000""),""SELECT A WHERE D = '"" &amp; $A160 &amp; ""'""))))"),"")</f>
        <v/>
      </c>
      <c r="P160" s="76" t="str">
        <f>IFERROR(__xludf.DUMMYFUNCTION("IF(ISBLANK($D160),"""",IFERROR(JOIN("", "",QUERY(INDIRECT(""'(EDCA) "" &amp; P$3 &amp; ""'!$A$1:$D$1000""),""SELECT A WHERE D = '"" &amp; $A160 &amp; ""'""))))"),"")</f>
        <v/>
      </c>
      <c r="Q160" s="76">
        <f t="shared" ref="Q160:V160" si="158">IF(ISBLANK(IFERROR(VLOOKUP($A160,INDIRECT("'(EDCA) " &amp; Q$3 &amp; "'!$D:$D"),1,FALSE))),0,1)</f>
        <v>0</v>
      </c>
      <c r="R160" s="76">
        <f t="shared" si="158"/>
        <v>0</v>
      </c>
      <c r="S160" s="76">
        <f t="shared" si="158"/>
        <v>0</v>
      </c>
      <c r="T160" s="76">
        <f t="shared" si="158"/>
        <v>0</v>
      </c>
      <c r="U160" s="76">
        <f t="shared" si="158"/>
        <v>0</v>
      </c>
      <c r="V160" s="76">
        <f t="shared" si="158"/>
        <v>0</v>
      </c>
    </row>
    <row r="161">
      <c r="A161" s="76" t="str">
        <f t="shared" si="1"/>
        <v> ()</v>
      </c>
      <c r="B161" s="85"/>
      <c r="C161" s="76"/>
      <c r="D161" s="85"/>
      <c r="E161" s="89"/>
      <c r="F161" s="89"/>
      <c r="G161" s="76"/>
      <c r="H161" s="76"/>
      <c r="I161" s="88" t="str">
        <f t="shared" si="3"/>
        <v>no</v>
      </c>
      <c r="J161" s="88" t="str">
        <f>IFERROR(__xludf.DUMMYFUNCTION("IFERROR(JOIN("", "",FILTER(K161:P161,LEN(K161:P161))))"),"")</f>
        <v/>
      </c>
      <c r="K161" s="76" t="str">
        <f>IFERROR(__xludf.DUMMYFUNCTION("IF(ISBLANK($D161),"""",IFERROR(JOIN("", "",QUERY(INDIRECT(""'(EDCA) "" &amp; K$3 &amp; ""'!$A$1:$D$1000""),""SELECT A WHERE D = '"" &amp; $A161 &amp; ""'""))))"),"")</f>
        <v/>
      </c>
      <c r="L161" s="76" t="str">
        <f>IFERROR(__xludf.DUMMYFUNCTION("IF(ISBLANK($D161),"""",IFERROR(JOIN("", "",QUERY(INDIRECT(""'(EDCA) "" &amp; L$3 &amp; ""'!$A$1:$D$1000""),""SELECT A WHERE D = '"" &amp; $A161 &amp; ""'""))))"),"")</f>
        <v/>
      </c>
      <c r="M161" s="76" t="str">
        <f>IFERROR(__xludf.DUMMYFUNCTION("IF(ISBLANK($D161),"""",IFERROR(JOIN("", "",QUERY(INDIRECT(""'(EDCA) "" &amp; M$3 &amp; ""'!$A$1:$D$1000""),""SELECT A WHERE D = '"" &amp; $A161 &amp; ""'""))))"),"")</f>
        <v/>
      </c>
      <c r="N161" s="76" t="str">
        <f>IFERROR(__xludf.DUMMYFUNCTION("IF(ISBLANK($D161),"""",IFERROR(JOIN("", "",QUERY(INDIRECT(""'(EDCA) "" &amp; N$3 &amp; ""'!$A$1:$D$1000""),""SELECT A WHERE D = '"" &amp; $A161 &amp; ""'""))))"),"")</f>
        <v/>
      </c>
      <c r="O161" s="76" t="str">
        <f>IFERROR(__xludf.DUMMYFUNCTION("IF(ISBLANK($D161),"""",IFERROR(JOIN("", "",QUERY(INDIRECT(""'(EDCA) "" &amp; O$3 &amp; ""'!$A$1:$D$1000""),""SELECT A WHERE D = '"" &amp; $A161 &amp; ""'""))))"),"")</f>
        <v/>
      </c>
      <c r="P161" s="76" t="str">
        <f>IFERROR(__xludf.DUMMYFUNCTION("IF(ISBLANK($D161),"""",IFERROR(JOIN("", "",QUERY(INDIRECT(""'(EDCA) "" &amp; P$3 &amp; ""'!$A$1:$D$1000""),""SELECT A WHERE D = '"" &amp; $A161 &amp; ""'""))))"),"")</f>
        <v/>
      </c>
      <c r="Q161" s="76">
        <f t="shared" ref="Q161:V161" si="159">IF(ISBLANK(IFERROR(VLOOKUP($A161,INDIRECT("'(EDCA) " &amp; Q$3 &amp; "'!$D:$D"),1,FALSE))),0,1)</f>
        <v>0</v>
      </c>
      <c r="R161" s="76">
        <f t="shared" si="159"/>
        <v>0</v>
      </c>
      <c r="S161" s="76">
        <f t="shared" si="159"/>
        <v>0</v>
      </c>
      <c r="T161" s="76">
        <f t="shared" si="159"/>
        <v>0</v>
      </c>
      <c r="U161" s="76">
        <f t="shared" si="159"/>
        <v>0</v>
      </c>
      <c r="V161" s="76">
        <f t="shared" si="159"/>
        <v>0</v>
      </c>
    </row>
    <row r="162">
      <c r="A162" s="76" t="str">
        <f t="shared" si="1"/>
        <v> ()</v>
      </c>
      <c r="B162" s="85"/>
      <c r="C162" s="76"/>
      <c r="D162" s="85"/>
      <c r="E162" s="112"/>
      <c r="F162" s="89"/>
      <c r="G162" s="76"/>
      <c r="H162" s="76"/>
      <c r="I162" s="88" t="str">
        <f t="shared" si="3"/>
        <v>no</v>
      </c>
      <c r="J162" s="88" t="str">
        <f>IFERROR(__xludf.DUMMYFUNCTION("IFERROR(JOIN("", "",FILTER(K162:P162,LEN(K162:P162))))"),"")</f>
        <v/>
      </c>
      <c r="K162" s="76" t="str">
        <f>IFERROR(__xludf.DUMMYFUNCTION("IF(ISBLANK($D162),"""",IFERROR(JOIN("", "",QUERY(INDIRECT(""'(EDCA) "" &amp; K$3 &amp; ""'!$A$1:$D$1000""),""SELECT A WHERE D = '"" &amp; $A162 &amp; ""'""))))"),"")</f>
        <v/>
      </c>
      <c r="L162" s="76" t="str">
        <f>IFERROR(__xludf.DUMMYFUNCTION("IF(ISBLANK($D162),"""",IFERROR(JOIN("", "",QUERY(INDIRECT(""'(EDCA) "" &amp; L$3 &amp; ""'!$A$1:$D$1000""),""SELECT A WHERE D = '"" &amp; $A162 &amp; ""'""))))"),"")</f>
        <v/>
      </c>
      <c r="M162" s="76" t="str">
        <f>IFERROR(__xludf.DUMMYFUNCTION("IF(ISBLANK($D162),"""",IFERROR(JOIN("", "",QUERY(INDIRECT(""'(EDCA) "" &amp; M$3 &amp; ""'!$A$1:$D$1000""),""SELECT A WHERE D = '"" &amp; $A162 &amp; ""'""))))"),"")</f>
        <v/>
      </c>
      <c r="N162" s="76" t="str">
        <f>IFERROR(__xludf.DUMMYFUNCTION("IF(ISBLANK($D162),"""",IFERROR(JOIN("", "",QUERY(INDIRECT(""'(EDCA) "" &amp; N$3 &amp; ""'!$A$1:$D$1000""),""SELECT A WHERE D = '"" &amp; $A162 &amp; ""'""))))"),"")</f>
        <v/>
      </c>
      <c r="O162" s="76" t="str">
        <f>IFERROR(__xludf.DUMMYFUNCTION("IF(ISBLANK($D162),"""",IFERROR(JOIN("", "",QUERY(INDIRECT(""'(EDCA) "" &amp; O$3 &amp; ""'!$A$1:$D$1000""),""SELECT A WHERE D = '"" &amp; $A162 &amp; ""'""))))"),"")</f>
        <v/>
      </c>
      <c r="P162" s="76" t="str">
        <f>IFERROR(__xludf.DUMMYFUNCTION("IF(ISBLANK($D162),"""",IFERROR(JOIN("", "",QUERY(INDIRECT(""'(EDCA) "" &amp; P$3 &amp; ""'!$A$1:$D$1000""),""SELECT A WHERE D = '"" &amp; $A162 &amp; ""'""))))"),"")</f>
        <v/>
      </c>
      <c r="Q162" s="76">
        <f t="shared" ref="Q162:V162" si="160">IF(ISBLANK(IFERROR(VLOOKUP($A162,INDIRECT("'(EDCA) " &amp; Q$3 &amp; "'!$D:$D"),1,FALSE))),0,1)</f>
        <v>0</v>
      </c>
      <c r="R162" s="76">
        <f t="shared" si="160"/>
        <v>0</v>
      </c>
      <c r="S162" s="76">
        <f t="shared" si="160"/>
        <v>0</v>
      </c>
      <c r="T162" s="76">
        <f t="shared" si="160"/>
        <v>0</v>
      </c>
      <c r="U162" s="76">
        <f t="shared" si="160"/>
        <v>0</v>
      </c>
      <c r="V162" s="76">
        <f t="shared" si="160"/>
        <v>0</v>
      </c>
    </row>
    <row r="163">
      <c r="A163" s="76" t="str">
        <f t="shared" si="1"/>
        <v> ()</v>
      </c>
      <c r="B163" s="85"/>
      <c r="C163" s="76"/>
      <c r="D163" s="85"/>
      <c r="E163" s="113"/>
      <c r="F163" s="89"/>
      <c r="G163" s="76"/>
      <c r="H163" s="76"/>
      <c r="I163" s="88" t="str">
        <f t="shared" si="3"/>
        <v>no</v>
      </c>
      <c r="J163" s="88" t="str">
        <f>IFERROR(__xludf.DUMMYFUNCTION("IFERROR(JOIN("", "",FILTER(K163:P163,LEN(K163:P163))))"),"")</f>
        <v/>
      </c>
      <c r="K163" s="76" t="str">
        <f>IFERROR(__xludf.DUMMYFUNCTION("IF(ISBLANK($D163),"""",IFERROR(JOIN("", "",QUERY(INDIRECT(""'(EDCA) "" &amp; K$3 &amp; ""'!$A$1:$D$1000""),""SELECT A WHERE D = '"" &amp; $A163 &amp; ""'""))))"),"")</f>
        <v/>
      </c>
      <c r="L163" s="76" t="str">
        <f>IFERROR(__xludf.DUMMYFUNCTION("IF(ISBLANK($D163),"""",IFERROR(JOIN("", "",QUERY(INDIRECT(""'(EDCA) "" &amp; L$3 &amp; ""'!$A$1:$D$1000""),""SELECT A WHERE D = '"" &amp; $A163 &amp; ""'""))))"),"")</f>
        <v/>
      </c>
      <c r="M163" s="76" t="str">
        <f>IFERROR(__xludf.DUMMYFUNCTION("IF(ISBLANK($D163),"""",IFERROR(JOIN("", "",QUERY(INDIRECT(""'(EDCA) "" &amp; M$3 &amp; ""'!$A$1:$D$1000""),""SELECT A WHERE D = '"" &amp; $A163 &amp; ""'""))))"),"")</f>
        <v/>
      </c>
      <c r="N163" s="76" t="str">
        <f>IFERROR(__xludf.DUMMYFUNCTION("IF(ISBLANK($D163),"""",IFERROR(JOIN("", "",QUERY(INDIRECT(""'(EDCA) "" &amp; N$3 &amp; ""'!$A$1:$D$1000""),""SELECT A WHERE D = '"" &amp; $A163 &amp; ""'""))))"),"")</f>
        <v/>
      </c>
      <c r="O163" s="76" t="str">
        <f>IFERROR(__xludf.DUMMYFUNCTION("IF(ISBLANK($D163),"""",IFERROR(JOIN("", "",QUERY(INDIRECT(""'(EDCA) "" &amp; O$3 &amp; ""'!$A$1:$D$1000""),""SELECT A WHERE D = '"" &amp; $A163 &amp; ""'""))))"),"")</f>
        <v/>
      </c>
      <c r="P163" s="76" t="str">
        <f>IFERROR(__xludf.DUMMYFUNCTION("IF(ISBLANK($D163),"""",IFERROR(JOIN("", "",QUERY(INDIRECT(""'(EDCA) "" &amp; P$3 &amp; ""'!$A$1:$D$1000""),""SELECT A WHERE D = '"" &amp; $A163 &amp; ""'""))))"),"")</f>
        <v/>
      </c>
      <c r="Q163" s="76">
        <f t="shared" ref="Q163:V163" si="161">IF(ISBLANK(IFERROR(VLOOKUP($A163,INDIRECT("'(EDCA) " &amp; Q$3 &amp; "'!$D:$D"),1,FALSE))),0,1)</f>
        <v>0</v>
      </c>
      <c r="R163" s="76">
        <f t="shared" si="161"/>
        <v>0</v>
      </c>
      <c r="S163" s="76">
        <f t="shared" si="161"/>
        <v>0</v>
      </c>
      <c r="T163" s="76">
        <f t="shared" si="161"/>
        <v>0</v>
      </c>
      <c r="U163" s="76">
        <f t="shared" si="161"/>
        <v>0</v>
      </c>
      <c r="V163" s="76">
        <f t="shared" si="161"/>
        <v>0</v>
      </c>
    </row>
    <row r="164">
      <c r="A164" s="76" t="str">
        <f t="shared" si="1"/>
        <v> ()</v>
      </c>
      <c r="B164" s="85"/>
      <c r="C164" s="76"/>
      <c r="D164" s="85"/>
      <c r="E164" s="114"/>
      <c r="F164" s="111"/>
      <c r="G164" s="76"/>
      <c r="H164" s="76"/>
      <c r="I164" s="88" t="str">
        <f t="shared" si="3"/>
        <v>no</v>
      </c>
      <c r="J164" s="88" t="str">
        <f>IFERROR(__xludf.DUMMYFUNCTION("IFERROR(JOIN("", "",FILTER(K164:P164,LEN(K164:P164))))"),"")</f>
        <v/>
      </c>
      <c r="K164" s="76" t="str">
        <f>IFERROR(__xludf.DUMMYFUNCTION("IF(ISBLANK($D164),"""",IFERROR(JOIN("", "",QUERY(INDIRECT(""'(EDCA) "" &amp; K$3 &amp; ""'!$A$1:$D$1000""),""SELECT A WHERE D = '"" &amp; $A164 &amp; ""'""))))"),"")</f>
        <v/>
      </c>
      <c r="L164" s="76" t="str">
        <f>IFERROR(__xludf.DUMMYFUNCTION("IF(ISBLANK($D164),"""",IFERROR(JOIN("", "",QUERY(INDIRECT(""'(EDCA) "" &amp; L$3 &amp; ""'!$A$1:$D$1000""),""SELECT A WHERE D = '"" &amp; $A164 &amp; ""'""))))"),"")</f>
        <v/>
      </c>
      <c r="M164" s="76" t="str">
        <f>IFERROR(__xludf.DUMMYFUNCTION("IF(ISBLANK($D164),"""",IFERROR(JOIN("", "",QUERY(INDIRECT(""'(EDCA) "" &amp; M$3 &amp; ""'!$A$1:$D$1000""),""SELECT A WHERE D = '"" &amp; $A164 &amp; ""'""))))"),"")</f>
        <v/>
      </c>
      <c r="N164" s="76" t="str">
        <f>IFERROR(__xludf.DUMMYFUNCTION("IF(ISBLANK($D164),"""",IFERROR(JOIN("", "",QUERY(INDIRECT(""'(EDCA) "" &amp; N$3 &amp; ""'!$A$1:$D$1000""),""SELECT A WHERE D = '"" &amp; $A164 &amp; ""'""))))"),"")</f>
        <v/>
      </c>
      <c r="O164" s="76" t="str">
        <f>IFERROR(__xludf.DUMMYFUNCTION("IF(ISBLANK($D164),"""",IFERROR(JOIN("", "",QUERY(INDIRECT(""'(EDCA) "" &amp; O$3 &amp; ""'!$A$1:$D$1000""),""SELECT A WHERE D = '"" &amp; $A164 &amp; ""'""))))"),"")</f>
        <v/>
      </c>
      <c r="P164" s="76" t="str">
        <f>IFERROR(__xludf.DUMMYFUNCTION("IF(ISBLANK($D164),"""",IFERROR(JOIN("", "",QUERY(INDIRECT(""'(EDCA) "" &amp; P$3 &amp; ""'!$A$1:$D$1000""),""SELECT A WHERE D = '"" &amp; $A164 &amp; ""'""))))"),"")</f>
        <v/>
      </c>
      <c r="Q164" s="76">
        <f t="shared" ref="Q164:V164" si="162">IF(ISBLANK(IFERROR(VLOOKUP($A164,INDIRECT("'(EDCA) " &amp; Q$3 &amp; "'!$D:$D"),1,FALSE))),0,1)</f>
        <v>0</v>
      </c>
      <c r="R164" s="76">
        <f t="shared" si="162"/>
        <v>0</v>
      </c>
      <c r="S164" s="76">
        <f t="shared" si="162"/>
        <v>0</v>
      </c>
      <c r="T164" s="76">
        <f t="shared" si="162"/>
        <v>0</v>
      </c>
      <c r="U164" s="76">
        <f t="shared" si="162"/>
        <v>0</v>
      </c>
      <c r="V164" s="76">
        <f t="shared" si="162"/>
        <v>0</v>
      </c>
    </row>
    <row r="165">
      <c r="A165" s="76" t="str">
        <f t="shared" si="1"/>
        <v> ()</v>
      </c>
      <c r="B165" s="85"/>
      <c r="C165" s="76"/>
      <c r="D165" s="85"/>
      <c r="E165" s="85"/>
      <c r="F165" s="111"/>
      <c r="G165" s="76"/>
      <c r="H165" s="76"/>
      <c r="I165" s="88" t="str">
        <f t="shared" si="3"/>
        <v>no</v>
      </c>
      <c r="J165" s="88" t="str">
        <f>IFERROR(__xludf.DUMMYFUNCTION("IFERROR(JOIN("", "",FILTER(K165:P165,LEN(K165:P165))))"),"")</f>
        <v/>
      </c>
      <c r="K165" s="76" t="str">
        <f>IFERROR(__xludf.DUMMYFUNCTION("IF(ISBLANK($D165),"""",IFERROR(JOIN("", "",QUERY(INDIRECT(""'(EDCA) "" &amp; K$3 &amp; ""'!$A$1:$D$1000""),""SELECT A WHERE D = '"" &amp; $A165 &amp; ""'""))))"),"")</f>
        <v/>
      </c>
      <c r="L165" s="76" t="str">
        <f>IFERROR(__xludf.DUMMYFUNCTION("IF(ISBLANK($D165),"""",IFERROR(JOIN("", "",QUERY(INDIRECT(""'(EDCA) "" &amp; L$3 &amp; ""'!$A$1:$D$1000""),""SELECT A WHERE D = '"" &amp; $A165 &amp; ""'""))))"),"")</f>
        <v/>
      </c>
      <c r="M165" s="76" t="str">
        <f>IFERROR(__xludf.DUMMYFUNCTION("IF(ISBLANK($D165),"""",IFERROR(JOIN("", "",QUERY(INDIRECT(""'(EDCA) "" &amp; M$3 &amp; ""'!$A$1:$D$1000""),""SELECT A WHERE D = '"" &amp; $A165 &amp; ""'""))))"),"")</f>
        <v/>
      </c>
      <c r="N165" s="76" t="str">
        <f>IFERROR(__xludf.DUMMYFUNCTION("IF(ISBLANK($D165),"""",IFERROR(JOIN("", "",QUERY(INDIRECT(""'(EDCA) "" &amp; N$3 &amp; ""'!$A$1:$D$1000""),""SELECT A WHERE D = '"" &amp; $A165 &amp; ""'""))))"),"")</f>
        <v/>
      </c>
      <c r="O165" s="76" t="str">
        <f>IFERROR(__xludf.DUMMYFUNCTION("IF(ISBLANK($D165),"""",IFERROR(JOIN("", "",QUERY(INDIRECT(""'(EDCA) "" &amp; O$3 &amp; ""'!$A$1:$D$1000""),""SELECT A WHERE D = '"" &amp; $A165 &amp; ""'""))))"),"")</f>
        <v/>
      </c>
      <c r="P165" s="76" t="str">
        <f>IFERROR(__xludf.DUMMYFUNCTION("IF(ISBLANK($D165),"""",IFERROR(JOIN("", "",QUERY(INDIRECT(""'(EDCA) "" &amp; P$3 &amp; ""'!$A$1:$D$1000""),""SELECT A WHERE D = '"" &amp; $A165 &amp; ""'""))))"),"")</f>
        <v/>
      </c>
      <c r="Q165" s="76">
        <f t="shared" ref="Q165:V165" si="163">IF(ISBLANK(IFERROR(VLOOKUP($A165,INDIRECT("'(EDCA) " &amp; Q$3 &amp; "'!$D:$D"),1,FALSE))),0,1)</f>
        <v>0</v>
      </c>
      <c r="R165" s="76">
        <f t="shared" si="163"/>
        <v>0</v>
      </c>
      <c r="S165" s="76">
        <f t="shared" si="163"/>
        <v>0</v>
      </c>
      <c r="T165" s="76">
        <f t="shared" si="163"/>
        <v>0</v>
      </c>
      <c r="U165" s="76">
        <f t="shared" si="163"/>
        <v>0</v>
      </c>
      <c r="V165" s="76">
        <f t="shared" si="163"/>
        <v>0</v>
      </c>
    </row>
    <row r="166">
      <c r="A166" s="76" t="str">
        <f t="shared" si="1"/>
        <v> ()</v>
      </c>
      <c r="B166" s="85"/>
      <c r="C166" s="76"/>
      <c r="D166" s="85"/>
      <c r="E166" s="89"/>
      <c r="F166" s="111"/>
      <c r="G166" s="76"/>
      <c r="H166" s="76"/>
      <c r="I166" s="88" t="str">
        <f t="shared" si="3"/>
        <v>no</v>
      </c>
      <c r="J166" s="88" t="str">
        <f>IFERROR(__xludf.DUMMYFUNCTION("IFERROR(JOIN("", "",FILTER(K166:P166,LEN(K166:P166))))"),"")</f>
        <v/>
      </c>
      <c r="K166" s="76" t="str">
        <f>IFERROR(__xludf.DUMMYFUNCTION("IF(ISBLANK($D166),"""",IFERROR(JOIN("", "",QUERY(INDIRECT(""'(EDCA) "" &amp; K$3 &amp; ""'!$A$1:$D$1000""),""SELECT A WHERE D = '"" &amp; $A166 &amp; ""'""))))"),"")</f>
        <v/>
      </c>
      <c r="L166" s="76" t="str">
        <f>IFERROR(__xludf.DUMMYFUNCTION("IF(ISBLANK($D166),"""",IFERROR(JOIN("", "",QUERY(INDIRECT(""'(EDCA) "" &amp; L$3 &amp; ""'!$A$1:$D$1000""),""SELECT A WHERE D = '"" &amp; $A166 &amp; ""'""))))"),"")</f>
        <v/>
      </c>
      <c r="M166" s="76" t="str">
        <f>IFERROR(__xludf.DUMMYFUNCTION("IF(ISBLANK($D166),"""",IFERROR(JOIN("", "",QUERY(INDIRECT(""'(EDCA) "" &amp; M$3 &amp; ""'!$A$1:$D$1000""),""SELECT A WHERE D = '"" &amp; $A166 &amp; ""'""))))"),"")</f>
        <v/>
      </c>
      <c r="N166" s="76" t="str">
        <f>IFERROR(__xludf.DUMMYFUNCTION("IF(ISBLANK($D166),"""",IFERROR(JOIN("", "",QUERY(INDIRECT(""'(EDCA) "" &amp; N$3 &amp; ""'!$A$1:$D$1000""),""SELECT A WHERE D = '"" &amp; $A166 &amp; ""'""))))"),"")</f>
        <v/>
      </c>
      <c r="O166" s="76" t="str">
        <f>IFERROR(__xludf.DUMMYFUNCTION("IF(ISBLANK($D166),"""",IFERROR(JOIN("", "",QUERY(INDIRECT(""'(EDCA) "" &amp; O$3 &amp; ""'!$A$1:$D$1000""),""SELECT A WHERE D = '"" &amp; $A166 &amp; ""'""))))"),"")</f>
        <v/>
      </c>
      <c r="P166" s="76" t="str">
        <f>IFERROR(__xludf.DUMMYFUNCTION("IF(ISBLANK($D166),"""",IFERROR(JOIN("", "",QUERY(INDIRECT(""'(EDCA) "" &amp; P$3 &amp; ""'!$A$1:$D$1000""),""SELECT A WHERE D = '"" &amp; $A166 &amp; ""'""))))"),"")</f>
        <v/>
      </c>
      <c r="Q166" s="76">
        <f t="shared" ref="Q166:V166" si="164">IF(ISBLANK(IFERROR(VLOOKUP($A166,INDIRECT("'(EDCA) " &amp; Q$3 &amp; "'!$D:$D"),1,FALSE))),0,1)</f>
        <v>0</v>
      </c>
      <c r="R166" s="76">
        <f t="shared" si="164"/>
        <v>0</v>
      </c>
      <c r="S166" s="76">
        <f t="shared" si="164"/>
        <v>0</v>
      </c>
      <c r="T166" s="76">
        <f t="shared" si="164"/>
        <v>0</v>
      </c>
      <c r="U166" s="76">
        <f t="shared" si="164"/>
        <v>0</v>
      </c>
      <c r="V166" s="76">
        <f t="shared" si="164"/>
        <v>0</v>
      </c>
    </row>
    <row r="167">
      <c r="A167" s="76" t="str">
        <f t="shared" si="1"/>
        <v> ()</v>
      </c>
      <c r="B167" s="85"/>
      <c r="C167" s="76"/>
      <c r="D167" s="85"/>
      <c r="E167" s="89"/>
      <c r="F167" s="111"/>
      <c r="G167" s="76"/>
      <c r="H167" s="76"/>
      <c r="I167" s="88" t="str">
        <f t="shared" si="3"/>
        <v>no</v>
      </c>
      <c r="J167" s="88" t="str">
        <f>IFERROR(__xludf.DUMMYFUNCTION("IFERROR(JOIN("", "",FILTER(K167:P167,LEN(K167:P167))))"),"")</f>
        <v/>
      </c>
      <c r="K167" s="76" t="str">
        <f>IFERROR(__xludf.DUMMYFUNCTION("IF(ISBLANK($D167),"""",IFERROR(JOIN("", "",QUERY(INDIRECT(""'(EDCA) "" &amp; K$3 &amp; ""'!$A$1:$D$1000""),""SELECT A WHERE D = '"" &amp; $A167 &amp; ""'""))))"),"")</f>
        <v/>
      </c>
      <c r="L167" s="76" t="str">
        <f>IFERROR(__xludf.DUMMYFUNCTION("IF(ISBLANK($D167),"""",IFERROR(JOIN("", "",QUERY(INDIRECT(""'(EDCA) "" &amp; L$3 &amp; ""'!$A$1:$D$1000""),""SELECT A WHERE D = '"" &amp; $A167 &amp; ""'""))))"),"")</f>
        <v/>
      </c>
      <c r="M167" s="76" t="str">
        <f>IFERROR(__xludf.DUMMYFUNCTION("IF(ISBLANK($D167),"""",IFERROR(JOIN("", "",QUERY(INDIRECT(""'(EDCA) "" &amp; M$3 &amp; ""'!$A$1:$D$1000""),""SELECT A WHERE D = '"" &amp; $A167 &amp; ""'""))))"),"")</f>
        <v/>
      </c>
      <c r="N167" s="76" t="str">
        <f>IFERROR(__xludf.DUMMYFUNCTION("IF(ISBLANK($D167),"""",IFERROR(JOIN("", "",QUERY(INDIRECT(""'(EDCA) "" &amp; N$3 &amp; ""'!$A$1:$D$1000""),""SELECT A WHERE D = '"" &amp; $A167 &amp; ""'""))))"),"")</f>
        <v/>
      </c>
      <c r="O167" s="76" t="str">
        <f>IFERROR(__xludf.DUMMYFUNCTION("IF(ISBLANK($D167),"""",IFERROR(JOIN("", "",QUERY(INDIRECT(""'(EDCA) "" &amp; O$3 &amp; ""'!$A$1:$D$1000""),""SELECT A WHERE D = '"" &amp; $A167 &amp; ""'""))))"),"")</f>
        <v/>
      </c>
      <c r="P167" s="76" t="str">
        <f>IFERROR(__xludf.DUMMYFUNCTION("IF(ISBLANK($D167),"""",IFERROR(JOIN("", "",QUERY(INDIRECT(""'(EDCA) "" &amp; P$3 &amp; ""'!$A$1:$D$1000""),""SELECT A WHERE D = '"" &amp; $A167 &amp; ""'""))))"),"")</f>
        <v/>
      </c>
      <c r="Q167" s="76">
        <f t="shared" ref="Q167:V167" si="165">IF(ISBLANK(IFERROR(VLOOKUP($A167,INDIRECT("'(EDCA) " &amp; Q$3 &amp; "'!$D:$D"),1,FALSE))),0,1)</f>
        <v>0</v>
      </c>
      <c r="R167" s="76">
        <f t="shared" si="165"/>
        <v>0</v>
      </c>
      <c r="S167" s="76">
        <f t="shared" si="165"/>
        <v>0</v>
      </c>
      <c r="T167" s="76">
        <f t="shared" si="165"/>
        <v>0</v>
      </c>
      <c r="U167" s="76">
        <f t="shared" si="165"/>
        <v>0</v>
      </c>
      <c r="V167" s="76">
        <f t="shared" si="165"/>
        <v>0</v>
      </c>
    </row>
    <row r="168">
      <c r="A168" s="76" t="str">
        <f t="shared" si="1"/>
        <v> ()</v>
      </c>
      <c r="B168" s="85"/>
      <c r="C168" s="76"/>
      <c r="D168" s="85"/>
      <c r="E168" s="89"/>
      <c r="F168" s="111"/>
      <c r="G168" s="76"/>
      <c r="H168" s="76"/>
      <c r="I168" s="88" t="str">
        <f t="shared" si="3"/>
        <v>no</v>
      </c>
      <c r="J168" s="88" t="str">
        <f>IFERROR(__xludf.DUMMYFUNCTION("IFERROR(JOIN("", "",FILTER(K168:P168,LEN(K168:P168))))"),"")</f>
        <v/>
      </c>
      <c r="K168" s="76" t="str">
        <f>IFERROR(__xludf.DUMMYFUNCTION("IF(ISBLANK($D168),"""",IFERROR(JOIN("", "",QUERY(INDIRECT(""'(EDCA) "" &amp; K$3 &amp; ""'!$A$1:$D$1000""),""SELECT A WHERE D = '"" &amp; $A168 &amp; ""'""))))"),"")</f>
        <v/>
      </c>
      <c r="L168" s="76" t="str">
        <f>IFERROR(__xludf.DUMMYFUNCTION("IF(ISBLANK($D168),"""",IFERROR(JOIN("", "",QUERY(INDIRECT(""'(EDCA) "" &amp; L$3 &amp; ""'!$A$1:$D$1000""),""SELECT A WHERE D = '"" &amp; $A168 &amp; ""'""))))"),"")</f>
        <v/>
      </c>
      <c r="M168" s="76" t="str">
        <f>IFERROR(__xludf.DUMMYFUNCTION("IF(ISBLANK($D168),"""",IFERROR(JOIN("", "",QUERY(INDIRECT(""'(EDCA) "" &amp; M$3 &amp; ""'!$A$1:$D$1000""),""SELECT A WHERE D = '"" &amp; $A168 &amp; ""'""))))"),"")</f>
        <v/>
      </c>
      <c r="N168" s="76" t="str">
        <f>IFERROR(__xludf.DUMMYFUNCTION("IF(ISBLANK($D168),"""",IFERROR(JOIN("", "",QUERY(INDIRECT(""'(EDCA) "" &amp; N$3 &amp; ""'!$A$1:$D$1000""),""SELECT A WHERE D = '"" &amp; $A168 &amp; ""'""))))"),"")</f>
        <v/>
      </c>
      <c r="O168" s="76" t="str">
        <f>IFERROR(__xludf.DUMMYFUNCTION("IF(ISBLANK($D168),"""",IFERROR(JOIN("", "",QUERY(INDIRECT(""'(EDCA) "" &amp; O$3 &amp; ""'!$A$1:$D$1000""),""SELECT A WHERE D = '"" &amp; $A168 &amp; ""'""))))"),"")</f>
        <v/>
      </c>
      <c r="P168" s="76" t="str">
        <f>IFERROR(__xludf.DUMMYFUNCTION("IF(ISBLANK($D168),"""",IFERROR(JOIN("", "",QUERY(INDIRECT(""'(EDCA) "" &amp; P$3 &amp; ""'!$A$1:$D$1000""),""SELECT A WHERE D = '"" &amp; $A168 &amp; ""'""))))"),"")</f>
        <v/>
      </c>
      <c r="Q168" s="76">
        <f t="shared" ref="Q168:V168" si="166">IF(ISBLANK(IFERROR(VLOOKUP($A168,INDIRECT("'(EDCA) " &amp; Q$3 &amp; "'!$D:$D"),1,FALSE))),0,1)</f>
        <v>0</v>
      </c>
      <c r="R168" s="76">
        <f t="shared" si="166"/>
        <v>0</v>
      </c>
      <c r="S168" s="76">
        <f t="shared" si="166"/>
        <v>0</v>
      </c>
      <c r="T168" s="76">
        <f t="shared" si="166"/>
        <v>0</v>
      </c>
      <c r="U168" s="76">
        <f t="shared" si="166"/>
        <v>0</v>
      </c>
      <c r="V168" s="76">
        <f t="shared" si="166"/>
        <v>0</v>
      </c>
    </row>
    <row r="169">
      <c r="A169" s="76" t="str">
        <f t="shared" si="1"/>
        <v> ()</v>
      </c>
      <c r="B169" s="85"/>
      <c r="C169" s="76"/>
      <c r="D169" s="85"/>
      <c r="E169" s="106"/>
      <c r="F169" s="111"/>
      <c r="G169" s="76"/>
      <c r="H169" s="76"/>
      <c r="I169" s="88" t="str">
        <f t="shared" si="3"/>
        <v>no</v>
      </c>
      <c r="J169" s="88" t="str">
        <f>IFERROR(__xludf.DUMMYFUNCTION("IFERROR(JOIN("", "",FILTER(K169:P169,LEN(K169:P169))))"),"")</f>
        <v/>
      </c>
      <c r="K169" s="76" t="str">
        <f>IFERROR(__xludf.DUMMYFUNCTION("IF(ISBLANK($D169),"""",IFERROR(JOIN("", "",QUERY(INDIRECT(""'(EDCA) "" &amp; K$3 &amp; ""'!$A$1:$D$1000""),""SELECT A WHERE D = '"" &amp; $A169 &amp; ""'""))))"),"")</f>
        <v/>
      </c>
      <c r="L169" s="76" t="str">
        <f>IFERROR(__xludf.DUMMYFUNCTION("IF(ISBLANK($D169),"""",IFERROR(JOIN("", "",QUERY(INDIRECT(""'(EDCA) "" &amp; L$3 &amp; ""'!$A$1:$D$1000""),""SELECT A WHERE D = '"" &amp; $A169 &amp; ""'""))))"),"")</f>
        <v/>
      </c>
      <c r="M169" s="76" t="str">
        <f>IFERROR(__xludf.DUMMYFUNCTION("IF(ISBLANK($D169),"""",IFERROR(JOIN("", "",QUERY(INDIRECT(""'(EDCA) "" &amp; M$3 &amp; ""'!$A$1:$D$1000""),""SELECT A WHERE D = '"" &amp; $A169 &amp; ""'""))))"),"")</f>
        <v/>
      </c>
      <c r="N169" s="76" t="str">
        <f>IFERROR(__xludf.DUMMYFUNCTION("IF(ISBLANK($D169),"""",IFERROR(JOIN("", "",QUERY(INDIRECT(""'(EDCA) "" &amp; N$3 &amp; ""'!$A$1:$D$1000""),""SELECT A WHERE D = '"" &amp; $A169 &amp; ""'""))))"),"")</f>
        <v/>
      </c>
      <c r="O169" s="76" t="str">
        <f>IFERROR(__xludf.DUMMYFUNCTION("IF(ISBLANK($D169),"""",IFERROR(JOIN("", "",QUERY(INDIRECT(""'(EDCA) "" &amp; O$3 &amp; ""'!$A$1:$D$1000""),""SELECT A WHERE D = '"" &amp; $A169 &amp; ""'""))))"),"")</f>
        <v/>
      </c>
      <c r="P169" s="76" t="str">
        <f>IFERROR(__xludf.DUMMYFUNCTION("IF(ISBLANK($D169),"""",IFERROR(JOIN("", "",QUERY(INDIRECT(""'(EDCA) "" &amp; P$3 &amp; ""'!$A$1:$D$1000""),""SELECT A WHERE D = '"" &amp; $A169 &amp; ""'""))))"),"")</f>
        <v/>
      </c>
      <c r="Q169" s="76">
        <f t="shared" ref="Q169:V169" si="167">IF(ISBLANK(IFERROR(VLOOKUP($A169,INDIRECT("'(EDCA) " &amp; Q$3 &amp; "'!$D:$D"),1,FALSE))),0,1)</f>
        <v>0</v>
      </c>
      <c r="R169" s="76">
        <f t="shared" si="167"/>
        <v>0</v>
      </c>
      <c r="S169" s="76">
        <f t="shared" si="167"/>
        <v>0</v>
      </c>
      <c r="T169" s="76">
        <f t="shared" si="167"/>
        <v>0</v>
      </c>
      <c r="U169" s="76">
        <f t="shared" si="167"/>
        <v>0</v>
      </c>
      <c r="V169" s="76">
        <f t="shared" si="167"/>
        <v>0</v>
      </c>
    </row>
    <row r="170">
      <c r="A170" s="76" t="str">
        <f t="shared" si="1"/>
        <v> ()</v>
      </c>
      <c r="B170" s="85"/>
      <c r="C170" s="76"/>
      <c r="D170" s="85"/>
      <c r="E170" s="91"/>
      <c r="F170" s="111"/>
      <c r="G170" s="76"/>
      <c r="H170" s="76"/>
      <c r="I170" s="88" t="str">
        <f t="shared" si="3"/>
        <v>no</v>
      </c>
      <c r="J170" s="88" t="str">
        <f>IFERROR(__xludf.DUMMYFUNCTION("IFERROR(JOIN("", "",FILTER(K170:P170,LEN(K170:P170))))"),"")</f>
        <v/>
      </c>
      <c r="K170" s="76" t="str">
        <f>IFERROR(__xludf.DUMMYFUNCTION("IF(ISBLANK($D170),"""",IFERROR(JOIN("", "",QUERY(INDIRECT(""'(EDCA) "" &amp; K$3 &amp; ""'!$A$1:$D$1000""),""SELECT A WHERE D = '"" &amp; $A170 &amp; ""'""))))"),"")</f>
        <v/>
      </c>
      <c r="L170" s="76" t="str">
        <f>IFERROR(__xludf.DUMMYFUNCTION("IF(ISBLANK($D170),"""",IFERROR(JOIN("", "",QUERY(INDIRECT(""'(EDCA) "" &amp; L$3 &amp; ""'!$A$1:$D$1000""),""SELECT A WHERE D = '"" &amp; $A170 &amp; ""'""))))"),"")</f>
        <v/>
      </c>
      <c r="M170" s="76" t="str">
        <f>IFERROR(__xludf.DUMMYFUNCTION("IF(ISBLANK($D170),"""",IFERROR(JOIN("", "",QUERY(INDIRECT(""'(EDCA) "" &amp; M$3 &amp; ""'!$A$1:$D$1000""),""SELECT A WHERE D = '"" &amp; $A170 &amp; ""'""))))"),"")</f>
        <v/>
      </c>
      <c r="N170" s="76" t="str">
        <f>IFERROR(__xludf.DUMMYFUNCTION("IF(ISBLANK($D170),"""",IFERROR(JOIN("", "",QUERY(INDIRECT(""'(EDCA) "" &amp; N$3 &amp; ""'!$A$1:$D$1000""),""SELECT A WHERE D = '"" &amp; $A170 &amp; ""'""))))"),"")</f>
        <v/>
      </c>
      <c r="O170" s="76" t="str">
        <f>IFERROR(__xludf.DUMMYFUNCTION("IF(ISBLANK($D170),"""",IFERROR(JOIN("", "",QUERY(INDIRECT(""'(EDCA) "" &amp; O$3 &amp; ""'!$A$1:$D$1000""),""SELECT A WHERE D = '"" &amp; $A170 &amp; ""'""))))"),"")</f>
        <v/>
      </c>
      <c r="P170" s="76" t="str">
        <f>IFERROR(__xludf.DUMMYFUNCTION("IF(ISBLANK($D170),"""",IFERROR(JOIN("", "",QUERY(INDIRECT(""'(EDCA) "" &amp; P$3 &amp; ""'!$A$1:$D$1000""),""SELECT A WHERE D = '"" &amp; $A170 &amp; ""'""))))"),"")</f>
        <v/>
      </c>
      <c r="Q170" s="76">
        <f t="shared" ref="Q170:V170" si="168">IF(ISBLANK(IFERROR(VLOOKUP($A170,INDIRECT("'(EDCA) " &amp; Q$3 &amp; "'!$D:$D"),1,FALSE))),0,1)</f>
        <v>0</v>
      </c>
      <c r="R170" s="76">
        <f t="shared" si="168"/>
        <v>0</v>
      </c>
      <c r="S170" s="76">
        <f t="shared" si="168"/>
        <v>0</v>
      </c>
      <c r="T170" s="76">
        <f t="shared" si="168"/>
        <v>0</v>
      </c>
      <c r="U170" s="76">
        <f t="shared" si="168"/>
        <v>0</v>
      </c>
      <c r="V170" s="76">
        <f t="shared" si="168"/>
        <v>0</v>
      </c>
    </row>
    <row r="171">
      <c r="A171" s="76" t="str">
        <f t="shared" si="1"/>
        <v> ()</v>
      </c>
      <c r="B171" s="85"/>
      <c r="C171" s="76"/>
      <c r="D171" s="92"/>
      <c r="E171" s="108"/>
      <c r="F171" s="111"/>
      <c r="G171" s="76"/>
      <c r="H171" s="76"/>
      <c r="I171" s="88" t="str">
        <f t="shared" si="3"/>
        <v>no</v>
      </c>
      <c r="J171" s="88" t="str">
        <f>IFERROR(__xludf.DUMMYFUNCTION("IFERROR(JOIN("", "",FILTER(K171:P171,LEN(K171:P171))))"),"")</f>
        <v/>
      </c>
      <c r="K171" s="76" t="str">
        <f>IFERROR(__xludf.DUMMYFUNCTION("IF(ISBLANK($D171),"""",IFERROR(JOIN("", "",QUERY(INDIRECT(""'(EDCA) "" &amp; K$3 &amp; ""'!$A$1:$D$1000""),""SELECT A WHERE D = '"" &amp; $A171 &amp; ""'""))))"),"")</f>
        <v/>
      </c>
      <c r="L171" s="76" t="str">
        <f>IFERROR(__xludf.DUMMYFUNCTION("IF(ISBLANK($D171),"""",IFERROR(JOIN("", "",QUERY(INDIRECT(""'(EDCA) "" &amp; L$3 &amp; ""'!$A$1:$D$1000""),""SELECT A WHERE D = '"" &amp; $A171 &amp; ""'""))))"),"")</f>
        <v/>
      </c>
      <c r="M171" s="76" t="str">
        <f>IFERROR(__xludf.DUMMYFUNCTION("IF(ISBLANK($D171),"""",IFERROR(JOIN("", "",QUERY(INDIRECT(""'(EDCA) "" &amp; M$3 &amp; ""'!$A$1:$D$1000""),""SELECT A WHERE D = '"" &amp; $A171 &amp; ""'""))))"),"")</f>
        <v/>
      </c>
      <c r="N171" s="76" t="str">
        <f>IFERROR(__xludf.DUMMYFUNCTION("IF(ISBLANK($D171),"""",IFERROR(JOIN("", "",QUERY(INDIRECT(""'(EDCA) "" &amp; N$3 &amp; ""'!$A$1:$D$1000""),""SELECT A WHERE D = '"" &amp; $A171 &amp; ""'""))))"),"")</f>
        <v/>
      </c>
      <c r="O171" s="76" t="str">
        <f>IFERROR(__xludf.DUMMYFUNCTION("IF(ISBLANK($D171),"""",IFERROR(JOIN("", "",QUERY(INDIRECT(""'(EDCA) "" &amp; O$3 &amp; ""'!$A$1:$D$1000""),""SELECT A WHERE D = '"" &amp; $A171 &amp; ""'""))))"),"")</f>
        <v/>
      </c>
      <c r="P171" s="76" t="str">
        <f>IFERROR(__xludf.DUMMYFUNCTION("IF(ISBLANK($D171),"""",IFERROR(JOIN("", "",QUERY(INDIRECT(""'(EDCA) "" &amp; P$3 &amp; ""'!$A$1:$D$1000""),""SELECT A WHERE D = '"" &amp; $A171 &amp; ""'""))))"),"")</f>
        <v/>
      </c>
      <c r="Q171" s="76">
        <f t="shared" ref="Q171:V171" si="169">IF(ISBLANK(IFERROR(VLOOKUP($A171,INDIRECT("'(EDCA) " &amp; Q$3 &amp; "'!$D:$D"),1,FALSE))),0,1)</f>
        <v>0</v>
      </c>
      <c r="R171" s="76">
        <f t="shared" si="169"/>
        <v>0</v>
      </c>
      <c r="S171" s="76">
        <f t="shared" si="169"/>
        <v>0</v>
      </c>
      <c r="T171" s="76">
        <f t="shared" si="169"/>
        <v>0</v>
      </c>
      <c r="U171" s="76">
        <f t="shared" si="169"/>
        <v>0</v>
      </c>
      <c r="V171" s="76">
        <f t="shared" si="169"/>
        <v>0</v>
      </c>
    </row>
    <row r="172">
      <c r="A172" s="76" t="str">
        <f t="shared" si="1"/>
        <v> ()</v>
      </c>
      <c r="B172" s="85"/>
      <c r="C172" s="76"/>
      <c r="D172" s="92"/>
      <c r="E172" s="108"/>
      <c r="F172" s="111"/>
      <c r="G172" s="76"/>
      <c r="H172" s="76"/>
      <c r="I172" s="88" t="str">
        <f t="shared" si="3"/>
        <v>no</v>
      </c>
      <c r="J172" s="88" t="str">
        <f>IFERROR(__xludf.DUMMYFUNCTION("IFERROR(JOIN("", "",FILTER(K172:P172,LEN(K172:P172))))"),"")</f>
        <v/>
      </c>
      <c r="K172" s="76" t="str">
        <f>IFERROR(__xludf.DUMMYFUNCTION("IF(ISBLANK($D172),"""",IFERROR(JOIN("", "",QUERY(INDIRECT(""'(EDCA) "" &amp; K$3 &amp; ""'!$A$1:$D$1000""),""SELECT A WHERE D = '"" &amp; $A172 &amp; ""'""))))"),"")</f>
        <v/>
      </c>
      <c r="L172" s="76" t="str">
        <f>IFERROR(__xludf.DUMMYFUNCTION("IF(ISBLANK($D172),"""",IFERROR(JOIN("", "",QUERY(INDIRECT(""'(EDCA) "" &amp; L$3 &amp; ""'!$A$1:$D$1000""),""SELECT A WHERE D = '"" &amp; $A172 &amp; ""'""))))"),"")</f>
        <v/>
      </c>
      <c r="M172" s="76" t="str">
        <f>IFERROR(__xludf.DUMMYFUNCTION("IF(ISBLANK($D172),"""",IFERROR(JOIN("", "",QUERY(INDIRECT(""'(EDCA) "" &amp; M$3 &amp; ""'!$A$1:$D$1000""),""SELECT A WHERE D = '"" &amp; $A172 &amp; ""'""))))"),"")</f>
        <v/>
      </c>
      <c r="N172" s="76" t="str">
        <f>IFERROR(__xludf.DUMMYFUNCTION("IF(ISBLANK($D172),"""",IFERROR(JOIN("", "",QUERY(INDIRECT(""'(EDCA) "" &amp; N$3 &amp; ""'!$A$1:$D$1000""),""SELECT A WHERE D = '"" &amp; $A172 &amp; ""'""))))"),"")</f>
        <v/>
      </c>
      <c r="O172" s="76" t="str">
        <f>IFERROR(__xludf.DUMMYFUNCTION("IF(ISBLANK($D172),"""",IFERROR(JOIN("", "",QUERY(INDIRECT(""'(EDCA) "" &amp; O$3 &amp; ""'!$A$1:$D$1000""),""SELECT A WHERE D = '"" &amp; $A172 &amp; ""'""))))"),"")</f>
        <v/>
      </c>
      <c r="P172" s="76" t="str">
        <f>IFERROR(__xludf.DUMMYFUNCTION("IF(ISBLANK($D172),"""",IFERROR(JOIN("", "",QUERY(INDIRECT(""'(EDCA) "" &amp; P$3 &amp; ""'!$A$1:$D$1000""),""SELECT A WHERE D = '"" &amp; $A172 &amp; ""'""))))"),"")</f>
        <v/>
      </c>
      <c r="Q172" s="76">
        <f t="shared" ref="Q172:V172" si="170">IF(ISBLANK(IFERROR(VLOOKUP($A172,INDIRECT("'(EDCA) " &amp; Q$3 &amp; "'!$D:$D"),1,FALSE))),0,1)</f>
        <v>0</v>
      </c>
      <c r="R172" s="76">
        <f t="shared" si="170"/>
        <v>0</v>
      </c>
      <c r="S172" s="76">
        <f t="shared" si="170"/>
        <v>0</v>
      </c>
      <c r="T172" s="76">
        <f t="shared" si="170"/>
        <v>0</v>
      </c>
      <c r="U172" s="76">
        <f t="shared" si="170"/>
        <v>0</v>
      </c>
      <c r="V172" s="76">
        <f t="shared" si="170"/>
        <v>0</v>
      </c>
    </row>
    <row r="173">
      <c r="A173" s="76" t="str">
        <f t="shared" si="1"/>
        <v> ()</v>
      </c>
      <c r="B173" s="85"/>
      <c r="C173" s="76"/>
      <c r="D173" s="92"/>
      <c r="E173" s="108"/>
      <c r="F173" s="111"/>
      <c r="G173" s="76"/>
      <c r="H173" s="76"/>
      <c r="I173" s="88" t="str">
        <f t="shared" si="3"/>
        <v>no</v>
      </c>
      <c r="J173" s="88" t="str">
        <f>IFERROR(__xludf.DUMMYFUNCTION("IFERROR(JOIN("", "",FILTER(K173:P173,LEN(K173:P173))))"),"")</f>
        <v/>
      </c>
      <c r="K173" s="76" t="str">
        <f>IFERROR(__xludf.DUMMYFUNCTION("IF(ISBLANK($D173),"""",IFERROR(JOIN("", "",QUERY(INDIRECT(""'(EDCA) "" &amp; K$3 &amp; ""'!$A$1:$D$1000""),""SELECT A WHERE D = '"" &amp; $A173 &amp; ""'""))))"),"")</f>
        <v/>
      </c>
      <c r="L173" s="76" t="str">
        <f>IFERROR(__xludf.DUMMYFUNCTION("IF(ISBLANK($D173),"""",IFERROR(JOIN("", "",QUERY(INDIRECT(""'(EDCA) "" &amp; L$3 &amp; ""'!$A$1:$D$1000""),""SELECT A WHERE D = '"" &amp; $A173 &amp; ""'""))))"),"")</f>
        <v/>
      </c>
      <c r="M173" s="76" t="str">
        <f>IFERROR(__xludf.DUMMYFUNCTION("IF(ISBLANK($D173),"""",IFERROR(JOIN("", "",QUERY(INDIRECT(""'(EDCA) "" &amp; M$3 &amp; ""'!$A$1:$D$1000""),""SELECT A WHERE D = '"" &amp; $A173 &amp; ""'""))))"),"")</f>
        <v/>
      </c>
      <c r="N173" s="76" t="str">
        <f>IFERROR(__xludf.DUMMYFUNCTION("IF(ISBLANK($D173),"""",IFERROR(JOIN("", "",QUERY(INDIRECT(""'(EDCA) "" &amp; N$3 &amp; ""'!$A$1:$D$1000""),""SELECT A WHERE D = '"" &amp; $A173 &amp; ""'""))))"),"")</f>
        <v/>
      </c>
      <c r="O173" s="76" t="str">
        <f>IFERROR(__xludf.DUMMYFUNCTION("IF(ISBLANK($D173),"""",IFERROR(JOIN("", "",QUERY(INDIRECT(""'(EDCA) "" &amp; O$3 &amp; ""'!$A$1:$D$1000""),""SELECT A WHERE D = '"" &amp; $A173 &amp; ""'""))))"),"")</f>
        <v/>
      </c>
      <c r="P173" s="76" t="str">
        <f>IFERROR(__xludf.DUMMYFUNCTION("IF(ISBLANK($D173),"""",IFERROR(JOIN("", "",QUERY(INDIRECT(""'(EDCA) "" &amp; P$3 &amp; ""'!$A$1:$D$1000""),""SELECT A WHERE D = '"" &amp; $A173 &amp; ""'""))))"),"")</f>
        <v/>
      </c>
      <c r="Q173" s="76">
        <f t="shared" ref="Q173:V173" si="171">IF(ISBLANK(IFERROR(VLOOKUP($A173,INDIRECT("'(EDCA) " &amp; Q$3 &amp; "'!$D:$D"),1,FALSE))),0,1)</f>
        <v>0</v>
      </c>
      <c r="R173" s="76">
        <f t="shared" si="171"/>
        <v>0</v>
      </c>
      <c r="S173" s="76">
        <f t="shared" si="171"/>
        <v>0</v>
      </c>
      <c r="T173" s="76">
        <f t="shared" si="171"/>
        <v>0</v>
      </c>
      <c r="U173" s="76">
        <f t="shared" si="171"/>
        <v>0</v>
      </c>
      <c r="V173" s="76">
        <f t="shared" si="171"/>
        <v>0</v>
      </c>
    </row>
    <row r="174">
      <c r="A174" s="76" t="str">
        <f t="shared" si="1"/>
        <v> ()</v>
      </c>
      <c r="B174" s="91"/>
      <c r="C174" s="76"/>
      <c r="D174" s="92"/>
      <c r="E174" s="108"/>
      <c r="F174" s="111"/>
      <c r="G174" s="76"/>
      <c r="H174" s="76"/>
      <c r="I174" s="88" t="str">
        <f t="shared" si="3"/>
        <v>no</v>
      </c>
      <c r="J174" s="88" t="str">
        <f>IFERROR(__xludf.DUMMYFUNCTION("IFERROR(JOIN("", "",FILTER(K174:P174,LEN(K174:P174))))"),"")</f>
        <v/>
      </c>
      <c r="K174" s="76" t="str">
        <f>IFERROR(__xludf.DUMMYFUNCTION("IF(ISBLANK($D174),"""",IFERROR(JOIN("", "",QUERY(INDIRECT(""'(EDCA) "" &amp; K$3 &amp; ""'!$A$1:$D$1000""),""SELECT A WHERE D = '"" &amp; $A174 &amp; ""'""))))"),"")</f>
        <v/>
      </c>
      <c r="L174" s="76" t="str">
        <f>IFERROR(__xludf.DUMMYFUNCTION("IF(ISBLANK($D174),"""",IFERROR(JOIN("", "",QUERY(INDIRECT(""'(EDCA) "" &amp; L$3 &amp; ""'!$A$1:$D$1000""),""SELECT A WHERE D = '"" &amp; $A174 &amp; ""'""))))"),"")</f>
        <v/>
      </c>
      <c r="M174" s="76" t="str">
        <f>IFERROR(__xludf.DUMMYFUNCTION("IF(ISBLANK($D174),"""",IFERROR(JOIN("", "",QUERY(INDIRECT(""'(EDCA) "" &amp; M$3 &amp; ""'!$A$1:$D$1000""),""SELECT A WHERE D = '"" &amp; $A174 &amp; ""'""))))"),"")</f>
        <v/>
      </c>
      <c r="N174" s="76" t="str">
        <f>IFERROR(__xludf.DUMMYFUNCTION("IF(ISBLANK($D174),"""",IFERROR(JOIN("", "",QUERY(INDIRECT(""'(EDCA) "" &amp; N$3 &amp; ""'!$A$1:$D$1000""),""SELECT A WHERE D = '"" &amp; $A174 &amp; ""'""))))"),"")</f>
        <v/>
      </c>
      <c r="O174" s="76" t="str">
        <f>IFERROR(__xludf.DUMMYFUNCTION("IF(ISBLANK($D174),"""",IFERROR(JOIN("", "",QUERY(INDIRECT(""'(EDCA) "" &amp; O$3 &amp; ""'!$A$1:$D$1000""),""SELECT A WHERE D = '"" &amp; $A174 &amp; ""'""))))"),"")</f>
        <v/>
      </c>
      <c r="P174" s="76" t="str">
        <f>IFERROR(__xludf.DUMMYFUNCTION("IF(ISBLANK($D174),"""",IFERROR(JOIN("", "",QUERY(INDIRECT(""'(EDCA) "" &amp; P$3 &amp; ""'!$A$1:$D$1000""),""SELECT A WHERE D = '"" &amp; $A174 &amp; ""'""))))"),"")</f>
        <v/>
      </c>
      <c r="Q174" s="76">
        <f t="shared" ref="Q174:V174" si="172">IF(ISBLANK(IFERROR(VLOOKUP($A174,INDIRECT("'(EDCA) " &amp; Q$3 &amp; "'!$D:$D"),1,FALSE))),0,1)</f>
        <v>0</v>
      </c>
      <c r="R174" s="76">
        <f t="shared" si="172"/>
        <v>0</v>
      </c>
      <c r="S174" s="76">
        <f t="shared" si="172"/>
        <v>0</v>
      </c>
      <c r="T174" s="76">
        <f t="shared" si="172"/>
        <v>0</v>
      </c>
      <c r="U174" s="76">
        <f t="shared" si="172"/>
        <v>0</v>
      </c>
      <c r="V174" s="76">
        <f t="shared" si="172"/>
        <v>0</v>
      </c>
    </row>
    <row r="175">
      <c r="A175" s="76" t="str">
        <f t="shared" si="1"/>
        <v> ()</v>
      </c>
      <c r="B175" s="91"/>
      <c r="C175" s="76"/>
      <c r="D175" s="85"/>
      <c r="E175" s="85"/>
      <c r="F175" s="111"/>
      <c r="G175" s="76"/>
      <c r="H175" s="76"/>
      <c r="I175" s="88" t="str">
        <f t="shared" si="3"/>
        <v>no</v>
      </c>
      <c r="J175" s="88" t="str">
        <f>IFERROR(__xludf.DUMMYFUNCTION("IFERROR(JOIN("", "",FILTER(K175:P175,LEN(K175:P175))))"),"")</f>
        <v/>
      </c>
      <c r="K175" s="76" t="str">
        <f>IFERROR(__xludf.DUMMYFUNCTION("IF(ISBLANK($D175),"""",IFERROR(JOIN("", "",QUERY(INDIRECT(""'(EDCA) "" &amp; K$3 &amp; ""'!$A$1:$D$1000""),""SELECT A WHERE D = '"" &amp; $A175 &amp; ""'""))))"),"")</f>
        <v/>
      </c>
      <c r="L175" s="76" t="str">
        <f>IFERROR(__xludf.DUMMYFUNCTION("IF(ISBLANK($D175),"""",IFERROR(JOIN("", "",QUERY(INDIRECT(""'(EDCA) "" &amp; L$3 &amp; ""'!$A$1:$D$1000""),""SELECT A WHERE D = '"" &amp; $A175 &amp; ""'""))))"),"")</f>
        <v/>
      </c>
      <c r="M175" s="76" t="str">
        <f>IFERROR(__xludf.DUMMYFUNCTION("IF(ISBLANK($D175),"""",IFERROR(JOIN("", "",QUERY(INDIRECT(""'(EDCA) "" &amp; M$3 &amp; ""'!$A$1:$D$1000""),""SELECT A WHERE D = '"" &amp; $A175 &amp; ""'""))))"),"")</f>
        <v/>
      </c>
      <c r="N175" s="76" t="str">
        <f>IFERROR(__xludf.DUMMYFUNCTION("IF(ISBLANK($D175),"""",IFERROR(JOIN("", "",QUERY(INDIRECT(""'(EDCA) "" &amp; N$3 &amp; ""'!$A$1:$D$1000""),""SELECT A WHERE D = '"" &amp; $A175 &amp; ""'""))))"),"")</f>
        <v/>
      </c>
      <c r="O175" s="76" t="str">
        <f>IFERROR(__xludf.DUMMYFUNCTION("IF(ISBLANK($D175),"""",IFERROR(JOIN("", "",QUERY(INDIRECT(""'(EDCA) "" &amp; O$3 &amp; ""'!$A$1:$D$1000""),""SELECT A WHERE D = '"" &amp; $A175 &amp; ""'""))))"),"")</f>
        <v/>
      </c>
      <c r="P175" s="76" t="str">
        <f>IFERROR(__xludf.DUMMYFUNCTION("IF(ISBLANK($D175),"""",IFERROR(JOIN("", "",QUERY(INDIRECT(""'(EDCA) "" &amp; P$3 &amp; ""'!$A$1:$D$1000""),""SELECT A WHERE D = '"" &amp; $A175 &amp; ""'""))))"),"")</f>
        <v/>
      </c>
      <c r="Q175" s="76">
        <f t="shared" ref="Q175:V175" si="173">IF(ISBLANK(IFERROR(VLOOKUP($A175,INDIRECT("'(EDCA) " &amp; Q$3 &amp; "'!$D:$D"),1,FALSE))),0,1)</f>
        <v>0</v>
      </c>
      <c r="R175" s="76">
        <f t="shared" si="173"/>
        <v>0</v>
      </c>
      <c r="S175" s="76">
        <f t="shared" si="173"/>
        <v>0</v>
      </c>
      <c r="T175" s="76">
        <f t="shared" si="173"/>
        <v>0</v>
      </c>
      <c r="U175" s="76">
        <f t="shared" si="173"/>
        <v>0</v>
      </c>
      <c r="V175" s="76">
        <f t="shared" si="173"/>
        <v>0</v>
      </c>
    </row>
    <row r="176">
      <c r="A176" s="76" t="str">
        <f t="shared" si="1"/>
        <v> ()</v>
      </c>
      <c r="B176" s="91"/>
      <c r="C176" s="76"/>
      <c r="D176" s="85"/>
      <c r="E176" s="85"/>
      <c r="F176" s="111"/>
      <c r="G176" s="76"/>
      <c r="H176" s="76"/>
      <c r="I176" s="88" t="str">
        <f t="shared" si="3"/>
        <v>no</v>
      </c>
      <c r="J176" s="88" t="str">
        <f>IFERROR(__xludf.DUMMYFUNCTION("IFERROR(JOIN("", "",FILTER(K176:P176,LEN(K176:P176))))"),"")</f>
        <v/>
      </c>
      <c r="K176" s="76" t="str">
        <f>IFERROR(__xludf.DUMMYFUNCTION("IF(ISBLANK($D176),"""",IFERROR(JOIN("", "",QUERY(INDIRECT(""'(EDCA) "" &amp; K$3 &amp; ""'!$A$1:$D$1000""),""SELECT A WHERE D = '"" &amp; $A176 &amp; ""'""))))"),"")</f>
        <v/>
      </c>
      <c r="L176" s="76" t="str">
        <f>IFERROR(__xludf.DUMMYFUNCTION("IF(ISBLANK($D176),"""",IFERROR(JOIN("", "",QUERY(INDIRECT(""'(EDCA) "" &amp; L$3 &amp; ""'!$A$1:$D$1000""),""SELECT A WHERE D = '"" &amp; $A176 &amp; ""'""))))"),"")</f>
        <v/>
      </c>
      <c r="M176" s="76" t="str">
        <f>IFERROR(__xludf.DUMMYFUNCTION("IF(ISBLANK($D176),"""",IFERROR(JOIN("", "",QUERY(INDIRECT(""'(EDCA) "" &amp; M$3 &amp; ""'!$A$1:$D$1000""),""SELECT A WHERE D = '"" &amp; $A176 &amp; ""'""))))"),"")</f>
        <v/>
      </c>
      <c r="N176" s="76" t="str">
        <f>IFERROR(__xludf.DUMMYFUNCTION("IF(ISBLANK($D176),"""",IFERROR(JOIN("", "",QUERY(INDIRECT(""'(EDCA) "" &amp; N$3 &amp; ""'!$A$1:$D$1000""),""SELECT A WHERE D = '"" &amp; $A176 &amp; ""'""))))"),"")</f>
        <v/>
      </c>
      <c r="O176" s="76" t="str">
        <f>IFERROR(__xludf.DUMMYFUNCTION("IF(ISBLANK($D176),"""",IFERROR(JOIN("", "",QUERY(INDIRECT(""'(EDCA) "" &amp; O$3 &amp; ""'!$A$1:$D$1000""),""SELECT A WHERE D = '"" &amp; $A176 &amp; ""'""))))"),"")</f>
        <v/>
      </c>
      <c r="P176" s="76" t="str">
        <f>IFERROR(__xludf.DUMMYFUNCTION("IF(ISBLANK($D176),"""",IFERROR(JOIN("", "",QUERY(INDIRECT(""'(EDCA) "" &amp; P$3 &amp; ""'!$A$1:$D$1000""),""SELECT A WHERE D = '"" &amp; $A176 &amp; ""'""))))"),"")</f>
        <v/>
      </c>
      <c r="Q176" s="76">
        <f t="shared" ref="Q176:V176" si="174">IF(ISBLANK(IFERROR(VLOOKUP($A176,INDIRECT("'(EDCA) " &amp; Q$3 &amp; "'!$D:$D"),1,FALSE))),0,1)</f>
        <v>0</v>
      </c>
      <c r="R176" s="76">
        <f t="shared" si="174"/>
        <v>0</v>
      </c>
      <c r="S176" s="76">
        <f t="shared" si="174"/>
        <v>0</v>
      </c>
      <c r="T176" s="76">
        <f t="shared" si="174"/>
        <v>0</v>
      </c>
      <c r="U176" s="76">
        <f t="shared" si="174"/>
        <v>0</v>
      </c>
      <c r="V176" s="76">
        <f t="shared" si="174"/>
        <v>0</v>
      </c>
    </row>
    <row r="177">
      <c r="A177" s="76" t="str">
        <f t="shared" si="1"/>
        <v> ()</v>
      </c>
      <c r="B177" s="91"/>
      <c r="C177" s="76"/>
      <c r="D177" s="85"/>
      <c r="E177" s="85"/>
      <c r="F177" s="111"/>
      <c r="G177" s="76"/>
      <c r="H177" s="76"/>
      <c r="I177" s="88" t="str">
        <f t="shared" si="3"/>
        <v>no</v>
      </c>
      <c r="J177" s="88" t="str">
        <f>IFERROR(__xludf.DUMMYFUNCTION("IFERROR(JOIN("", "",FILTER(K177:P177,LEN(K177:P177))))"),"")</f>
        <v/>
      </c>
      <c r="K177" s="76" t="str">
        <f>IFERROR(__xludf.DUMMYFUNCTION("IF(ISBLANK($D177),"""",IFERROR(JOIN("", "",QUERY(INDIRECT(""'(EDCA) "" &amp; K$3 &amp; ""'!$A$1:$D$1000""),""SELECT A WHERE D = '"" &amp; $A177 &amp; ""'""))))"),"")</f>
        <v/>
      </c>
      <c r="L177" s="76" t="str">
        <f>IFERROR(__xludf.DUMMYFUNCTION("IF(ISBLANK($D177),"""",IFERROR(JOIN("", "",QUERY(INDIRECT(""'(EDCA) "" &amp; L$3 &amp; ""'!$A$1:$D$1000""),""SELECT A WHERE D = '"" &amp; $A177 &amp; ""'""))))"),"")</f>
        <v/>
      </c>
      <c r="M177" s="76" t="str">
        <f>IFERROR(__xludf.DUMMYFUNCTION("IF(ISBLANK($D177),"""",IFERROR(JOIN("", "",QUERY(INDIRECT(""'(EDCA) "" &amp; M$3 &amp; ""'!$A$1:$D$1000""),""SELECT A WHERE D = '"" &amp; $A177 &amp; ""'""))))"),"")</f>
        <v/>
      </c>
      <c r="N177" s="76" t="str">
        <f>IFERROR(__xludf.DUMMYFUNCTION("IF(ISBLANK($D177),"""",IFERROR(JOIN("", "",QUERY(INDIRECT(""'(EDCA) "" &amp; N$3 &amp; ""'!$A$1:$D$1000""),""SELECT A WHERE D = '"" &amp; $A177 &amp; ""'""))))"),"")</f>
        <v/>
      </c>
      <c r="O177" s="76" t="str">
        <f>IFERROR(__xludf.DUMMYFUNCTION("IF(ISBLANK($D177),"""",IFERROR(JOIN("", "",QUERY(INDIRECT(""'(EDCA) "" &amp; O$3 &amp; ""'!$A$1:$D$1000""),""SELECT A WHERE D = '"" &amp; $A177 &amp; ""'""))))"),"")</f>
        <v/>
      </c>
      <c r="P177" s="76" t="str">
        <f>IFERROR(__xludf.DUMMYFUNCTION("IF(ISBLANK($D177),"""",IFERROR(JOIN("", "",QUERY(INDIRECT(""'(EDCA) "" &amp; P$3 &amp; ""'!$A$1:$D$1000""),""SELECT A WHERE D = '"" &amp; $A177 &amp; ""'""))))"),"")</f>
        <v/>
      </c>
      <c r="Q177" s="76">
        <f t="shared" ref="Q177:V177" si="175">IF(ISBLANK(IFERROR(VLOOKUP($A177,INDIRECT("'(EDCA) " &amp; Q$3 &amp; "'!$D:$D"),1,FALSE))),0,1)</f>
        <v>0</v>
      </c>
      <c r="R177" s="76">
        <f t="shared" si="175"/>
        <v>0</v>
      </c>
      <c r="S177" s="76">
        <f t="shared" si="175"/>
        <v>0</v>
      </c>
      <c r="T177" s="76">
        <f t="shared" si="175"/>
        <v>0</v>
      </c>
      <c r="U177" s="76">
        <f t="shared" si="175"/>
        <v>0</v>
      </c>
      <c r="V177" s="76">
        <f t="shared" si="175"/>
        <v>0</v>
      </c>
    </row>
    <row r="178">
      <c r="A178" s="76" t="str">
        <f t="shared" si="1"/>
        <v> ()</v>
      </c>
      <c r="B178" s="91"/>
      <c r="C178" s="76"/>
      <c r="D178" s="85"/>
      <c r="E178" s="108"/>
      <c r="F178" s="111"/>
      <c r="G178" s="76"/>
      <c r="H178" s="76"/>
      <c r="I178" s="88" t="str">
        <f t="shared" si="3"/>
        <v>no</v>
      </c>
      <c r="J178" s="88" t="str">
        <f>IFERROR(__xludf.DUMMYFUNCTION("IFERROR(JOIN("", "",FILTER(K178:P178,LEN(K178:P178))))"),"")</f>
        <v/>
      </c>
      <c r="K178" s="76" t="str">
        <f>IFERROR(__xludf.DUMMYFUNCTION("IF(ISBLANK($D178),"""",IFERROR(JOIN("", "",QUERY(INDIRECT(""'(EDCA) "" &amp; K$3 &amp; ""'!$A$1:$D$1000""),""SELECT A WHERE D = '"" &amp; $A178 &amp; ""'""))))"),"")</f>
        <v/>
      </c>
      <c r="L178" s="76" t="str">
        <f>IFERROR(__xludf.DUMMYFUNCTION("IF(ISBLANK($D178),"""",IFERROR(JOIN("", "",QUERY(INDIRECT(""'(EDCA) "" &amp; L$3 &amp; ""'!$A$1:$D$1000""),""SELECT A WHERE D = '"" &amp; $A178 &amp; ""'""))))"),"")</f>
        <v/>
      </c>
      <c r="M178" s="76" t="str">
        <f>IFERROR(__xludf.DUMMYFUNCTION("IF(ISBLANK($D178),"""",IFERROR(JOIN("", "",QUERY(INDIRECT(""'(EDCA) "" &amp; M$3 &amp; ""'!$A$1:$D$1000""),""SELECT A WHERE D = '"" &amp; $A178 &amp; ""'""))))"),"")</f>
        <v/>
      </c>
      <c r="N178" s="76" t="str">
        <f>IFERROR(__xludf.DUMMYFUNCTION("IF(ISBLANK($D178),"""",IFERROR(JOIN("", "",QUERY(INDIRECT(""'(EDCA) "" &amp; N$3 &amp; ""'!$A$1:$D$1000""),""SELECT A WHERE D = '"" &amp; $A178 &amp; ""'""))))"),"")</f>
        <v/>
      </c>
      <c r="O178" s="76" t="str">
        <f>IFERROR(__xludf.DUMMYFUNCTION("IF(ISBLANK($D178),"""",IFERROR(JOIN("", "",QUERY(INDIRECT(""'(EDCA) "" &amp; O$3 &amp; ""'!$A$1:$D$1000""),""SELECT A WHERE D = '"" &amp; $A178 &amp; ""'""))))"),"")</f>
        <v/>
      </c>
      <c r="P178" s="76" t="str">
        <f>IFERROR(__xludf.DUMMYFUNCTION("IF(ISBLANK($D178),"""",IFERROR(JOIN("", "",QUERY(INDIRECT(""'(EDCA) "" &amp; P$3 &amp; ""'!$A$1:$D$1000""),""SELECT A WHERE D = '"" &amp; $A178 &amp; ""'""))))"),"")</f>
        <v/>
      </c>
      <c r="Q178" s="76">
        <f t="shared" ref="Q178:V178" si="176">IF(ISBLANK(IFERROR(VLOOKUP($A178,INDIRECT("'(EDCA) " &amp; Q$3 &amp; "'!$D:$D"),1,FALSE))),0,1)</f>
        <v>0</v>
      </c>
      <c r="R178" s="76">
        <f t="shared" si="176"/>
        <v>0</v>
      </c>
      <c r="S178" s="76">
        <f t="shared" si="176"/>
        <v>0</v>
      </c>
      <c r="T178" s="76">
        <f t="shared" si="176"/>
        <v>0</v>
      </c>
      <c r="U178" s="76">
        <f t="shared" si="176"/>
        <v>0</v>
      </c>
      <c r="V178" s="76">
        <f t="shared" si="176"/>
        <v>0</v>
      </c>
    </row>
    <row r="179">
      <c r="A179" s="76" t="str">
        <f t="shared" si="1"/>
        <v> ()</v>
      </c>
      <c r="B179" s="91"/>
      <c r="C179" s="76"/>
      <c r="D179" s="85"/>
      <c r="E179" s="108"/>
      <c r="F179" s="111"/>
      <c r="G179" s="76"/>
      <c r="H179" s="76"/>
      <c r="I179" s="88" t="str">
        <f t="shared" si="3"/>
        <v>no</v>
      </c>
      <c r="J179" s="88" t="str">
        <f>IFERROR(__xludf.DUMMYFUNCTION("IFERROR(JOIN("", "",FILTER(K179:P179,LEN(K179:P179))))"),"")</f>
        <v/>
      </c>
      <c r="K179" s="76" t="str">
        <f>IFERROR(__xludf.DUMMYFUNCTION("IF(ISBLANK($D179),"""",IFERROR(JOIN("", "",QUERY(INDIRECT(""'(EDCA) "" &amp; K$3 &amp; ""'!$A$1:$D$1000""),""SELECT A WHERE D = '"" &amp; $A179 &amp; ""'""))))"),"")</f>
        <v/>
      </c>
      <c r="L179" s="76" t="str">
        <f>IFERROR(__xludf.DUMMYFUNCTION("IF(ISBLANK($D179),"""",IFERROR(JOIN("", "",QUERY(INDIRECT(""'(EDCA) "" &amp; L$3 &amp; ""'!$A$1:$D$1000""),""SELECT A WHERE D = '"" &amp; $A179 &amp; ""'""))))"),"")</f>
        <v/>
      </c>
      <c r="M179" s="76" t="str">
        <f>IFERROR(__xludf.DUMMYFUNCTION("IF(ISBLANK($D179),"""",IFERROR(JOIN("", "",QUERY(INDIRECT(""'(EDCA) "" &amp; M$3 &amp; ""'!$A$1:$D$1000""),""SELECT A WHERE D = '"" &amp; $A179 &amp; ""'""))))"),"")</f>
        <v/>
      </c>
      <c r="N179" s="76" t="str">
        <f>IFERROR(__xludf.DUMMYFUNCTION("IF(ISBLANK($D179),"""",IFERROR(JOIN("", "",QUERY(INDIRECT(""'(EDCA) "" &amp; N$3 &amp; ""'!$A$1:$D$1000""),""SELECT A WHERE D = '"" &amp; $A179 &amp; ""'""))))"),"")</f>
        <v/>
      </c>
      <c r="O179" s="76" t="str">
        <f>IFERROR(__xludf.DUMMYFUNCTION("IF(ISBLANK($D179),"""",IFERROR(JOIN("", "",QUERY(INDIRECT(""'(EDCA) "" &amp; O$3 &amp; ""'!$A$1:$D$1000""),""SELECT A WHERE D = '"" &amp; $A179 &amp; ""'""))))"),"")</f>
        <v/>
      </c>
      <c r="P179" s="76" t="str">
        <f>IFERROR(__xludf.DUMMYFUNCTION("IF(ISBLANK($D179),"""",IFERROR(JOIN("", "",QUERY(INDIRECT(""'(EDCA) "" &amp; P$3 &amp; ""'!$A$1:$D$1000""),""SELECT A WHERE D = '"" &amp; $A179 &amp; ""'""))))"),"")</f>
        <v/>
      </c>
      <c r="Q179" s="76">
        <f t="shared" ref="Q179:V179" si="177">IF(ISBLANK(IFERROR(VLOOKUP($A179,INDIRECT("'(EDCA) " &amp; Q$3 &amp; "'!$D:$D"),1,FALSE))),0,1)</f>
        <v>0</v>
      </c>
      <c r="R179" s="76">
        <f t="shared" si="177"/>
        <v>0</v>
      </c>
      <c r="S179" s="76">
        <f t="shared" si="177"/>
        <v>0</v>
      </c>
      <c r="T179" s="76">
        <f t="shared" si="177"/>
        <v>0</v>
      </c>
      <c r="U179" s="76">
        <f t="shared" si="177"/>
        <v>0</v>
      </c>
      <c r="V179" s="76">
        <f t="shared" si="177"/>
        <v>0</v>
      </c>
    </row>
    <row r="180">
      <c r="A180" s="76" t="str">
        <f t="shared" si="1"/>
        <v> ()</v>
      </c>
      <c r="B180" s="91"/>
      <c r="C180" s="76"/>
      <c r="D180" s="85"/>
      <c r="E180" s="85"/>
      <c r="F180" s="111"/>
      <c r="G180" s="76"/>
      <c r="H180" s="76"/>
      <c r="I180" s="88" t="str">
        <f t="shared" si="3"/>
        <v>no</v>
      </c>
      <c r="J180" s="88" t="str">
        <f>IFERROR(__xludf.DUMMYFUNCTION("IFERROR(JOIN("", "",FILTER(K180:P180,LEN(K180:P180))))"),"")</f>
        <v/>
      </c>
      <c r="K180" s="76" t="str">
        <f>IFERROR(__xludf.DUMMYFUNCTION("IF(ISBLANK($D180),"""",IFERROR(JOIN("", "",QUERY(INDIRECT(""'(EDCA) "" &amp; K$3 &amp; ""'!$A$1:$D$1000""),""SELECT A WHERE D = '"" &amp; $A180 &amp; ""'""))))"),"")</f>
        <v/>
      </c>
      <c r="L180" s="76" t="str">
        <f>IFERROR(__xludf.DUMMYFUNCTION("IF(ISBLANK($D180),"""",IFERROR(JOIN("", "",QUERY(INDIRECT(""'(EDCA) "" &amp; L$3 &amp; ""'!$A$1:$D$1000""),""SELECT A WHERE D = '"" &amp; $A180 &amp; ""'""))))"),"")</f>
        <v/>
      </c>
      <c r="M180" s="76" t="str">
        <f>IFERROR(__xludf.DUMMYFUNCTION("IF(ISBLANK($D180),"""",IFERROR(JOIN("", "",QUERY(INDIRECT(""'(EDCA) "" &amp; M$3 &amp; ""'!$A$1:$D$1000""),""SELECT A WHERE D = '"" &amp; $A180 &amp; ""'""))))"),"")</f>
        <v/>
      </c>
      <c r="N180" s="76" t="str">
        <f>IFERROR(__xludf.DUMMYFUNCTION("IF(ISBLANK($D180),"""",IFERROR(JOIN("", "",QUERY(INDIRECT(""'(EDCA) "" &amp; N$3 &amp; ""'!$A$1:$D$1000""),""SELECT A WHERE D = '"" &amp; $A180 &amp; ""'""))))"),"")</f>
        <v/>
      </c>
      <c r="O180" s="76" t="str">
        <f>IFERROR(__xludf.DUMMYFUNCTION("IF(ISBLANK($D180),"""",IFERROR(JOIN("", "",QUERY(INDIRECT(""'(EDCA) "" &amp; O$3 &amp; ""'!$A$1:$D$1000""),""SELECT A WHERE D = '"" &amp; $A180 &amp; ""'""))))"),"")</f>
        <v/>
      </c>
      <c r="P180" s="76" t="str">
        <f>IFERROR(__xludf.DUMMYFUNCTION("IF(ISBLANK($D180),"""",IFERROR(JOIN("", "",QUERY(INDIRECT(""'(EDCA) "" &amp; P$3 &amp; ""'!$A$1:$D$1000""),""SELECT A WHERE D = '"" &amp; $A180 &amp; ""'""))))"),"")</f>
        <v/>
      </c>
      <c r="Q180" s="76">
        <f t="shared" ref="Q180:V180" si="178">IF(ISBLANK(IFERROR(VLOOKUP($A180,INDIRECT("'(EDCA) " &amp; Q$3 &amp; "'!$D:$D"),1,FALSE))),0,1)</f>
        <v>0</v>
      </c>
      <c r="R180" s="76">
        <f t="shared" si="178"/>
        <v>0</v>
      </c>
      <c r="S180" s="76">
        <f t="shared" si="178"/>
        <v>0</v>
      </c>
      <c r="T180" s="76">
        <f t="shared" si="178"/>
        <v>0</v>
      </c>
      <c r="U180" s="76">
        <f t="shared" si="178"/>
        <v>0</v>
      </c>
      <c r="V180" s="76">
        <f t="shared" si="178"/>
        <v>0</v>
      </c>
    </row>
    <row r="181">
      <c r="A181" s="76" t="str">
        <f t="shared" si="1"/>
        <v> ()</v>
      </c>
      <c r="B181" s="91"/>
      <c r="C181" s="76"/>
      <c r="D181" s="85"/>
      <c r="E181" s="89"/>
      <c r="F181" s="111"/>
      <c r="G181" s="76"/>
      <c r="H181" s="76"/>
      <c r="I181" s="88" t="str">
        <f t="shared" si="3"/>
        <v>no</v>
      </c>
      <c r="J181" s="88" t="str">
        <f>IFERROR(__xludf.DUMMYFUNCTION("IFERROR(JOIN("", "",FILTER(K181:P181,LEN(K181:P181))))"),"")</f>
        <v/>
      </c>
      <c r="K181" s="76" t="str">
        <f>IFERROR(__xludf.DUMMYFUNCTION("IF(ISBLANK($D181),"""",IFERROR(JOIN("", "",QUERY(INDIRECT(""'(EDCA) "" &amp; K$3 &amp; ""'!$A$1:$D$1000""),""SELECT A WHERE D = '"" &amp; $A181 &amp; ""'""))))"),"")</f>
        <v/>
      </c>
      <c r="L181" s="76" t="str">
        <f>IFERROR(__xludf.DUMMYFUNCTION("IF(ISBLANK($D181),"""",IFERROR(JOIN("", "",QUERY(INDIRECT(""'(EDCA) "" &amp; L$3 &amp; ""'!$A$1:$D$1000""),""SELECT A WHERE D = '"" &amp; $A181 &amp; ""'""))))"),"")</f>
        <v/>
      </c>
      <c r="M181" s="76" t="str">
        <f>IFERROR(__xludf.DUMMYFUNCTION("IF(ISBLANK($D181),"""",IFERROR(JOIN("", "",QUERY(INDIRECT(""'(EDCA) "" &amp; M$3 &amp; ""'!$A$1:$D$1000""),""SELECT A WHERE D = '"" &amp; $A181 &amp; ""'""))))"),"")</f>
        <v/>
      </c>
      <c r="N181" s="76" t="str">
        <f>IFERROR(__xludf.DUMMYFUNCTION("IF(ISBLANK($D181),"""",IFERROR(JOIN("", "",QUERY(INDIRECT(""'(EDCA) "" &amp; N$3 &amp; ""'!$A$1:$D$1000""),""SELECT A WHERE D = '"" &amp; $A181 &amp; ""'""))))"),"")</f>
        <v/>
      </c>
      <c r="O181" s="76" t="str">
        <f>IFERROR(__xludf.DUMMYFUNCTION("IF(ISBLANK($D181),"""",IFERROR(JOIN("", "",QUERY(INDIRECT(""'(EDCA) "" &amp; O$3 &amp; ""'!$A$1:$D$1000""),""SELECT A WHERE D = '"" &amp; $A181 &amp; ""'""))))"),"")</f>
        <v/>
      </c>
      <c r="P181" s="76" t="str">
        <f>IFERROR(__xludf.DUMMYFUNCTION("IF(ISBLANK($D181),"""",IFERROR(JOIN("", "",QUERY(INDIRECT(""'(EDCA) "" &amp; P$3 &amp; ""'!$A$1:$D$1000""),""SELECT A WHERE D = '"" &amp; $A181 &amp; ""'""))))"),"")</f>
        <v/>
      </c>
      <c r="Q181" s="76">
        <f t="shared" ref="Q181:V181" si="179">IF(ISBLANK(IFERROR(VLOOKUP($A181,INDIRECT("'(EDCA) " &amp; Q$3 &amp; "'!$D:$D"),1,FALSE))),0,1)</f>
        <v>0</v>
      </c>
      <c r="R181" s="76">
        <f t="shared" si="179"/>
        <v>0</v>
      </c>
      <c r="S181" s="76">
        <f t="shared" si="179"/>
        <v>0</v>
      </c>
      <c r="T181" s="76">
        <f t="shared" si="179"/>
        <v>0</v>
      </c>
      <c r="U181" s="76">
        <f t="shared" si="179"/>
        <v>0</v>
      </c>
      <c r="V181" s="76">
        <f t="shared" si="179"/>
        <v>0</v>
      </c>
    </row>
    <row r="182">
      <c r="A182" s="76" t="str">
        <f t="shared" si="1"/>
        <v> ()</v>
      </c>
      <c r="B182" s="91"/>
      <c r="C182" s="76"/>
      <c r="D182" s="85"/>
      <c r="E182" s="106"/>
      <c r="F182" s="111"/>
      <c r="G182" s="76"/>
      <c r="H182" s="76"/>
      <c r="I182" s="88" t="str">
        <f t="shared" si="3"/>
        <v>no</v>
      </c>
      <c r="J182" s="88" t="str">
        <f>IFERROR(__xludf.DUMMYFUNCTION("IFERROR(JOIN("", "",FILTER(K182:P182,LEN(K182:P182))))"),"")</f>
        <v/>
      </c>
      <c r="K182" s="76" t="str">
        <f>IFERROR(__xludf.DUMMYFUNCTION("IF(ISBLANK($D182),"""",IFERROR(JOIN("", "",QUERY(INDIRECT(""'(EDCA) "" &amp; K$3 &amp; ""'!$A$1:$D$1000""),""SELECT A WHERE D = '"" &amp; $A182 &amp; ""'""))))"),"")</f>
        <v/>
      </c>
      <c r="L182" s="76" t="str">
        <f>IFERROR(__xludf.DUMMYFUNCTION("IF(ISBLANK($D182),"""",IFERROR(JOIN("", "",QUERY(INDIRECT(""'(EDCA) "" &amp; L$3 &amp; ""'!$A$1:$D$1000""),""SELECT A WHERE D = '"" &amp; $A182 &amp; ""'""))))"),"")</f>
        <v/>
      </c>
      <c r="M182" s="76" t="str">
        <f>IFERROR(__xludf.DUMMYFUNCTION("IF(ISBLANK($D182),"""",IFERROR(JOIN("", "",QUERY(INDIRECT(""'(EDCA) "" &amp; M$3 &amp; ""'!$A$1:$D$1000""),""SELECT A WHERE D = '"" &amp; $A182 &amp; ""'""))))"),"")</f>
        <v/>
      </c>
      <c r="N182" s="76" t="str">
        <f>IFERROR(__xludf.DUMMYFUNCTION("IF(ISBLANK($D182),"""",IFERROR(JOIN("", "",QUERY(INDIRECT(""'(EDCA) "" &amp; N$3 &amp; ""'!$A$1:$D$1000""),""SELECT A WHERE D = '"" &amp; $A182 &amp; ""'""))))"),"")</f>
        <v/>
      </c>
      <c r="O182" s="76" t="str">
        <f>IFERROR(__xludf.DUMMYFUNCTION("IF(ISBLANK($D182),"""",IFERROR(JOIN("", "",QUERY(INDIRECT(""'(EDCA) "" &amp; O$3 &amp; ""'!$A$1:$D$1000""),""SELECT A WHERE D = '"" &amp; $A182 &amp; ""'""))))"),"")</f>
        <v/>
      </c>
      <c r="P182" s="76" t="str">
        <f>IFERROR(__xludf.DUMMYFUNCTION("IF(ISBLANK($D182),"""",IFERROR(JOIN("", "",QUERY(INDIRECT(""'(EDCA) "" &amp; P$3 &amp; ""'!$A$1:$D$1000""),""SELECT A WHERE D = '"" &amp; $A182 &amp; ""'""))))"),"")</f>
        <v/>
      </c>
      <c r="Q182" s="76">
        <f t="shared" ref="Q182:V182" si="180">IF(ISBLANK(IFERROR(VLOOKUP($A182,INDIRECT("'(EDCA) " &amp; Q$3 &amp; "'!$D:$D"),1,FALSE))),0,1)</f>
        <v>0</v>
      </c>
      <c r="R182" s="76">
        <f t="shared" si="180"/>
        <v>0</v>
      </c>
      <c r="S182" s="76">
        <f t="shared" si="180"/>
        <v>0</v>
      </c>
      <c r="T182" s="76">
        <f t="shared" si="180"/>
        <v>0</v>
      </c>
      <c r="U182" s="76">
        <f t="shared" si="180"/>
        <v>0</v>
      </c>
      <c r="V182" s="76">
        <f t="shared" si="180"/>
        <v>0</v>
      </c>
    </row>
    <row r="183">
      <c r="A183" s="76" t="str">
        <f t="shared" si="1"/>
        <v> ()</v>
      </c>
      <c r="B183" s="91"/>
      <c r="C183" s="76"/>
      <c r="D183" s="85"/>
      <c r="E183" s="115"/>
      <c r="F183" s="89"/>
      <c r="G183" s="76"/>
      <c r="H183" s="76"/>
      <c r="I183" s="88" t="str">
        <f t="shared" si="3"/>
        <v>no</v>
      </c>
      <c r="J183" s="88" t="str">
        <f>IFERROR(__xludf.DUMMYFUNCTION("IFERROR(JOIN("", "",FILTER(K183:P183,LEN(K183:P183))))"),"")</f>
        <v/>
      </c>
      <c r="K183" s="76" t="str">
        <f>IFERROR(__xludf.DUMMYFUNCTION("IF(ISBLANK($D183),"""",IFERROR(JOIN("", "",QUERY(INDIRECT(""'(EDCA) "" &amp; K$3 &amp; ""'!$A$1:$D$1000""),""SELECT A WHERE D = '"" &amp; $A183 &amp; ""'""))))"),"")</f>
        <v/>
      </c>
      <c r="L183" s="76" t="str">
        <f>IFERROR(__xludf.DUMMYFUNCTION("IF(ISBLANK($D183),"""",IFERROR(JOIN("", "",QUERY(INDIRECT(""'(EDCA) "" &amp; L$3 &amp; ""'!$A$1:$D$1000""),""SELECT A WHERE D = '"" &amp; $A183 &amp; ""'""))))"),"")</f>
        <v/>
      </c>
      <c r="M183" s="76" t="str">
        <f>IFERROR(__xludf.DUMMYFUNCTION("IF(ISBLANK($D183),"""",IFERROR(JOIN("", "",QUERY(INDIRECT(""'(EDCA) "" &amp; M$3 &amp; ""'!$A$1:$D$1000""),""SELECT A WHERE D = '"" &amp; $A183 &amp; ""'""))))"),"")</f>
        <v/>
      </c>
      <c r="N183" s="76" t="str">
        <f>IFERROR(__xludf.DUMMYFUNCTION("IF(ISBLANK($D183),"""",IFERROR(JOIN("", "",QUERY(INDIRECT(""'(EDCA) "" &amp; N$3 &amp; ""'!$A$1:$D$1000""),""SELECT A WHERE D = '"" &amp; $A183 &amp; ""'""))))"),"")</f>
        <v/>
      </c>
      <c r="O183" s="76" t="str">
        <f>IFERROR(__xludf.DUMMYFUNCTION("IF(ISBLANK($D183),"""",IFERROR(JOIN("", "",QUERY(INDIRECT(""'(EDCA) "" &amp; O$3 &amp; ""'!$A$1:$D$1000""),""SELECT A WHERE D = '"" &amp; $A183 &amp; ""'""))))"),"")</f>
        <v/>
      </c>
      <c r="P183" s="76" t="str">
        <f>IFERROR(__xludf.DUMMYFUNCTION("IF(ISBLANK($D183),"""",IFERROR(JOIN("", "",QUERY(INDIRECT(""'(EDCA) "" &amp; P$3 &amp; ""'!$A$1:$D$1000""),""SELECT A WHERE D = '"" &amp; $A183 &amp; ""'""))))"),"")</f>
        <v/>
      </c>
      <c r="Q183" s="76">
        <f t="shared" ref="Q183:V183" si="181">IF(ISBLANK(IFERROR(VLOOKUP($A183,INDIRECT("'(EDCA) " &amp; Q$3 &amp; "'!$D:$D"),1,FALSE))),0,1)</f>
        <v>0</v>
      </c>
      <c r="R183" s="76">
        <f t="shared" si="181"/>
        <v>0</v>
      </c>
      <c r="S183" s="76">
        <f t="shared" si="181"/>
        <v>0</v>
      </c>
      <c r="T183" s="76">
        <f t="shared" si="181"/>
        <v>0</v>
      </c>
      <c r="U183" s="76">
        <f t="shared" si="181"/>
        <v>0</v>
      </c>
      <c r="V183" s="76">
        <f t="shared" si="181"/>
        <v>0</v>
      </c>
    </row>
    <row r="184">
      <c r="A184" s="76" t="str">
        <f t="shared" si="1"/>
        <v> ()</v>
      </c>
      <c r="B184" s="91"/>
      <c r="C184" s="76"/>
      <c r="D184" s="85"/>
      <c r="E184" s="115"/>
      <c r="F184" s="111"/>
      <c r="G184" s="76"/>
      <c r="H184" s="76"/>
      <c r="I184" s="88" t="str">
        <f t="shared" si="3"/>
        <v>no</v>
      </c>
      <c r="J184" s="88" t="str">
        <f>IFERROR(__xludf.DUMMYFUNCTION("IFERROR(JOIN("", "",FILTER(K184:P184,LEN(K184:P184))))"),"")</f>
        <v/>
      </c>
      <c r="K184" s="76" t="str">
        <f>IFERROR(__xludf.DUMMYFUNCTION("IF(ISBLANK($D184),"""",IFERROR(JOIN("", "",QUERY(INDIRECT(""'(EDCA) "" &amp; K$3 &amp; ""'!$A$1:$D$1000""),""SELECT A WHERE D = '"" &amp; $A184 &amp; ""'""))))"),"")</f>
        <v/>
      </c>
      <c r="L184" s="76" t="str">
        <f>IFERROR(__xludf.DUMMYFUNCTION("IF(ISBLANK($D184),"""",IFERROR(JOIN("", "",QUERY(INDIRECT(""'(EDCA) "" &amp; L$3 &amp; ""'!$A$1:$D$1000""),""SELECT A WHERE D = '"" &amp; $A184 &amp; ""'""))))"),"")</f>
        <v/>
      </c>
      <c r="M184" s="76" t="str">
        <f>IFERROR(__xludf.DUMMYFUNCTION("IF(ISBLANK($D184),"""",IFERROR(JOIN("", "",QUERY(INDIRECT(""'(EDCA) "" &amp; M$3 &amp; ""'!$A$1:$D$1000""),""SELECT A WHERE D = '"" &amp; $A184 &amp; ""'""))))"),"")</f>
        <v/>
      </c>
      <c r="N184" s="76" t="str">
        <f>IFERROR(__xludf.DUMMYFUNCTION("IF(ISBLANK($D184),"""",IFERROR(JOIN("", "",QUERY(INDIRECT(""'(EDCA) "" &amp; N$3 &amp; ""'!$A$1:$D$1000""),""SELECT A WHERE D = '"" &amp; $A184 &amp; ""'""))))"),"")</f>
        <v/>
      </c>
      <c r="O184" s="76" t="str">
        <f>IFERROR(__xludf.DUMMYFUNCTION("IF(ISBLANK($D184),"""",IFERROR(JOIN("", "",QUERY(INDIRECT(""'(EDCA) "" &amp; O$3 &amp; ""'!$A$1:$D$1000""),""SELECT A WHERE D = '"" &amp; $A184 &amp; ""'""))))"),"")</f>
        <v/>
      </c>
      <c r="P184" s="76" t="str">
        <f>IFERROR(__xludf.DUMMYFUNCTION("IF(ISBLANK($D184),"""",IFERROR(JOIN("", "",QUERY(INDIRECT(""'(EDCA) "" &amp; P$3 &amp; ""'!$A$1:$D$1000""),""SELECT A WHERE D = '"" &amp; $A184 &amp; ""'""))))"),"")</f>
        <v/>
      </c>
      <c r="Q184" s="76">
        <f t="shared" ref="Q184:V184" si="182">IF(ISBLANK(IFERROR(VLOOKUP($A184,INDIRECT("'(EDCA) " &amp; Q$3 &amp; "'!$D:$D"),1,FALSE))),0,1)</f>
        <v>0</v>
      </c>
      <c r="R184" s="76">
        <f t="shared" si="182"/>
        <v>0</v>
      </c>
      <c r="S184" s="76">
        <f t="shared" si="182"/>
        <v>0</v>
      </c>
      <c r="T184" s="76">
        <f t="shared" si="182"/>
        <v>0</v>
      </c>
      <c r="U184" s="76">
        <f t="shared" si="182"/>
        <v>0</v>
      </c>
      <c r="V184" s="76">
        <f t="shared" si="182"/>
        <v>0</v>
      </c>
    </row>
    <row r="185">
      <c r="A185" s="76" t="str">
        <f t="shared" si="1"/>
        <v> ()</v>
      </c>
      <c r="B185" s="91"/>
      <c r="C185" s="76"/>
      <c r="D185" s="85"/>
      <c r="E185" s="85"/>
      <c r="F185" s="111"/>
      <c r="G185" s="76"/>
      <c r="H185" s="76"/>
      <c r="I185" s="88" t="str">
        <f t="shared" si="3"/>
        <v>no</v>
      </c>
      <c r="J185" s="88" t="str">
        <f>IFERROR(__xludf.DUMMYFUNCTION("IFERROR(JOIN("", "",FILTER(K185:P185,LEN(K185:P185))))"),"")</f>
        <v/>
      </c>
      <c r="K185" s="76" t="str">
        <f>IFERROR(__xludf.DUMMYFUNCTION("IF(ISBLANK($D185),"""",IFERROR(JOIN("", "",QUERY(INDIRECT(""'(EDCA) "" &amp; K$3 &amp; ""'!$A$1:$D$1000""),""SELECT A WHERE D = '"" &amp; $A185 &amp; ""'""))))"),"")</f>
        <v/>
      </c>
      <c r="L185" s="76" t="str">
        <f>IFERROR(__xludf.DUMMYFUNCTION("IF(ISBLANK($D185),"""",IFERROR(JOIN("", "",QUERY(INDIRECT(""'(EDCA) "" &amp; L$3 &amp; ""'!$A$1:$D$1000""),""SELECT A WHERE D = '"" &amp; $A185 &amp; ""'""))))"),"")</f>
        <v/>
      </c>
      <c r="M185" s="76" t="str">
        <f>IFERROR(__xludf.DUMMYFUNCTION("IF(ISBLANK($D185),"""",IFERROR(JOIN("", "",QUERY(INDIRECT(""'(EDCA) "" &amp; M$3 &amp; ""'!$A$1:$D$1000""),""SELECT A WHERE D = '"" &amp; $A185 &amp; ""'""))))"),"")</f>
        <v/>
      </c>
      <c r="N185" s="76" t="str">
        <f>IFERROR(__xludf.DUMMYFUNCTION("IF(ISBLANK($D185),"""",IFERROR(JOIN("", "",QUERY(INDIRECT(""'(EDCA) "" &amp; N$3 &amp; ""'!$A$1:$D$1000""),""SELECT A WHERE D = '"" &amp; $A185 &amp; ""'""))))"),"")</f>
        <v/>
      </c>
      <c r="O185" s="76" t="str">
        <f>IFERROR(__xludf.DUMMYFUNCTION("IF(ISBLANK($D185),"""",IFERROR(JOIN("", "",QUERY(INDIRECT(""'(EDCA) "" &amp; O$3 &amp; ""'!$A$1:$D$1000""),""SELECT A WHERE D = '"" &amp; $A185 &amp; ""'""))))"),"")</f>
        <v/>
      </c>
      <c r="P185" s="76" t="str">
        <f>IFERROR(__xludf.DUMMYFUNCTION("IF(ISBLANK($D185),"""",IFERROR(JOIN("", "",QUERY(INDIRECT(""'(EDCA) "" &amp; P$3 &amp; ""'!$A$1:$D$1000""),""SELECT A WHERE D = '"" &amp; $A185 &amp; ""'""))))"),"")</f>
        <v/>
      </c>
      <c r="Q185" s="76">
        <f t="shared" ref="Q185:V185" si="183">IF(ISBLANK(IFERROR(VLOOKUP($A185,INDIRECT("'(EDCA) " &amp; Q$3 &amp; "'!$D:$D"),1,FALSE))),0,1)</f>
        <v>0</v>
      </c>
      <c r="R185" s="76">
        <f t="shared" si="183"/>
        <v>0</v>
      </c>
      <c r="S185" s="76">
        <f t="shared" si="183"/>
        <v>0</v>
      </c>
      <c r="T185" s="76">
        <f t="shared" si="183"/>
        <v>0</v>
      </c>
      <c r="U185" s="76">
        <f t="shared" si="183"/>
        <v>0</v>
      </c>
      <c r="V185" s="76">
        <f t="shared" si="183"/>
        <v>0</v>
      </c>
    </row>
    <row r="186">
      <c r="A186" s="76" t="str">
        <f t="shared" si="1"/>
        <v> ()</v>
      </c>
      <c r="B186" s="91"/>
      <c r="C186" s="76"/>
      <c r="D186" s="85"/>
      <c r="E186" s="85"/>
      <c r="F186" s="111"/>
      <c r="G186" s="76"/>
      <c r="H186" s="76"/>
      <c r="I186" s="88" t="str">
        <f t="shared" si="3"/>
        <v>no</v>
      </c>
      <c r="J186" s="88" t="str">
        <f>IFERROR(__xludf.DUMMYFUNCTION("IFERROR(JOIN("", "",FILTER(K186:P186,LEN(K186:P186))))"),"")</f>
        <v/>
      </c>
      <c r="K186" s="76" t="str">
        <f>IFERROR(__xludf.DUMMYFUNCTION("IF(ISBLANK($D186),"""",IFERROR(JOIN("", "",QUERY(INDIRECT(""'(EDCA) "" &amp; K$3 &amp; ""'!$A$1:$D$1000""),""SELECT A WHERE D = '"" &amp; $A186 &amp; ""'""))))"),"")</f>
        <v/>
      </c>
      <c r="L186" s="76" t="str">
        <f>IFERROR(__xludf.DUMMYFUNCTION("IF(ISBLANK($D186),"""",IFERROR(JOIN("", "",QUERY(INDIRECT(""'(EDCA) "" &amp; L$3 &amp; ""'!$A$1:$D$1000""),""SELECT A WHERE D = '"" &amp; $A186 &amp; ""'""))))"),"")</f>
        <v/>
      </c>
      <c r="M186" s="76" t="str">
        <f>IFERROR(__xludf.DUMMYFUNCTION("IF(ISBLANK($D186),"""",IFERROR(JOIN("", "",QUERY(INDIRECT(""'(EDCA) "" &amp; M$3 &amp; ""'!$A$1:$D$1000""),""SELECT A WHERE D = '"" &amp; $A186 &amp; ""'""))))"),"")</f>
        <v/>
      </c>
      <c r="N186" s="76" t="str">
        <f>IFERROR(__xludf.DUMMYFUNCTION("IF(ISBLANK($D186),"""",IFERROR(JOIN("", "",QUERY(INDIRECT(""'(EDCA) "" &amp; N$3 &amp; ""'!$A$1:$D$1000""),""SELECT A WHERE D = '"" &amp; $A186 &amp; ""'""))))"),"")</f>
        <v/>
      </c>
      <c r="O186" s="76" t="str">
        <f>IFERROR(__xludf.DUMMYFUNCTION("IF(ISBLANK($D186),"""",IFERROR(JOIN("", "",QUERY(INDIRECT(""'(EDCA) "" &amp; O$3 &amp; ""'!$A$1:$D$1000""),""SELECT A WHERE D = '"" &amp; $A186 &amp; ""'""))))"),"")</f>
        <v/>
      </c>
      <c r="P186" s="76" t="str">
        <f>IFERROR(__xludf.DUMMYFUNCTION("IF(ISBLANK($D186),"""",IFERROR(JOIN("", "",QUERY(INDIRECT(""'(EDCA) "" &amp; P$3 &amp; ""'!$A$1:$D$1000""),""SELECT A WHERE D = '"" &amp; $A186 &amp; ""'""))))"),"")</f>
        <v/>
      </c>
      <c r="Q186" s="76">
        <f t="shared" ref="Q186:V186" si="184">IF(ISBLANK(IFERROR(VLOOKUP($A186,INDIRECT("'(EDCA) " &amp; Q$3 &amp; "'!$D:$D"),1,FALSE))),0,1)</f>
        <v>0</v>
      </c>
      <c r="R186" s="76">
        <f t="shared" si="184"/>
        <v>0</v>
      </c>
      <c r="S186" s="76">
        <f t="shared" si="184"/>
        <v>0</v>
      </c>
      <c r="T186" s="76">
        <f t="shared" si="184"/>
        <v>0</v>
      </c>
      <c r="U186" s="76">
        <f t="shared" si="184"/>
        <v>0</v>
      </c>
      <c r="V186" s="76">
        <f t="shared" si="184"/>
        <v>0</v>
      </c>
    </row>
    <row r="187">
      <c r="A187" s="76" t="str">
        <f t="shared" si="1"/>
        <v> ()</v>
      </c>
      <c r="B187" s="91"/>
      <c r="C187" s="76"/>
      <c r="D187" s="85"/>
      <c r="E187" s="91"/>
      <c r="F187" s="111"/>
      <c r="G187" s="76"/>
      <c r="H187" s="76"/>
      <c r="I187" s="88" t="str">
        <f t="shared" si="3"/>
        <v>no</v>
      </c>
      <c r="J187" s="88" t="str">
        <f>IFERROR(__xludf.DUMMYFUNCTION("IFERROR(JOIN("", "",FILTER(K187:P187,LEN(K187:P187))))"),"")</f>
        <v/>
      </c>
      <c r="K187" s="76" t="str">
        <f>IFERROR(__xludf.DUMMYFUNCTION("IF(ISBLANK($D187),"""",IFERROR(JOIN("", "",QUERY(INDIRECT(""'(EDCA) "" &amp; K$3 &amp; ""'!$A$1:$D$1000""),""SELECT A WHERE D = '"" &amp; $A187 &amp; ""'""))))"),"")</f>
        <v/>
      </c>
      <c r="L187" s="76" t="str">
        <f>IFERROR(__xludf.DUMMYFUNCTION("IF(ISBLANK($D187),"""",IFERROR(JOIN("", "",QUERY(INDIRECT(""'(EDCA) "" &amp; L$3 &amp; ""'!$A$1:$D$1000""),""SELECT A WHERE D = '"" &amp; $A187 &amp; ""'""))))"),"")</f>
        <v/>
      </c>
      <c r="M187" s="76" t="str">
        <f>IFERROR(__xludf.DUMMYFUNCTION("IF(ISBLANK($D187),"""",IFERROR(JOIN("", "",QUERY(INDIRECT(""'(EDCA) "" &amp; M$3 &amp; ""'!$A$1:$D$1000""),""SELECT A WHERE D = '"" &amp; $A187 &amp; ""'""))))"),"")</f>
        <v/>
      </c>
      <c r="N187" s="76" t="str">
        <f>IFERROR(__xludf.DUMMYFUNCTION("IF(ISBLANK($D187),"""",IFERROR(JOIN("", "",QUERY(INDIRECT(""'(EDCA) "" &amp; N$3 &amp; ""'!$A$1:$D$1000""),""SELECT A WHERE D = '"" &amp; $A187 &amp; ""'""))))"),"")</f>
        <v/>
      </c>
      <c r="O187" s="76" t="str">
        <f>IFERROR(__xludf.DUMMYFUNCTION("IF(ISBLANK($D187),"""",IFERROR(JOIN("", "",QUERY(INDIRECT(""'(EDCA) "" &amp; O$3 &amp; ""'!$A$1:$D$1000""),""SELECT A WHERE D = '"" &amp; $A187 &amp; ""'""))))"),"")</f>
        <v/>
      </c>
      <c r="P187" s="76" t="str">
        <f>IFERROR(__xludf.DUMMYFUNCTION("IF(ISBLANK($D187),"""",IFERROR(JOIN("", "",QUERY(INDIRECT(""'(EDCA) "" &amp; P$3 &amp; ""'!$A$1:$D$1000""),""SELECT A WHERE D = '"" &amp; $A187 &amp; ""'""))))"),"")</f>
        <v/>
      </c>
      <c r="Q187" s="76">
        <f t="shared" ref="Q187:V187" si="185">IF(ISBLANK(IFERROR(VLOOKUP($A187,INDIRECT("'(EDCA) " &amp; Q$3 &amp; "'!$D:$D"),1,FALSE))),0,1)</f>
        <v>0</v>
      </c>
      <c r="R187" s="76">
        <f t="shared" si="185"/>
        <v>0</v>
      </c>
      <c r="S187" s="76">
        <f t="shared" si="185"/>
        <v>0</v>
      </c>
      <c r="T187" s="76">
        <f t="shared" si="185"/>
        <v>0</v>
      </c>
      <c r="U187" s="76">
        <f t="shared" si="185"/>
        <v>0</v>
      </c>
      <c r="V187" s="76">
        <f t="shared" si="185"/>
        <v>0</v>
      </c>
    </row>
    <row r="188">
      <c r="A188" s="76" t="str">
        <f t="shared" si="1"/>
        <v> ()</v>
      </c>
      <c r="B188" s="91"/>
      <c r="C188" s="76"/>
      <c r="D188" s="92"/>
      <c r="E188" s="108"/>
      <c r="F188" s="111"/>
      <c r="G188" s="76"/>
      <c r="H188" s="76"/>
      <c r="I188" s="88" t="str">
        <f t="shared" si="3"/>
        <v>no</v>
      </c>
      <c r="J188" s="88" t="str">
        <f>IFERROR(__xludf.DUMMYFUNCTION("IFERROR(JOIN("", "",FILTER(K188:P188,LEN(K188:P188))))"),"")</f>
        <v/>
      </c>
      <c r="K188" s="76" t="str">
        <f>IFERROR(__xludf.DUMMYFUNCTION("IF(ISBLANK($D188),"""",IFERROR(JOIN("", "",QUERY(INDIRECT(""'(EDCA) "" &amp; K$3 &amp; ""'!$A$1:$D$1000""),""SELECT A WHERE D = '"" &amp; $A188 &amp; ""'""))))"),"")</f>
        <v/>
      </c>
      <c r="L188" s="76" t="str">
        <f>IFERROR(__xludf.DUMMYFUNCTION("IF(ISBLANK($D188),"""",IFERROR(JOIN("", "",QUERY(INDIRECT(""'(EDCA) "" &amp; L$3 &amp; ""'!$A$1:$D$1000""),""SELECT A WHERE D = '"" &amp; $A188 &amp; ""'""))))"),"")</f>
        <v/>
      </c>
      <c r="M188" s="76" t="str">
        <f>IFERROR(__xludf.DUMMYFUNCTION("IF(ISBLANK($D188),"""",IFERROR(JOIN("", "",QUERY(INDIRECT(""'(EDCA) "" &amp; M$3 &amp; ""'!$A$1:$D$1000""),""SELECT A WHERE D = '"" &amp; $A188 &amp; ""'""))))"),"")</f>
        <v/>
      </c>
      <c r="N188" s="76" t="str">
        <f>IFERROR(__xludf.DUMMYFUNCTION("IF(ISBLANK($D188),"""",IFERROR(JOIN("", "",QUERY(INDIRECT(""'(EDCA) "" &amp; N$3 &amp; ""'!$A$1:$D$1000""),""SELECT A WHERE D = '"" &amp; $A188 &amp; ""'""))))"),"")</f>
        <v/>
      </c>
      <c r="O188" s="76" t="str">
        <f>IFERROR(__xludf.DUMMYFUNCTION("IF(ISBLANK($D188),"""",IFERROR(JOIN("", "",QUERY(INDIRECT(""'(EDCA) "" &amp; O$3 &amp; ""'!$A$1:$D$1000""),""SELECT A WHERE D = '"" &amp; $A188 &amp; ""'""))))"),"")</f>
        <v/>
      </c>
      <c r="P188" s="76" t="str">
        <f>IFERROR(__xludf.DUMMYFUNCTION("IF(ISBLANK($D188),"""",IFERROR(JOIN("", "",QUERY(INDIRECT(""'(EDCA) "" &amp; P$3 &amp; ""'!$A$1:$D$1000""),""SELECT A WHERE D = '"" &amp; $A188 &amp; ""'""))))"),"")</f>
        <v/>
      </c>
      <c r="Q188" s="76">
        <f t="shared" ref="Q188:V188" si="186">IF(ISBLANK(IFERROR(VLOOKUP($A188,INDIRECT("'(EDCA) " &amp; Q$3 &amp; "'!$D:$D"),1,FALSE))),0,1)</f>
        <v>0</v>
      </c>
      <c r="R188" s="76">
        <f t="shared" si="186"/>
        <v>0</v>
      </c>
      <c r="S188" s="76">
        <f t="shared" si="186"/>
        <v>0</v>
      </c>
      <c r="T188" s="76">
        <f t="shared" si="186"/>
        <v>0</v>
      </c>
      <c r="U188" s="76">
        <f t="shared" si="186"/>
        <v>0</v>
      </c>
      <c r="V188" s="76">
        <f t="shared" si="186"/>
        <v>0</v>
      </c>
    </row>
    <row r="189">
      <c r="A189" s="76" t="str">
        <f t="shared" si="1"/>
        <v> ()</v>
      </c>
      <c r="B189" s="91"/>
      <c r="C189" s="76"/>
      <c r="D189" s="92"/>
      <c r="E189" s="108"/>
      <c r="F189" s="111"/>
      <c r="G189" s="76"/>
      <c r="H189" s="76"/>
      <c r="I189" s="88" t="str">
        <f t="shared" si="3"/>
        <v>no</v>
      </c>
      <c r="J189" s="88" t="str">
        <f>IFERROR(__xludf.DUMMYFUNCTION("IFERROR(JOIN("", "",FILTER(K189:P189,LEN(K189:P189))))"),"")</f>
        <v/>
      </c>
      <c r="K189" s="76" t="str">
        <f>IFERROR(__xludf.DUMMYFUNCTION("IF(ISBLANK($D189),"""",IFERROR(JOIN("", "",QUERY(INDIRECT(""'(EDCA) "" &amp; K$3 &amp; ""'!$A$1:$D$1000""),""SELECT A WHERE D = '"" &amp; $A189 &amp; ""'""))))"),"")</f>
        <v/>
      </c>
      <c r="L189" s="76" t="str">
        <f>IFERROR(__xludf.DUMMYFUNCTION("IF(ISBLANK($D189),"""",IFERROR(JOIN("", "",QUERY(INDIRECT(""'(EDCA) "" &amp; L$3 &amp; ""'!$A$1:$D$1000""),""SELECT A WHERE D = '"" &amp; $A189 &amp; ""'""))))"),"")</f>
        <v/>
      </c>
      <c r="M189" s="76" t="str">
        <f>IFERROR(__xludf.DUMMYFUNCTION("IF(ISBLANK($D189),"""",IFERROR(JOIN("", "",QUERY(INDIRECT(""'(EDCA) "" &amp; M$3 &amp; ""'!$A$1:$D$1000""),""SELECT A WHERE D = '"" &amp; $A189 &amp; ""'""))))"),"")</f>
        <v/>
      </c>
      <c r="N189" s="76" t="str">
        <f>IFERROR(__xludf.DUMMYFUNCTION("IF(ISBLANK($D189),"""",IFERROR(JOIN("", "",QUERY(INDIRECT(""'(EDCA) "" &amp; N$3 &amp; ""'!$A$1:$D$1000""),""SELECT A WHERE D = '"" &amp; $A189 &amp; ""'""))))"),"")</f>
        <v/>
      </c>
      <c r="O189" s="76" t="str">
        <f>IFERROR(__xludf.DUMMYFUNCTION("IF(ISBLANK($D189),"""",IFERROR(JOIN("", "",QUERY(INDIRECT(""'(EDCA) "" &amp; O$3 &amp; ""'!$A$1:$D$1000""),""SELECT A WHERE D = '"" &amp; $A189 &amp; ""'""))))"),"")</f>
        <v/>
      </c>
      <c r="P189" s="76" t="str">
        <f>IFERROR(__xludf.DUMMYFUNCTION("IF(ISBLANK($D189),"""",IFERROR(JOIN("", "",QUERY(INDIRECT(""'(EDCA) "" &amp; P$3 &amp; ""'!$A$1:$D$1000""),""SELECT A WHERE D = '"" &amp; $A189 &amp; ""'""))))"),"")</f>
        <v/>
      </c>
      <c r="Q189" s="76">
        <f t="shared" ref="Q189:V189" si="187">IF(ISBLANK(IFERROR(VLOOKUP($A189,INDIRECT("'(EDCA) " &amp; Q$3 &amp; "'!$D:$D"),1,FALSE))),0,1)</f>
        <v>0</v>
      </c>
      <c r="R189" s="76">
        <f t="shared" si="187"/>
        <v>0</v>
      </c>
      <c r="S189" s="76">
        <f t="shared" si="187"/>
        <v>0</v>
      </c>
      <c r="T189" s="76">
        <f t="shared" si="187"/>
        <v>0</v>
      </c>
      <c r="U189" s="76">
        <f t="shared" si="187"/>
        <v>0</v>
      </c>
      <c r="V189" s="76">
        <f t="shared" si="187"/>
        <v>0</v>
      </c>
    </row>
    <row r="190">
      <c r="A190" s="76" t="str">
        <f t="shared" si="1"/>
        <v> ()</v>
      </c>
      <c r="B190" s="91"/>
      <c r="C190" s="76"/>
      <c r="D190" s="92"/>
      <c r="E190" s="108"/>
      <c r="F190" s="111"/>
      <c r="G190" s="76"/>
      <c r="H190" s="76"/>
      <c r="I190" s="88" t="str">
        <f t="shared" si="3"/>
        <v>no</v>
      </c>
      <c r="J190" s="88" t="str">
        <f>IFERROR(__xludf.DUMMYFUNCTION("IFERROR(JOIN("", "",FILTER(K190:P190,LEN(K190:P190))))"),"")</f>
        <v/>
      </c>
      <c r="K190" s="76" t="str">
        <f>IFERROR(__xludf.DUMMYFUNCTION("IF(ISBLANK($D190),"""",IFERROR(JOIN("", "",QUERY(INDIRECT(""'(EDCA) "" &amp; K$3 &amp; ""'!$A$1:$D$1000""),""SELECT A WHERE D = '"" &amp; $A190 &amp; ""'""))))"),"")</f>
        <v/>
      </c>
      <c r="L190" s="76" t="str">
        <f>IFERROR(__xludf.DUMMYFUNCTION("IF(ISBLANK($D190),"""",IFERROR(JOIN("", "",QUERY(INDIRECT(""'(EDCA) "" &amp; L$3 &amp; ""'!$A$1:$D$1000""),""SELECT A WHERE D = '"" &amp; $A190 &amp; ""'""))))"),"")</f>
        <v/>
      </c>
      <c r="M190" s="76" t="str">
        <f>IFERROR(__xludf.DUMMYFUNCTION("IF(ISBLANK($D190),"""",IFERROR(JOIN("", "",QUERY(INDIRECT(""'(EDCA) "" &amp; M$3 &amp; ""'!$A$1:$D$1000""),""SELECT A WHERE D = '"" &amp; $A190 &amp; ""'""))))"),"")</f>
        <v/>
      </c>
      <c r="N190" s="76" t="str">
        <f>IFERROR(__xludf.DUMMYFUNCTION("IF(ISBLANK($D190),"""",IFERROR(JOIN("", "",QUERY(INDIRECT(""'(EDCA) "" &amp; N$3 &amp; ""'!$A$1:$D$1000""),""SELECT A WHERE D = '"" &amp; $A190 &amp; ""'""))))"),"")</f>
        <v/>
      </c>
      <c r="O190" s="76" t="str">
        <f>IFERROR(__xludf.DUMMYFUNCTION("IF(ISBLANK($D190),"""",IFERROR(JOIN("", "",QUERY(INDIRECT(""'(EDCA) "" &amp; O$3 &amp; ""'!$A$1:$D$1000""),""SELECT A WHERE D = '"" &amp; $A190 &amp; ""'""))))"),"")</f>
        <v/>
      </c>
      <c r="P190" s="76" t="str">
        <f>IFERROR(__xludf.DUMMYFUNCTION("IF(ISBLANK($D190),"""",IFERROR(JOIN("", "",QUERY(INDIRECT(""'(EDCA) "" &amp; P$3 &amp; ""'!$A$1:$D$1000""),""SELECT A WHERE D = '"" &amp; $A190 &amp; ""'""))))"),"")</f>
        <v/>
      </c>
      <c r="Q190" s="76">
        <f t="shared" ref="Q190:V190" si="188">IF(ISBLANK(IFERROR(VLOOKUP($A190,INDIRECT("'(EDCA) " &amp; Q$3 &amp; "'!$D:$D"),1,FALSE))),0,1)</f>
        <v>0</v>
      </c>
      <c r="R190" s="76">
        <f t="shared" si="188"/>
        <v>0</v>
      </c>
      <c r="S190" s="76">
        <f t="shared" si="188"/>
        <v>0</v>
      </c>
      <c r="T190" s="76">
        <f t="shared" si="188"/>
        <v>0</v>
      </c>
      <c r="U190" s="76">
        <f t="shared" si="188"/>
        <v>0</v>
      </c>
      <c r="V190" s="76">
        <f t="shared" si="188"/>
        <v>0</v>
      </c>
    </row>
    <row r="191">
      <c r="A191" s="76" t="str">
        <f t="shared" si="1"/>
        <v> ()</v>
      </c>
      <c r="B191" s="91"/>
      <c r="C191" s="76"/>
      <c r="D191" s="92"/>
      <c r="E191" s="108"/>
      <c r="F191" s="111"/>
      <c r="G191" s="76"/>
      <c r="H191" s="76"/>
      <c r="I191" s="88" t="str">
        <f t="shared" si="3"/>
        <v>no</v>
      </c>
      <c r="J191" s="88" t="str">
        <f>IFERROR(__xludf.DUMMYFUNCTION("IFERROR(JOIN("", "",FILTER(K191:P191,LEN(K191:P191))))"),"")</f>
        <v/>
      </c>
      <c r="K191" s="76" t="str">
        <f>IFERROR(__xludf.DUMMYFUNCTION("IF(ISBLANK($D191),"""",IFERROR(JOIN("", "",QUERY(INDIRECT(""'(EDCA) "" &amp; K$3 &amp; ""'!$A$1:$D$1000""),""SELECT A WHERE D = '"" &amp; $A191 &amp; ""'""))))"),"")</f>
        <v/>
      </c>
      <c r="L191" s="76" t="str">
        <f>IFERROR(__xludf.DUMMYFUNCTION("IF(ISBLANK($D191),"""",IFERROR(JOIN("", "",QUERY(INDIRECT(""'(EDCA) "" &amp; L$3 &amp; ""'!$A$1:$D$1000""),""SELECT A WHERE D = '"" &amp; $A191 &amp; ""'""))))"),"")</f>
        <v/>
      </c>
      <c r="M191" s="76" t="str">
        <f>IFERROR(__xludf.DUMMYFUNCTION("IF(ISBLANK($D191),"""",IFERROR(JOIN("", "",QUERY(INDIRECT(""'(EDCA) "" &amp; M$3 &amp; ""'!$A$1:$D$1000""),""SELECT A WHERE D = '"" &amp; $A191 &amp; ""'""))))"),"")</f>
        <v/>
      </c>
      <c r="N191" s="76" t="str">
        <f>IFERROR(__xludf.DUMMYFUNCTION("IF(ISBLANK($D191),"""",IFERROR(JOIN("", "",QUERY(INDIRECT(""'(EDCA) "" &amp; N$3 &amp; ""'!$A$1:$D$1000""),""SELECT A WHERE D = '"" &amp; $A191 &amp; ""'""))))"),"")</f>
        <v/>
      </c>
      <c r="O191" s="76" t="str">
        <f>IFERROR(__xludf.DUMMYFUNCTION("IF(ISBLANK($D191),"""",IFERROR(JOIN("", "",QUERY(INDIRECT(""'(EDCA) "" &amp; O$3 &amp; ""'!$A$1:$D$1000""),""SELECT A WHERE D = '"" &amp; $A191 &amp; ""'""))))"),"")</f>
        <v/>
      </c>
      <c r="P191" s="76" t="str">
        <f>IFERROR(__xludf.DUMMYFUNCTION("IF(ISBLANK($D191),"""",IFERROR(JOIN("", "",QUERY(INDIRECT(""'(EDCA) "" &amp; P$3 &amp; ""'!$A$1:$D$1000""),""SELECT A WHERE D = '"" &amp; $A191 &amp; ""'""))))"),"")</f>
        <v/>
      </c>
      <c r="Q191" s="76">
        <f t="shared" ref="Q191:V191" si="189">IF(ISBLANK(IFERROR(VLOOKUP($A191,INDIRECT("'(EDCA) " &amp; Q$3 &amp; "'!$D:$D"),1,FALSE))),0,1)</f>
        <v>0</v>
      </c>
      <c r="R191" s="76">
        <f t="shared" si="189"/>
        <v>0</v>
      </c>
      <c r="S191" s="76">
        <f t="shared" si="189"/>
        <v>0</v>
      </c>
      <c r="T191" s="76">
        <f t="shared" si="189"/>
        <v>0</v>
      </c>
      <c r="U191" s="76">
        <f t="shared" si="189"/>
        <v>0</v>
      </c>
      <c r="V191" s="76">
        <f t="shared" si="189"/>
        <v>0</v>
      </c>
    </row>
    <row r="192">
      <c r="A192" s="76" t="str">
        <f t="shared" si="1"/>
        <v> ()</v>
      </c>
      <c r="B192" s="91"/>
      <c r="C192" s="76"/>
      <c r="D192" s="85"/>
      <c r="E192" s="116"/>
      <c r="F192" s="111"/>
      <c r="G192" s="76"/>
      <c r="H192" s="76"/>
      <c r="I192" s="88" t="str">
        <f t="shared" si="3"/>
        <v>no</v>
      </c>
      <c r="J192" s="88" t="str">
        <f>IFERROR(__xludf.DUMMYFUNCTION("IFERROR(JOIN("", "",FILTER(K192:P192,LEN(K192:P192))))"),"")</f>
        <v/>
      </c>
      <c r="K192" s="76" t="str">
        <f>IFERROR(__xludf.DUMMYFUNCTION("IF(ISBLANK($D192),"""",IFERROR(JOIN("", "",QUERY(INDIRECT(""'(EDCA) "" &amp; K$3 &amp; ""'!$A$1:$D$1000""),""SELECT A WHERE D = '"" &amp; $A192 &amp; ""'""))))"),"")</f>
        <v/>
      </c>
      <c r="L192" s="76" t="str">
        <f>IFERROR(__xludf.DUMMYFUNCTION("IF(ISBLANK($D192),"""",IFERROR(JOIN("", "",QUERY(INDIRECT(""'(EDCA) "" &amp; L$3 &amp; ""'!$A$1:$D$1000""),""SELECT A WHERE D = '"" &amp; $A192 &amp; ""'""))))"),"")</f>
        <v/>
      </c>
      <c r="M192" s="76" t="str">
        <f>IFERROR(__xludf.DUMMYFUNCTION("IF(ISBLANK($D192),"""",IFERROR(JOIN("", "",QUERY(INDIRECT(""'(EDCA) "" &amp; M$3 &amp; ""'!$A$1:$D$1000""),""SELECT A WHERE D = '"" &amp; $A192 &amp; ""'""))))"),"")</f>
        <v/>
      </c>
      <c r="N192" s="76" t="str">
        <f>IFERROR(__xludf.DUMMYFUNCTION("IF(ISBLANK($D192),"""",IFERROR(JOIN("", "",QUERY(INDIRECT(""'(EDCA) "" &amp; N$3 &amp; ""'!$A$1:$D$1000""),""SELECT A WHERE D = '"" &amp; $A192 &amp; ""'""))))"),"")</f>
        <v/>
      </c>
      <c r="O192" s="76" t="str">
        <f>IFERROR(__xludf.DUMMYFUNCTION("IF(ISBLANK($D192),"""",IFERROR(JOIN("", "",QUERY(INDIRECT(""'(EDCA) "" &amp; O$3 &amp; ""'!$A$1:$D$1000""),""SELECT A WHERE D = '"" &amp; $A192 &amp; ""'""))))"),"")</f>
        <v/>
      </c>
      <c r="P192" s="76" t="str">
        <f>IFERROR(__xludf.DUMMYFUNCTION("IF(ISBLANK($D192),"""",IFERROR(JOIN("", "",QUERY(INDIRECT(""'(EDCA) "" &amp; P$3 &amp; ""'!$A$1:$D$1000""),""SELECT A WHERE D = '"" &amp; $A192 &amp; ""'""))))"),"")</f>
        <v/>
      </c>
      <c r="Q192" s="76">
        <f t="shared" ref="Q192:V192" si="190">IF(ISBLANK(IFERROR(VLOOKUP($A192,INDIRECT("'(EDCA) " &amp; Q$3 &amp; "'!$D:$D"),1,FALSE))),0,1)</f>
        <v>0</v>
      </c>
      <c r="R192" s="76">
        <f t="shared" si="190"/>
        <v>0</v>
      </c>
      <c r="S192" s="76">
        <f t="shared" si="190"/>
        <v>0</v>
      </c>
      <c r="T192" s="76">
        <f t="shared" si="190"/>
        <v>0</v>
      </c>
      <c r="U192" s="76">
        <f t="shared" si="190"/>
        <v>0</v>
      </c>
      <c r="V192" s="76">
        <f t="shared" si="190"/>
        <v>0</v>
      </c>
    </row>
    <row r="193">
      <c r="A193" s="76" t="str">
        <f t="shared" si="1"/>
        <v> ()</v>
      </c>
      <c r="B193" s="91"/>
      <c r="C193" s="76"/>
      <c r="D193" s="85"/>
      <c r="E193" s="108"/>
      <c r="F193" s="111"/>
      <c r="G193" s="76"/>
      <c r="H193" s="76"/>
      <c r="I193" s="88" t="str">
        <f t="shared" si="3"/>
        <v>no</v>
      </c>
      <c r="J193" s="88" t="str">
        <f>IFERROR(__xludf.DUMMYFUNCTION("IFERROR(JOIN("", "",FILTER(K193:P193,LEN(K193:P193))))"),"")</f>
        <v/>
      </c>
      <c r="K193" s="76" t="str">
        <f>IFERROR(__xludf.DUMMYFUNCTION("IF(ISBLANK($D193),"""",IFERROR(JOIN("", "",QUERY(INDIRECT(""'(EDCA) "" &amp; K$3 &amp; ""'!$A$1:$D$1000""),""SELECT A WHERE D = '"" &amp; $A193 &amp; ""'""))))"),"")</f>
        <v/>
      </c>
      <c r="L193" s="76" t="str">
        <f>IFERROR(__xludf.DUMMYFUNCTION("IF(ISBLANK($D193),"""",IFERROR(JOIN("", "",QUERY(INDIRECT(""'(EDCA) "" &amp; L$3 &amp; ""'!$A$1:$D$1000""),""SELECT A WHERE D = '"" &amp; $A193 &amp; ""'""))))"),"")</f>
        <v/>
      </c>
      <c r="M193" s="76" t="str">
        <f>IFERROR(__xludf.DUMMYFUNCTION("IF(ISBLANK($D193),"""",IFERROR(JOIN("", "",QUERY(INDIRECT(""'(EDCA) "" &amp; M$3 &amp; ""'!$A$1:$D$1000""),""SELECT A WHERE D = '"" &amp; $A193 &amp; ""'""))))"),"")</f>
        <v/>
      </c>
      <c r="N193" s="76" t="str">
        <f>IFERROR(__xludf.DUMMYFUNCTION("IF(ISBLANK($D193),"""",IFERROR(JOIN("", "",QUERY(INDIRECT(""'(EDCA) "" &amp; N$3 &amp; ""'!$A$1:$D$1000""),""SELECT A WHERE D = '"" &amp; $A193 &amp; ""'""))))"),"")</f>
        <v/>
      </c>
      <c r="O193" s="76" t="str">
        <f>IFERROR(__xludf.DUMMYFUNCTION("IF(ISBLANK($D193),"""",IFERROR(JOIN("", "",QUERY(INDIRECT(""'(EDCA) "" &amp; O$3 &amp; ""'!$A$1:$D$1000""),""SELECT A WHERE D = '"" &amp; $A193 &amp; ""'""))))"),"")</f>
        <v/>
      </c>
      <c r="P193" s="76" t="str">
        <f>IFERROR(__xludf.DUMMYFUNCTION("IF(ISBLANK($D193),"""",IFERROR(JOIN("", "",QUERY(INDIRECT(""'(EDCA) "" &amp; P$3 &amp; ""'!$A$1:$D$1000""),""SELECT A WHERE D = '"" &amp; $A193 &amp; ""'""))))"),"")</f>
        <v/>
      </c>
      <c r="Q193" s="76">
        <f t="shared" ref="Q193:V193" si="191">IF(ISBLANK(IFERROR(VLOOKUP($A193,INDIRECT("'(EDCA) " &amp; Q$3 &amp; "'!$D:$D"),1,FALSE))),0,1)</f>
        <v>0</v>
      </c>
      <c r="R193" s="76">
        <f t="shared" si="191"/>
        <v>0</v>
      </c>
      <c r="S193" s="76">
        <f t="shared" si="191"/>
        <v>0</v>
      </c>
      <c r="T193" s="76">
        <f t="shared" si="191"/>
        <v>0</v>
      </c>
      <c r="U193" s="76">
        <f t="shared" si="191"/>
        <v>0</v>
      </c>
      <c r="V193" s="76">
        <f t="shared" si="191"/>
        <v>0</v>
      </c>
    </row>
    <row r="194">
      <c r="A194" s="76" t="str">
        <f t="shared" si="1"/>
        <v> ()</v>
      </c>
      <c r="B194" s="91"/>
      <c r="C194" s="76"/>
      <c r="D194" s="85"/>
      <c r="E194" s="85"/>
      <c r="F194" s="111"/>
      <c r="G194" s="76"/>
      <c r="H194" s="76"/>
      <c r="I194" s="88" t="str">
        <f t="shared" si="3"/>
        <v>no</v>
      </c>
      <c r="J194" s="88" t="str">
        <f>IFERROR(__xludf.DUMMYFUNCTION("IFERROR(JOIN("", "",FILTER(K194:P194,LEN(K194:P194))))"),"")</f>
        <v/>
      </c>
      <c r="K194" s="76" t="str">
        <f>IFERROR(__xludf.DUMMYFUNCTION("IF(ISBLANK($D194),"""",IFERROR(JOIN("", "",QUERY(INDIRECT(""'(EDCA) "" &amp; K$3 &amp; ""'!$A$1:$D$1000""),""SELECT A WHERE D = '"" &amp; $A194 &amp; ""'""))))"),"")</f>
        <v/>
      </c>
      <c r="L194" s="76" t="str">
        <f>IFERROR(__xludf.DUMMYFUNCTION("IF(ISBLANK($D194),"""",IFERROR(JOIN("", "",QUERY(INDIRECT(""'(EDCA) "" &amp; L$3 &amp; ""'!$A$1:$D$1000""),""SELECT A WHERE D = '"" &amp; $A194 &amp; ""'""))))"),"")</f>
        <v/>
      </c>
      <c r="M194" s="76" t="str">
        <f>IFERROR(__xludf.DUMMYFUNCTION("IF(ISBLANK($D194),"""",IFERROR(JOIN("", "",QUERY(INDIRECT(""'(EDCA) "" &amp; M$3 &amp; ""'!$A$1:$D$1000""),""SELECT A WHERE D = '"" &amp; $A194 &amp; ""'""))))"),"")</f>
        <v/>
      </c>
      <c r="N194" s="76" t="str">
        <f>IFERROR(__xludf.DUMMYFUNCTION("IF(ISBLANK($D194),"""",IFERROR(JOIN("", "",QUERY(INDIRECT(""'(EDCA) "" &amp; N$3 &amp; ""'!$A$1:$D$1000""),""SELECT A WHERE D = '"" &amp; $A194 &amp; ""'""))))"),"")</f>
        <v/>
      </c>
      <c r="O194" s="76" t="str">
        <f>IFERROR(__xludf.DUMMYFUNCTION("IF(ISBLANK($D194),"""",IFERROR(JOIN("", "",QUERY(INDIRECT(""'(EDCA) "" &amp; O$3 &amp; ""'!$A$1:$D$1000""),""SELECT A WHERE D = '"" &amp; $A194 &amp; ""'""))))"),"")</f>
        <v/>
      </c>
      <c r="P194" s="76" t="str">
        <f>IFERROR(__xludf.DUMMYFUNCTION("IF(ISBLANK($D194),"""",IFERROR(JOIN("", "",QUERY(INDIRECT(""'(EDCA) "" &amp; P$3 &amp; ""'!$A$1:$D$1000""),""SELECT A WHERE D = '"" &amp; $A194 &amp; ""'""))))"),"")</f>
        <v/>
      </c>
      <c r="Q194" s="76">
        <f t="shared" ref="Q194:V194" si="192">IF(ISBLANK(IFERROR(VLOOKUP($A194,INDIRECT("'(EDCA) " &amp; Q$3 &amp; "'!$D:$D"),1,FALSE))),0,1)</f>
        <v>0</v>
      </c>
      <c r="R194" s="76">
        <f t="shared" si="192"/>
        <v>0</v>
      </c>
      <c r="S194" s="76">
        <f t="shared" si="192"/>
        <v>0</v>
      </c>
      <c r="T194" s="76">
        <f t="shared" si="192"/>
        <v>0</v>
      </c>
      <c r="U194" s="76">
        <f t="shared" si="192"/>
        <v>0</v>
      </c>
      <c r="V194" s="76">
        <f t="shared" si="192"/>
        <v>0</v>
      </c>
    </row>
    <row r="195">
      <c r="A195" s="76" t="str">
        <f t="shared" si="1"/>
        <v> ()</v>
      </c>
      <c r="B195" s="91"/>
      <c r="C195" s="76"/>
      <c r="D195" s="85"/>
      <c r="E195" s="85"/>
      <c r="F195" s="111"/>
      <c r="G195" s="76"/>
      <c r="H195" s="76"/>
      <c r="I195" s="88" t="str">
        <f t="shared" si="3"/>
        <v>no</v>
      </c>
      <c r="J195" s="88" t="str">
        <f>IFERROR(__xludf.DUMMYFUNCTION("IFERROR(JOIN("", "",FILTER(K195:P195,LEN(K195:P195))))"),"")</f>
        <v/>
      </c>
      <c r="K195" s="76" t="str">
        <f>IFERROR(__xludf.DUMMYFUNCTION("IF(ISBLANK($D195),"""",IFERROR(JOIN("", "",QUERY(INDIRECT(""'(EDCA) "" &amp; K$3 &amp; ""'!$A$1:$D$1000""),""SELECT A WHERE D = '"" &amp; $A195 &amp; ""'""))))"),"")</f>
        <v/>
      </c>
      <c r="L195" s="76" t="str">
        <f>IFERROR(__xludf.DUMMYFUNCTION("IF(ISBLANK($D195),"""",IFERROR(JOIN("", "",QUERY(INDIRECT(""'(EDCA) "" &amp; L$3 &amp; ""'!$A$1:$D$1000""),""SELECT A WHERE D = '"" &amp; $A195 &amp; ""'""))))"),"")</f>
        <v/>
      </c>
      <c r="M195" s="76" t="str">
        <f>IFERROR(__xludf.DUMMYFUNCTION("IF(ISBLANK($D195),"""",IFERROR(JOIN("", "",QUERY(INDIRECT(""'(EDCA) "" &amp; M$3 &amp; ""'!$A$1:$D$1000""),""SELECT A WHERE D = '"" &amp; $A195 &amp; ""'""))))"),"")</f>
        <v/>
      </c>
      <c r="N195" s="76" t="str">
        <f>IFERROR(__xludf.DUMMYFUNCTION("IF(ISBLANK($D195),"""",IFERROR(JOIN("", "",QUERY(INDIRECT(""'(EDCA) "" &amp; N$3 &amp; ""'!$A$1:$D$1000""),""SELECT A WHERE D = '"" &amp; $A195 &amp; ""'""))))"),"")</f>
        <v/>
      </c>
      <c r="O195" s="76" t="str">
        <f>IFERROR(__xludf.DUMMYFUNCTION("IF(ISBLANK($D195),"""",IFERROR(JOIN("", "",QUERY(INDIRECT(""'(EDCA) "" &amp; O$3 &amp; ""'!$A$1:$D$1000""),""SELECT A WHERE D = '"" &amp; $A195 &amp; ""'""))))"),"")</f>
        <v/>
      </c>
      <c r="P195" s="76" t="str">
        <f>IFERROR(__xludf.DUMMYFUNCTION("IF(ISBLANK($D195),"""",IFERROR(JOIN("", "",QUERY(INDIRECT(""'(EDCA) "" &amp; P$3 &amp; ""'!$A$1:$D$1000""),""SELECT A WHERE D = '"" &amp; $A195 &amp; ""'""))))"),"")</f>
        <v/>
      </c>
      <c r="Q195" s="76">
        <f t="shared" ref="Q195:V195" si="193">IF(ISBLANK(IFERROR(VLOOKUP($A195,INDIRECT("'(EDCA) " &amp; Q$3 &amp; "'!$D:$D"),1,FALSE))),0,1)</f>
        <v>0</v>
      </c>
      <c r="R195" s="76">
        <f t="shared" si="193"/>
        <v>0</v>
      </c>
      <c r="S195" s="76">
        <f t="shared" si="193"/>
        <v>0</v>
      </c>
      <c r="T195" s="76">
        <f t="shared" si="193"/>
        <v>0</v>
      </c>
      <c r="U195" s="76">
        <f t="shared" si="193"/>
        <v>0</v>
      </c>
      <c r="V195" s="76">
        <f t="shared" si="193"/>
        <v>0</v>
      </c>
    </row>
    <row r="196">
      <c r="A196" s="76" t="str">
        <f t="shared" si="1"/>
        <v> ()</v>
      </c>
      <c r="B196" s="91"/>
      <c r="C196" s="76"/>
      <c r="D196" s="85"/>
      <c r="E196" s="85"/>
      <c r="F196" s="111"/>
      <c r="G196" s="76"/>
      <c r="H196" s="76"/>
      <c r="I196" s="88" t="str">
        <f t="shared" si="3"/>
        <v>no</v>
      </c>
      <c r="J196" s="88" t="str">
        <f>IFERROR(__xludf.DUMMYFUNCTION("IFERROR(JOIN("", "",FILTER(K196:P196,LEN(K196:P196))))"),"")</f>
        <v/>
      </c>
      <c r="K196" s="76" t="str">
        <f>IFERROR(__xludf.DUMMYFUNCTION("IF(ISBLANK($D196),"""",IFERROR(JOIN("", "",QUERY(INDIRECT(""'(EDCA) "" &amp; K$3 &amp; ""'!$A$1:$D$1000""),""SELECT A WHERE D = '"" &amp; $A196 &amp; ""'""))))"),"")</f>
        <v/>
      </c>
      <c r="L196" s="76" t="str">
        <f>IFERROR(__xludf.DUMMYFUNCTION("IF(ISBLANK($D196),"""",IFERROR(JOIN("", "",QUERY(INDIRECT(""'(EDCA) "" &amp; L$3 &amp; ""'!$A$1:$D$1000""),""SELECT A WHERE D = '"" &amp; $A196 &amp; ""'""))))"),"")</f>
        <v/>
      </c>
      <c r="M196" s="76" t="str">
        <f>IFERROR(__xludf.DUMMYFUNCTION("IF(ISBLANK($D196),"""",IFERROR(JOIN("", "",QUERY(INDIRECT(""'(EDCA) "" &amp; M$3 &amp; ""'!$A$1:$D$1000""),""SELECT A WHERE D = '"" &amp; $A196 &amp; ""'""))))"),"")</f>
        <v/>
      </c>
      <c r="N196" s="76" t="str">
        <f>IFERROR(__xludf.DUMMYFUNCTION("IF(ISBLANK($D196),"""",IFERROR(JOIN("", "",QUERY(INDIRECT(""'(EDCA) "" &amp; N$3 &amp; ""'!$A$1:$D$1000""),""SELECT A WHERE D = '"" &amp; $A196 &amp; ""'""))))"),"")</f>
        <v/>
      </c>
      <c r="O196" s="76" t="str">
        <f>IFERROR(__xludf.DUMMYFUNCTION("IF(ISBLANK($D196),"""",IFERROR(JOIN("", "",QUERY(INDIRECT(""'(EDCA) "" &amp; O$3 &amp; ""'!$A$1:$D$1000""),""SELECT A WHERE D = '"" &amp; $A196 &amp; ""'""))))"),"")</f>
        <v/>
      </c>
      <c r="P196" s="76" t="str">
        <f>IFERROR(__xludf.DUMMYFUNCTION("IF(ISBLANK($D196),"""",IFERROR(JOIN("", "",QUERY(INDIRECT(""'(EDCA) "" &amp; P$3 &amp; ""'!$A$1:$D$1000""),""SELECT A WHERE D = '"" &amp; $A196 &amp; ""'""))))"),"")</f>
        <v/>
      </c>
      <c r="Q196" s="76">
        <f t="shared" ref="Q196:V196" si="194">IF(ISBLANK(IFERROR(VLOOKUP($A196,INDIRECT("'(EDCA) " &amp; Q$3 &amp; "'!$D:$D"),1,FALSE))),0,1)</f>
        <v>0</v>
      </c>
      <c r="R196" s="76">
        <f t="shared" si="194"/>
        <v>0</v>
      </c>
      <c r="S196" s="76">
        <f t="shared" si="194"/>
        <v>0</v>
      </c>
      <c r="T196" s="76">
        <f t="shared" si="194"/>
        <v>0</v>
      </c>
      <c r="U196" s="76">
        <f t="shared" si="194"/>
        <v>0</v>
      </c>
      <c r="V196" s="76">
        <f t="shared" si="194"/>
        <v>0</v>
      </c>
    </row>
    <row r="197">
      <c r="A197" s="76" t="str">
        <f t="shared" si="1"/>
        <v> ()</v>
      </c>
      <c r="B197" s="91"/>
      <c r="C197" s="76"/>
      <c r="D197" s="85"/>
      <c r="E197" s="85"/>
      <c r="F197" s="111"/>
      <c r="G197" s="76"/>
      <c r="H197" s="76"/>
      <c r="I197" s="88" t="str">
        <f t="shared" si="3"/>
        <v>no</v>
      </c>
      <c r="J197" s="88" t="str">
        <f>IFERROR(__xludf.DUMMYFUNCTION("IFERROR(JOIN("", "",FILTER(K197:P197,LEN(K197:P197))))"),"")</f>
        <v/>
      </c>
      <c r="K197" s="76" t="str">
        <f>IFERROR(__xludf.DUMMYFUNCTION("IF(ISBLANK($D197),"""",IFERROR(JOIN("", "",QUERY(INDIRECT(""'(EDCA) "" &amp; K$3 &amp; ""'!$A$1:$D$1000""),""SELECT A WHERE D = '"" &amp; $A197 &amp; ""'""))))"),"")</f>
        <v/>
      </c>
      <c r="L197" s="76" t="str">
        <f>IFERROR(__xludf.DUMMYFUNCTION("IF(ISBLANK($D197),"""",IFERROR(JOIN("", "",QUERY(INDIRECT(""'(EDCA) "" &amp; L$3 &amp; ""'!$A$1:$D$1000""),""SELECT A WHERE D = '"" &amp; $A197 &amp; ""'""))))"),"")</f>
        <v/>
      </c>
      <c r="M197" s="76" t="str">
        <f>IFERROR(__xludf.DUMMYFUNCTION("IF(ISBLANK($D197),"""",IFERROR(JOIN("", "",QUERY(INDIRECT(""'(EDCA) "" &amp; M$3 &amp; ""'!$A$1:$D$1000""),""SELECT A WHERE D = '"" &amp; $A197 &amp; ""'""))))"),"")</f>
        <v/>
      </c>
      <c r="N197" s="76" t="str">
        <f>IFERROR(__xludf.DUMMYFUNCTION("IF(ISBLANK($D197),"""",IFERROR(JOIN("", "",QUERY(INDIRECT(""'(EDCA) "" &amp; N$3 &amp; ""'!$A$1:$D$1000""),""SELECT A WHERE D = '"" &amp; $A197 &amp; ""'""))))"),"")</f>
        <v/>
      </c>
      <c r="O197" s="76" t="str">
        <f>IFERROR(__xludf.DUMMYFUNCTION("IF(ISBLANK($D197),"""",IFERROR(JOIN("", "",QUERY(INDIRECT(""'(EDCA) "" &amp; O$3 &amp; ""'!$A$1:$D$1000""),""SELECT A WHERE D = '"" &amp; $A197 &amp; ""'""))))"),"")</f>
        <v/>
      </c>
      <c r="P197" s="76" t="str">
        <f>IFERROR(__xludf.DUMMYFUNCTION("IF(ISBLANK($D197),"""",IFERROR(JOIN("", "",QUERY(INDIRECT(""'(EDCA) "" &amp; P$3 &amp; ""'!$A$1:$D$1000""),""SELECT A WHERE D = '"" &amp; $A197 &amp; ""'""))))"),"")</f>
        <v/>
      </c>
      <c r="Q197" s="76">
        <f t="shared" ref="Q197:V197" si="195">IF(ISBLANK(IFERROR(VLOOKUP($A197,INDIRECT("'(EDCA) " &amp; Q$3 &amp; "'!$D:$D"),1,FALSE))),0,1)</f>
        <v>0</v>
      </c>
      <c r="R197" s="76">
        <f t="shared" si="195"/>
        <v>0</v>
      </c>
      <c r="S197" s="76">
        <f t="shared" si="195"/>
        <v>0</v>
      </c>
      <c r="T197" s="76">
        <f t="shared" si="195"/>
        <v>0</v>
      </c>
      <c r="U197" s="76">
        <f t="shared" si="195"/>
        <v>0</v>
      </c>
      <c r="V197" s="76">
        <f t="shared" si="195"/>
        <v>0</v>
      </c>
    </row>
    <row r="198">
      <c r="A198" s="76" t="str">
        <f t="shared" si="1"/>
        <v> ()</v>
      </c>
      <c r="B198" s="91"/>
      <c r="C198" s="76"/>
      <c r="D198" s="85"/>
      <c r="E198" s="85"/>
      <c r="F198" s="111"/>
      <c r="G198" s="76"/>
      <c r="H198" s="76"/>
      <c r="I198" s="88" t="str">
        <f t="shared" si="3"/>
        <v>no</v>
      </c>
      <c r="J198" s="88" t="str">
        <f>IFERROR(__xludf.DUMMYFUNCTION("IFERROR(JOIN("", "",FILTER(K198:P198,LEN(K198:P198))))"),"")</f>
        <v/>
      </c>
      <c r="K198" s="76" t="str">
        <f>IFERROR(__xludf.DUMMYFUNCTION("IF(ISBLANK($D198),"""",IFERROR(JOIN("", "",QUERY(INDIRECT(""'(EDCA) "" &amp; K$3 &amp; ""'!$A$1:$D$1000""),""SELECT A WHERE D = '"" &amp; $A198 &amp; ""'""))))"),"")</f>
        <v/>
      </c>
      <c r="L198" s="76" t="str">
        <f>IFERROR(__xludf.DUMMYFUNCTION("IF(ISBLANK($D198),"""",IFERROR(JOIN("", "",QUERY(INDIRECT(""'(EDCA) "" &amp; L$3 &amp; ""'!$A$1:$D$1000""),""SELECT A WHERE D = '"" &amp; $A198 &amp; ""'""))))"),"")</f>
        <v/>
      </c>
      <c r="M198" s="76" t="str">
        <f>IFERROR(__xludf.DUMMYFUNCTION("IF(ISBLANK($D198),"""",IFERROR(JOIN("", "",QUERY(INDIRECT(""'(EDCA) "" &amp; M$3 &amp; ""'!$A$1:$D$1000""),""SELECT A WHERE D = '"" &amp; $A198 &amp; ""'""))))"),"")</f>
        <v/>
      </c>
      <c r="N198" s="76" t="str">
        <f>IFERROR(__xludf.DUMMYFUNCTION("IF(ISBLANK($D198),"""",IFERROR(JOIN("", "",QUERY(INDIRECT(""'(EDCA) "" &amp; N$3 &amp; ""'!$A$1:$D$1000""),""SELECT A WHERE D = '"" &amp; $A198 &amp; ""'""))))"),"")</f>
        <v/>
      </c>
      <c r="O198" s="76" t="str">
        <f>IFERROR(__xludf.DUMMYFUNCTION("IF(ISBLANK($D198),"""",IFERROR(JOIN("", "",QUERY(INDIRECT(""'(EDCA) "" &amp; O$3 &amp; ""'!$A$1:$D$1000""),""SELECT A WHERE D = '"" &amp; $A198 &amp; ""'""))))"),"")</f>
        <v/>
      </c>
      <c r="P198" s="76" t="str">
        <f>IFERROR(__xludf.DUMMYFUNCTION("IF(ISBLANK($D198),"""",IFERROR(JOIN("", "",QUERY(INDIRECT(""'(EDCA) "" &amp; P$3 &amp; ""'!$A$1:$D$1000""),""SELECT A WHERE D = '"" &amp; $A198 &amp; ""'""))))"),"")</f>
        <v/>
      </c>
      <c r="Q198" s="76">
        <f t="shared" ref="Q198:V198" si="196">IF(ISBLANK(IFERROR(VLOOKUP($A198,INDIRECT("'(EDCA) " &amp; Q$3 &amp; "'!$D:$D"),1,FALSE))),0,1)</f>
        <v>0</v>
      </c>
      <c r="R198" s="76">
        <f t="shared" si="196"/>
        <v>0</v>
      </c>
      <c r="S198" s="76">
        <f t="shared" si="196"/>
        <v>0</v>
      </c>
      <c r="T198" s="76">
        <f t="shared" si="196"/>
        <v>0</v>
      </c>
      <c r="U198" s="76">
        <f t="shared" si="196"/>
        <v>0</v>
      </c>
      <c r="V198" s="76">
        <f t="shared" si="196"/>
        <v>0</v>
      </c>
    </row>
    <row r="199">
      <c r="A199" s="76" t="str">
        <f t="shared" si="1"/>
        <v> ()</v>
      </c>
      <c r="B199" s="91"/>
      <c r="C199" s="76"/>
      <c r="D199" s="85"/>
      <c r="E199" s="85"/>
      <c r="F199" s="111"/>
      <c r="G199" s="76"/>
      <c r="H199" s="76"/>
      <c r="I199" s="88" t="str">
        <f t="shared" si="3"/>
        <v>no</v>
      </c>
      <c r="J199" s="88" t="str">
        <f>IFERROR(__xludf.DUMMYFUNCTION("IFERROR(JOIN("", "",FILTER(K199:P199,LEN(K199:P199))))"),"")</f>
        <v/>
      </c>
      <c r="K199" s="76" t="str">
        <f>IFERROR(__xludf.DUMMYFUNCTION("IF(ISBLANK($D199),"""",IFERROR(JOIN("", "",QUERY(INDIRECT(""'(EDCA) "" &amp; K$3 &amp; ""'!$A$1:$D$1000""),""SELECT A WHERE D = '"" &amp; $A199 &amp; ""'""))))"),"")</f>
        <v/>
      </c>
      <c r="L199" s="76" t="str">
        <f>IFERROR(__xludf.DUMMYFUNCTION("IF(ISBLANK($D199),"""",IFERROR(JOIN("", "",QUERY(INDIRECT(""'(EDCA) "" &amp; L$3 &amp; ""'!$A$1:$D$1000""),""SELECT A WHERE D = '"" &amp; $A199 &amp; ""'""))))"),"")</f>
        <v/>
      </c>
      <c r="M199" s="76" t="str">
        <f>IFERROR(__xludf.DUMMYFUNCTION("IF(ISBLANK($D199),"""",IFERROR(JOIN("", "",QUERY(INDIRECT(""'(EDCA) "" &amp; M$3 &amp; ""'!$A$1:$D$1000""),""SELECT A WHERE D = '"" &amp; $A199 &amp; ""'""))))"),"")</f>
        <v/>
      </c>
      <c r="N199" s="76" t="str">
        <f>IFERROR(__xludf.DUMMYFUNCTION("IF(ISBLANK($D199),"""",IFERROR(JOIN("", "",QUERY(INDIRECT(""'(EDCA) "" &amp; N$3 &amp; ""'!$A$1:$D$1000""),""SELECT A WHERE D = '"" &amp; $A199 &amp; ""'""))))"),"")</f>
        <v/>
      </c>
      <c r="O199" s="76" t="str">
        <f>IFERROR(__xludf.DUMMYFUNCTION("IF(ISBLANK($D199),"""",IFERROR(JOIN("", "",QUERY(INDIRECT(""'(EDCA) "" &amp; O$3 &amp; ""'!$A$1:$D$1000""),""SELECT A WHERE D = '"" &amp; $A199 &amp; ""'""))))"),"")</f>
        <v/>
      </c>
      <c r="P199" s="76" t="str">
        <f>IFERROR(__xludf.DUMMYFUNCTION("IF(ISBLANK($D199),"""",IFERROR(JOIN("", "",QUERY(INDIRECT(""'(EDCA) "" &amp; P$3 &amp; ""'!$A$1:$D$1000""),""SELECT A WHERE D = '"" &amp; $A199 &amp; ""'""))))"),"")</f>
        <v/>
      </c>
      <c r="Q199" s="76">
        <f t="shared" ref="Q199:V199" si="197">IF(ISBLANK(IFERROR(VLOOKUP($A199,INDIRECT("'(EDCA) " &amp; Q$3 &amp; "'!$D:$D"),1,FALSE))),0,1)</f>
        <v>0</v>
      </c>
      <c r="R199" s="76">
        <f t="shared" si="197"/>
        <v>0</v>
      </c>
      <c r="S199" s="76">
        <f t="shared" si="197"/>
        <v>0</v>
      </c>
      <c r="T199" s="76">
        <f t="shared" si="197"/>
        <v>0</v>
      </c>
      <c r="U199" s="76">
        <f t="shared" si="197"/>
        <v>0</v>
      </c>
      <c r="V199" s="76">
        <f t="shared" si="197"/>
        <v>0</v>
      </c>
    </row>
    <row r="200">
      <c r="A200" s="76" t="str">
        <f t="shared" si="1"/>
        <v> ()</v>
      </c>
      <c r="B200" s="91"/>
      <c r="C200" s="76"/>
      <c r="D200" s="85"/>
      <c r="E200" s="91"/>
      <c r="F200" s="111"/>
      <c r="G200" s="76"/>
      <c r="H200" s="76"/>
      <c r="I200" s="88" t="str">
        <f t="shared" si="3"/>
        <v>no</v>
      </c>
      <c r="J200" s="88" t="str">
        <f>IFERROR(__xludf.DUMMYFUNCTION("IFERROR(JOIN("", "",FILTER(K200:P200,LEN(K200:P200))))"),"")</f>
        <v/>
      </c>
      <c r="K200" s="76" t="str">
        <f>IFERROR(__xludf.DUMMYFUNCTION("IF(ISBLANK($D200),"""",IFERROR(JOIN("", "",QUERY(INDIRECT(""'(EDCA) "" &amp; K$3 &amp; ""'!$A$1:$D$1000""),""SELECT A WHERE D = '"" &amp; $A200 &amp; ""'""))))"),"")</f>
        <v/>
      </c>
      <c r="L200" s="76" t="str">
        <f>IFERROR(__xludf.DUMMYFUNCTION("IF(ISBLANK($D200),"""",IFERROR(JOIN("", "",QUERY(INDIRECT(""'(EDCA) "" &amp; L$3 &amp; ""'!$A$1:$D$1000""),""SELECT A WHERE D = '"" &amp; $A200 &amp; ""'""))))"),"")</f>
        <v/>
      </c>
      <c r="M200" s="76" t="str">
        <f>IFERROR(__xludf.DUMMYFUNCTION("IF(ISBLANK($D200),"""",IFERROR(JOIN("", "",QUERY(INDIRECT(""'(EDCA) "" &amp; M$3 &amp; ""'!$A$1:$D$1000""),""SELECT A WHERE D = '"" &amp; $A200 &amp; ""'""))))"),"")</f>
        <v/>
      </c>
      <c r="N200" s="76" t="str">
        <f>IFERROR(__xludf.DUMMYFUNCTION("IF(ISBLANK($D200),"""",IFERROR(JOIN("", "",QUERY(INDIRECT(""'(EDCA) "" &amp; N$3 &amp; ""'!$A$1:$D$1000""),""SELECT A WHERE D = '"" &amp; $A200 &amp; ""'""))))"),"")</f>
        <v/>
      </c>
      <c r="O200" s="76" t="str">
        <f>IFERROR(__xludf.DUMMYFUNCTION("IF(ISBLANK($D200),"""",IFERROR(JOIN("", "",QUERY(INDIRECT(""'(EDCA) "" &amp; O$3 &amp; ""'!$A$1:$D$1000""),""SELECT A WHERE D = '"" &amp; $A200 &amp; ""'""))))"),"")</f>
        <v/>
      </c>
      <c r="P200" s="76" t="str">
        <f>IFERROR(__xludf.DUMMYFUNCTION("IF(ISBLANK($D200),"""",IFERROR(JOIN("", "",QUERY(INDIRECT(""'(EDCA) "" &amp; P$3 &amp; ""'!$A$1:$D$1000""),""SELECT A WHERE D = '"" &amp; $A200 &amp; ""'""))))"),"")</f>
        <v/>
      </c>
      <c r="Q200" s="76">
        <f t="shared" ref="Q200:V200" si="198">IF(ISBLANK(IFERROR(VLOOKUP($A200,INDIRECT("'(EDCA) " &amp; Q$3 &amp; "'!$D:$D"),1,FALSE))),0,1)</f>
        <v>0</v>
      </c>
      <c r="R200" s="76">
        <f t="shared" si="198"/>
        <v>0</v>
      </c>
      <c r="S200" s="76">
        <f t="shared" si="198"/>
        <v>0</v>
      </c>
      <c r="T200" s="76">
        <f t="shared" si="198"/>
        <v>0</v>
      </c>
      <c r="U200" s="76">
        <f t="shared" si="198"/>
        <v>0</v>
      </c>
      <c r="V200" s="76">
        <f t="shared" si="198"/>
        <v>0</v>
      </c>
    </row>
    <row r="201">
      <c r="A201" s="76" t="str">
        <f t="shared" si="1"/>
        <v> ()</v>
      </c>
      <c r="B201" s="91"/>
      <c r="C201" s="76"/>
      <c r="D201" s="85"/>
      <c r="E201" s="108"/>
      <c r="F201" s="111"/>
      <c r="G201" s="76"/>
      <c r="H201" s="76"/>
      <c r="I201" s="88" t="str">
        <f t="shared" si="3"/>
        <v>no</v>
      </c>
      <c r="J201" s="88" t="str">
        <f>IFERROR(__xludf.DUMMYFUNCTION("IFERROR(JOIN("", "",FILTER(K201:P201,LEN(K201:P201))))"),"")</f>
        <v/>
      </c>
      <c r="K201" s="76" t="str">
        <f>IFERROR(__xludf.DUMMYFUNCTION("IF(ISBLANK($D201),"""",IFERROR(JOIN("", "",QUERY(INDIRECT(""'(EDCA) "" &amp; K$3 &amp; ""'!$A$1:$D$1000""),""SELECT A WHERE D = '"" &amp; $A201 &amp; ""'""))))"),"")</f>
        <v/>
      </c>
      <c r="L201" s="76" t="str">
        <f>IFERROR(__xludf.DUMMYFUNCTION("IF(ISBLANK($D201),"""",IFERROR(JOIN("", "",QUERY(INDIRECT(""'(EDCA) "" &amp; L$3 &amp; ""'!$A$1:$D$1000""),""SELECT A WHERE D = '"" &amp; $A201 &amp; ""'""))))"),"")</f>
        <v/>
      </c>
      <c r="M201" s="76" t="str">
        <f>IFERROR(__xludf.DUMMYFUNCTION("IF(ISBLANK($D201),"""",IFERROR(JOIN("", "",QUERY(INDIRECT(""'(EDCA) "" &amp; M$3 &amp; ""'!$A$1:$D$1000""),""SELECT A WHERE D = '"" &amp; $A201 &amp; ""'""))))"),"")</f>
        <v/>
      </c>
      <c r="N201" s="76" t="str">
        <f>IFERROR(__xludf.DUMMYFUNCTION("IF(ISBLANK($D201),"""",IFERROR(JOIN("", "",QUERY(INDIRECT(""'(EDCA) "" &amp; N$3 &amp; ""'!$A$1:$D$1000""),""SELECT A WHERE D = '"" &amp; $A201 &amp; ""'""))))"),"")</f>
        <v/>
      </c>
      <c r="O201" s="76" t="str">
        <f>IFERROR(__xludf.DUMMYFUNCTION("IF(ISBLANK($D201),"""",IFERROR(JOIN("", "",QUERY(INDIRECT(""'(EDCA) "" &amp; O$3 &amp; ""'!$A$1:$D$1000""),""SELECT A WHERE D = '"" &amp; $A201 &amp; ""'""))))"),"")</f>
        <v/>
      </c>
      <c r="P201" s="76" t="str">
        <f>IFERROR(__xludf.DUMMYFUNCTION("IF(ISBLANK($D201),"""",IFERROR(JOIN("", "",QUERY(INDIRECT(""'(EDCA) "" &amp; P$3 &amp; ""'!$A$1:$D$1000""),""SELECT A WHERE D = '"" &amp; $A201 &amp; ""'""))))"),"")</f>
        <v/>
      </c>
      <c r="Q201" s="76">
        <f t="shared" ref="Q201:V201" si="199">IF(ISBLANK(IFERROR(VLOOKUP($A201,INDIRECT("'(EDCA) " &amp; Q$3 &amp; "'!$D:$D"),1,FALSE))),0,1)</f>
        <v>0</v>
      </c>
      <c r="R201" s="76">
        <f t="shared" si="199"/>
        <v>0</v>
      </c>
      <c r="S201" s="76">
        <f t="shared" si="199"/>
        <v>0</v>
      </c>
      <c r="T201" s="76">
        <f t="shared" si="199"/>
        <v>0</v>
      </c>
      <c r="U201" s="76">
        <f t="shared" si="199"/>
        <v>0</v>
      </c>
      <c r="V201" s="76">
        <f t="shared" si="199"/>
        <v>0</v>
      </c>
    </row>
    <row r="202">
      <c r="A202" s="76" t="str">
        <f t="shared" si="1"/>
        <v> ()</v>
      </c>
      <c r="B202" s="91"/>
      <c r="C202" s="76"/>
      <c r="D202" s="85"/>
      <c r="E202" s="108"/>
      <c r="F202" s="111"/>
      <c r="G202" s="76"/>
      <c r="H202" s="76"/>
      <c r="I202" s="88" t="str">
        <f t="shared" si="3"/>
        <v>no</v>
      </c>
      <c r="J202" s="88" t="str">
        <f>IFERROR(__xludf.DUMMYFUNCTION("IFERROR(JOIN("", "",FILTER(K202:P202,LEN(K202:P202))))"),"")</f>
        <v/>
      </c>
      <c r="K202" s="76" t="str">
        <f>IFERROR(__xludf.DUMMYFUNCTION("IF(ISBLANK($D202),"""",IFERROR(JOIN("", "",QUERY(INDIRECT(""'(EDCA) "" &amp; K$3 &amp; ""'!$A$1:$D$1000""),""SELECT A WHERE D = '"" &amp; $A202 &amp; ""'""))))"),"")</f>
        <v/>
      </c>
      <c r="L202" s="76" t="str">
        <f>IFERROR(__xludf.DUMMYFUNCTION("IF(ISBLANK($D202),"""",IFERROR(JOIN("", "",QUERY(INDIRECT(""'(EDCA) "" &amp; L$3 &amp; ""'!$A$1:$D$1000""),""SELECT A WHERE D = '"" &amp; $A202 &amp; ""'""))))"),"")</f>
        <v/>
      </c>
      <c r="M202" s="76" t="str">
        <f>IFERROR(__xludf.DUMMYFUNCTION("IF(ISBLANK($D202),"""",IFERROR(JOIN("", "",QUERY(INDIRECT(""'(EDCA) "" &amp; M$3 &amp; ""'!$A$1:$D$1000""),""SELECT A WHERE D = '"" &amp; $A202 &amp; ""'""))))"),"")</f>
        <v/>
      </c>
      <c r="N202" s="76" t="str">
        <f>IFERROR(__xludf.DUMMYFUNCTION("IF(ISBLANK($D202),"""",IFERROR(JOIN("", "",QUERY(INDIRECT(""'(EDCA) "" &amp; N$3 &amp; ""'!$A$1:$D$1000""),""SELECT A WHERE D = '"" &amp; $A202 &amp; ""'""))))"),"")</f>
        <v/>
      </c>
      <c r="O202" s="76" t="str">
        <f>IFERROR(__xludf.DUMMYFUNCTION("IF(ISBLANK($D202),"""",IFERROR(JOIN("", "",QUERY(INDIRECT(""'(EDCA) "" &amp; O$3 &amp; ""'!$A$1:$D$1000""),""SELECT A WHERE D = '"" &amp; $A202 &amp; ""'""))))"),"")</f>
        <v/>
      </c>
      <c r="P202" s="76" t="str">
        <f>IFERROR(__xludf.DUMMYFUNCTION("IF(ISBLANK($D202),"""",IFERROR(JOIN("", "",QUERY(INDIRECT(""'(EDCA) "" &amp; P$3 &amp; ""'!$A$1:$D$1000""),""SELECT A WHERE D = '"" &amp; $A202 &amp; ""'""))))"),"")</f>
        <v/>
      </c>
      <c r="Q202" s="76">
        <f t="shared" ref="Q202:V202" si="200">IF(ISBLANK(IFERROR(VLOOKUP($A202,INDIRECT("'(EDCA) " &amp; Q$3 &amp; "'!$D:$D"),1,FALSE))),0,1)</f>
        <v>0</v>
      </c>
      <c r="R202" s="76">
        <f t="shared" si="200"/>
        <v>0</v>
      </c>
      <c r="S202" s="76">
        <f t="shared" si="200"/>
        <v>0</v>
      </c>
      <c r="T202" s="76">
        <f t="shared" si="200"/>
        <v>0</v>
      </c>
      <c r="U202" s="76">
        <f t="shared" si="200"/>
        <v>0</v>
      </c>
      <c r="V202" s="76">
        <f t="shared" si="200"/>
        <v>0</v>
      </c>
    </row>
    <row r="203">
      <c r="A203" s="76" t="str">
        <f t="shared" si="1"/>
        <v> ()</v>
      </c>
      <c r="B203" s="91"/>
      <c r="C203" s="76"/>
      <c r="D203" s="85"/>
      <c r="E203" s="108"/>
      <c r="F203" s="111"/>
      <c r="G203" s="76"/>
      <c r="H203" s="76"/>
      <c r="I203" s="88" t="str">
        <f t="shared" si="3"/>
        <v>no</v>
      </c>
      <c r="J203" s="88" t="str">
        <f>IFERROR(__xludf.DUMMYFUNCTION("IFERROR(JOIN("", "",FILTER(K203:P203,LEN(K203:P203))))"),"")</f>
        <v/>
      </c>
      <c r="K203" s="76" t="str">
        <f>IFERROR(__xludf.DUMMYFUNCTION("IF(ISBLANK($D203),"""",IFERROR(JOIN("", "",QUERY(INDIRECT(""'(EDCA) "" &amp; K$3 &amp; ""'!$A$1:$D$1000""),""SELECT A WHERE D = '"" &amp; $A203 &amp; ""'""))))"),"")</f>
        <v/>
      </c>
      <c r="L203" s="76" t="str">
        <f>IFERROR(__xludf.DUMMYFUNCTION("IF(ISBLANK($D203),"""",IFERROR(JOIN("", "",QUERY(INDIRECT(""'(EDCA) "" &amp; L$3 &amp; ""'!$A$1:$D$1000""),""SELECT A WHERE D = '"" &amp; $A203 &amp; ""'""))))"),"")</f>
        <v/>
      </c>
      <c r="M203" s="76" t="str">
        <f>IFERROR(__xludf.DUMMYFUNCTION("IF(ISBLANK($D203),"""",IFERROR(JOIN("", "",QUERY(INDIRECT(""'(EDCA) "" &amp; M$3 &amp; ""'!$A$1:$D$1000""),""SELECT A WHERE D = '"" &amp; $A203 &amp; ""'""))))"),"")</f>
        <v/>
      </c>
      <c r="N203" s="76" t="str">
        <f>IFERROR(__xludf.DUMMYFUNCTION("IF(ISBLANK($D203),"""",IFERROR(JOIN("", "",QUERY(INDIRECT(""'(EDCA) "" &amp; N$3 &amp; ""'!$A$1:$D$1000""),""SELECT A WHERE D = '"" &amp; $A203 &amp; ""'""))))"),"")</f>
        <v/>
      </c>
      <c r="O203" s="76" t="str">
        <f>IFERROR(__xludf.DUMMYFUNCTION("IF(ISBLANK($D203),"""",IFERROR(JOIN("", "",QUERY(INDIRECT(""'(EDCA) "" &amp; O$3 &amp; ""'!$A$1:$D$1000""),""SELECT A WHERE D = '"" &amp; $A203 &amp; ""'""))))"),"")</f>
        <v/>
      </c>
      <c r="P203" s="76" t="str">
        <f>IFERROR(__xludf.DUMMYFUNCTION("IF(ISBLANK($D203),"""",IFERROR(JOIN("", "",QUERY(INDIRECT(""'(EDCA) "" &amp; P$3 &amp; ""'!$A$1:$D$1000""),""SELECT A WHERE D = '"" &amp; $A203 &amp; ""'""))))"),"")</f>
        <v/>
      </c>
      <c r="Q203" s="76">
        <f t="shared" ref="Q203:V203" si="201">IF(ISBLANK(IFERROR(VLOOKUP($A203,INDIRECT("'(EDCA) " &amp; Q$3 &amp; "'!$D:$D"),1,FALSE))),0,1)</f>
        <v>0</v>
      </c>
      <c r="R203" s="76">
        <f t="shared" si="201"/>
        <v>0</v>
      </c>
      <c r="S203" s="76">
        <f t="shared" si="201"/>
        <v>0</v>
      </c>
      <c r="T203" s="76">
        <f t="shared" si="201"/>
        <v>0</v>
      </c>
      <c r="U203" s="76">
        <f t="shared" si="201"/>
        <v>0</v>
      </c>
      <c r="V203" s="76">
        <f t="shared" si="201"/>
        <v>0</v>
      </c>
    </row>
    <row r="204">
      <c r="A204" s="76" t="str">
        <f t="shared" si="1"/>
        <v> ()</v>
      </c>
      <c r="B204" s="91"/>
      <c r="C204" s="76"/>
      <c r="D204" s="85"/>
      <c r="E204" s="108"/>
      <c r="F204" s="111"/>
      <c r="G204" s="76"/>
      <c r="H204" s="76"/>
      <c r="I204" s="88" t="str">
        <f t="shared" si="3"/>
        <v>no</v>
      </c>
      <c r="J204" s="88" t="str">
        <f>IFERROR(__xludf.DUMMYFUNCTION("IFERROR(JOIN("", "",FILTER(K204:P204,LEN(K204:P204))))"),"")</f>
        <v/>
      </c>
      <c r="K204" s="76" t="str">
        <f>IFERROR(__xludf.DUMMYFUNCTION("IF(ISBLANK($D204),"""",IFERROR(JOIN("", "",QUERY(INDIRECT(""'(EDCA) "" &amp; K$3 &amp; ""'!$A$1:$D$1000""),""SELECT A WHERE D = '"" &amp; $A204 &amp; ""'""))))"),"")</f>
        <v/>
      </c>
      <c r="L204" s="76" t="str">
        <f>IFERROR(__xludf.DUMMYFUNCTION("IF(ISBLANK($D204),"""",IFERROR(JOIN("", "",QUERY(INDIRECT(""'(EDCA) "" &amp; L$3 &amp; ""'!$A$1:$D$1000""),""SELECT A WHERE D = '"" &amp; $A204 &amp; ""'""))))"),"")</f>
        <v/>
      </c>
      <c r="M204" s="76" t="str">
        <f>IFERROR(__xludf.DUMMYFUNCTION("IF(ISBLANK($D204),"""",IFERROR(JOIN("", "",QUERY(INDIRECT(""'(EDCA) "" &amp; M$3 &amp; ""'!$A$1:$D$1000""),""SELECT A WHERE D = '"" &amp; $A204 &amp; ""'""))))"),"")</f>
        <v/>
      </c>
      <c r="N204" s="76" t="str">
        <f>IFERROR(__xludf.DUMMYFUNCTION("IF(ISBLANK($D204),"""",IFERROR(JOIN("", "",QUERY(INDIRECT(""'(EDCA) "" &amp; N$3 &amp; ""'!$A$1:$D$1000""),""SELECT A WHERE D = '"" &amp; $A204 &amp; ""'""))))"),"")</f>
        <v/>
      </c>
      <c r="O204" s="76" t="str">
        <f>IFERROR(__xludf.DUMMYFUNCTION("IF(ISBLANK($D204),"""",IFERROR(JOIN("", "",QUERY(INDIRECT(""'(EDCA) "" &amp; O$3 &amp; ""'!$A$1:$D$1000""),""SELECT A WHERE D = '"" &amp; $A204 &amp; ""'""))))"),"")</f>
        <v/>
      </c>
      <c r="P204" s="76" t="str">
        <f>IFERROR(__xludf.DUMMYFUNCTION("IF(ISBLANK($D204),"""",IFERROR(JOIN("", "",QUERY(INDIRECT(""'(EDCA) "" &amp; P$3 &amp; ""'!$A$1:$D$1000""),""SELECT A WHERE D = '"" &amp; $A204 &amp; ""'""))))"),"")</f>
        <v/>
      </c>
      <c r="Q204" s="76">
        <f t="shared" ref="Q204:V204" si="202">IF(ISBLANK(IFERROR(VLOOKUP($A204,INDIRECT("'(EDCA) " &amp; Q$3 &amp; "'!$D:$D"),1,FALSE))),0,1)</f>
        <v>0</v>
      </c>
      <c r="R204" s="76">
        <f t="shared" si="202"/>
        <v>0</v>
      </c>
      <c r="S204" s="76">
        <f t="shared" si="202"/>
        <v>0</v>
      </c>
      <c r="T204" s="76">
        <f t="shared" si="202"/>
        <v>0</v>
      </c>
      <c r="U204" s="76">
        <f t="shared" si="202"/>
        <v>0</v>
      </c>
      <c r="V204" s="76">
        <f t="shared" si="202"/>
        <v>0</v>
      </c>
    </row>
    <row r="205">
      <c r="A205" s="76" t="str">
        <f t="shared" si="1"/>
        <v> ()</v>
      </c>
      <c r="B205" s="91"/>
      <c r="C205" s="76"/>
      <c r="D205" s="85"/>
      <c r="E205" s="108"/>
      <c r="F205" s="111"/>
      <c r="G205" s="76"/>
      <c r="H205" s="76"/>
      <c r="I205" s="88" t="str">
        <f t="shared" si="3"/>
        <v>no</v>
      </c>
      <c r="J205" s="88" t="str">
        <f>IFERROR(__xludf.DUMMYFUNCTION("IFERROR(JOIN("", "",FILTER(K205:P205,LEN(K205:P205))))"),"")</f>
        <v/>
      </c>
      <c r="K205" s="76" t="str">
        <f>IFERROR(__xludf.DUMMYFUNCTION("IF(ISBLANK($D205),"""",IFERROR(JOIN("", "",QUERY(INDIRECT(""'(EDCA) "" &amp; K$3 &amp; ""'!$A$1:$D$1000""),""SELECT A WHERE D = '"" &amp; $A205 &amp; ""'""))))"),"")</f>
        <v/>
      </c>
      <c r="L205" s="76" t="str">
        <f>IFERROR(__xludf.DUMMYFUNCTION("IF(ISBLANK($D205),"""",IFERROR(JOIN("", "",QUERY(INDIRECT(""'(EDCA) "" &amp; L$3 &amp; ""'!$A$1:$D$1000""),""SELECT A WHERE D = '"" &amp; $A205 &amp; ""'""))))"),"")</f>
        <v/>
      </c>
      <c r="M205" s="76" t="str">
        <f>IFERROR(__xludf.DUMMYFUNCTION("IF(ISBLANK($D205),"""",IFERROR(JOIN("", "",QUERY(INDIRECT(""'(EDCA) "" &amp; M$3 &amp; ""'!$A$1:$D$1000""),""SELECT A WHERE D = '"" &amp; $A205 &amp; ""'""))))"),"")</f>
        <v/>
      </c>
      <c r="N205" s="76" t="str">
        <f>IFERROR(__xludf.DUMMYFUNCTION("IF(ISBLANK($D205),"""",IFERROR(JOIN("", "",QUERY(INDIRECT(""'(EDCA) "" &amp; N$3 &amp; ""'!$A$1:$D$1000""),""SELECT A WHERE D = '"" &amp; $A205 &amp; ""'""))))"),"")</f>
        <v/>
      </c>
      <c r="O205" s="76" t="str">
        <f>IFERROR(__xludf.DUMMYFUNCTION("IF(ISBLANK($D205),"""",IFERROR(JOIN("", "",QUERY(INDIRECT(""'(EDCA) "" &amp; O$3 &amp; ""'!$A$1:$D$1000""),""SELECT A WHERE D = '"" &amp; $A205 &amp; ""'""))))"),"")</f>
        <v/>
      </c>
      <c r="P205" s="76" t="str">
        <f>IFERROR(__xludf.DUMMYFUNCTION("IF(ISBLANK($D205),"""",IFERROR(JOIN("", "",QUERY(INDIRECT(""'(EDCA) "" &amp; P$3 &amp; ""'!$A$1:$D$1000""),""SELECT A WHERE D = '"" &amp; $A205 &amp; ""'""))))"),"")</f>
        <v/>
      </c>
      <c r="Q205" s="76">
        <f t="shared" ref="Q205:V205" si="203">IF(ISBLANK(IFERROR(VLOOKUP($A205,INDIRECT("'(EDCA) " &amp; Q$3 &amp; "'!$D:$D"),1,FALSE))),0,1)</f>
        <v>0</v>
      </c>
      <c r="R205" s="76">
        <f t="shared" si="203"/>
        <v>0</v>
      </c>
      <c r="S205" s="76">
        <f t="shared" si="203"/>
        <v>0</v>
      </c>
      <c r="T205" s="76">
        <f t="shared" si="203"/>
        <v>0</v>
      </c>
      <c r="U205" s="76">
        <f t="shared" si="203"/>
        <v>0</v>
      </c>
      <c r="V205" s="76">
        <f t="shared" si="203"/>
        <v>0</v>
      </c>
    </row>
    <row r="206">
      <c r="A206" s="76" t="str">
        <f t="shared" si="1"/>
        <v> ()</v>
      </c>
      <c r="B206" s="91"/>
      <c r="C206" s="76"/>
      <c r="D206" s="85"/>
      <c r="E206" s="108"/>
      <c r="F206" s="111"/>
      <c r="G206" s="76"/>
      <c r="H206" s="76"/>
      <c r="I206" s="88" t="str">
        <f t="shared" si="3"/>
        <v>no</v>
      </c>
      <c r="J206" s="88" t="str">
        <f>IFERROR(__xludf.DUMMYFUNCTION("IFERROR(JOIN("", "",FILTER(K206:P206,LEN(K206:P206))))"),"")</f>
        <v/>
      </c>
      <c r="K206" s="76" t="str">
        <f>IFERROR(__xludf.DUMMYFUNCTION("IF(ISBLANK($D206),"""",IFERROR(JOIN("", "",QUERY(INDIRECT(""'(EDCA) "" &amp; K$3 &amp; ""'!$A$1:$D$1000""),""SELECT A WHERE D = '"" &amp; $A206 &amp; ""'""))))"),"")</f>
        <v/>
      </c>
      <c r="L206" s="76" t="str">
        <f>IFERROR(__xludf.DUMMYFUNCTION("IF(ISBLANK($D206),"""",IFERROR(JOIN("", "",QUERY(INDIRECT(""'(EDCA) "" &amp; L$3 &amp; ""'!$A$1:$D$1000""),""SELECT A WHERE D = '"" &amp; $A206 &amp; ""'""))))"),"")</f>
        <v/>
      </c>
      <c r="M206" s="76" t="str">
        <f>IFERROR(__xludf.DUMMYFUNCTION("IF(ISBLANK($D206),"""",IFERROR(JOIN("", "",QUERY(INDIRECT(""'(EDCA) "" &amp; M$3 &amp; ""'!$A$1:$D$1000""),""SELECT A WHERE D = '"" &amp; $A206 &amp; ""'""))))"),"")</f>
        <v/>
      </c>
      <c r="N206" s="76" t="str">
        <f>IFERROR(__xludf.DUMMYFUNCTION("IF(ISBLANK($D206),"""",IFERROR(JOIN("", "",QUERY(INDIRECT(""'(EDCA) "" &amp; N$3 &amp; ""'!$A$1:$D$1000""),""SELECT A WHERE D = '"" &amp; $A206 &amp; ""'""))))"),"")</f>
        <v/>
      </c>
      <c r="O206" s="76" t="str">
        <f>IFERROR(__xludf.DUMMYFUNCTION("IF(ISBLANK($D206),"""",IFERROR(JOIN("", "",QUERY(INDIRECT(""'(EDCA) "" &amp; O$3 &amp; ""'!$A$1:$D$1000""),""SELECT A WHERE D = '"" &amp; $A206 &amp; ""'""))))"),"")</f>
        <v/>
      </c>
      <c r="P206" s="76" t="str">
        <f>IFERROR(__xludf.DUMMYFUNCTION("IF(ISBLANK($D206),"""",IFERROR(JOIN("", "",QUERY(INDIRECT(""'(EDCA) "" &amp; P$3 &amp; ""'!$A$1:$D$1000""),""SELECT A WHERE D = '"" &amp; $A206 &amp; ""'""))))"),"")</f>
        <v/>
      </c>
      <c r="Q206" s="76">
        <f t="shared" ref="Q206:V206" si="204">IF(ISBLANK(IFERROR(VLOOKUP($A206,INDIRECT("'(EDCA) " &amp; Q$3 &amp; "'!$D:$D"),1,FALSE))),0,1)</f>
        <v>0</v>
      </c>
      <c r="R206" s="76">
        <f t="shared" si="204"/>
        <v>0</v>
      </c>
      <c r="S206" s="76">
        <f t="shared" si="204"/>
        <v>0</v>
      </c>
      <c r="T206" s="76">
        <f t="shared" si="204"/>
        <v>0</v>
      </c>
      <c r="U206" s="76">
        <f t="shared" si="204"/>
        <v>0</v>
      </c>
      <c r="V206" s="76">
        <f t="shared" si="204"/>
        <v>0</v>
      </c>
    </row>
    <row r="207">
      <c r="A207" s="76" t="str">
        <f t="shared" si="1"/>
        <v> ()</v>
      </c>
      <c r="B207" s="91"/>
      <c r="C207" s="76"/>
      <c r="D207" s="85"/>
      <c r="E207" s="108"/>
      <c r="F207" s="111"/>
      <c r="G207" s="76"/>
      <c r="H207" s="76"/>
      <c r="I207" s="88" t="str">
        <f t="shared" si="3"/>
        <v>no</v>
      </c>
      <c r="J207" s="88" t="str">
        <f>IFERROR(__xludf.DUMMYFUNCTION("IFERROR(JOIN("", "",FILTER(K207:P207,LEN(K207:P207))))"),"")</f>
        <v/>
      </c>
      <c r="K207" s="76" t="str">
        <f>IFERROR(__xludf.DUMMYFUNCTION("IF(ISBLANK($D207),"""",IFERROR(JOIN("", "",QUERY(INDIRECT(""'(EDCA) "" &amp; K$3 &amp; ""'!$A$1:$D$1000""),""SELECT A WHERE D = '"" &amp; $A207 &amp; ""'""))))"),"")</f>
        <v/>
      </c>
      <c r="L207" s="76" t="str">
        <f>IFERROR(__xludf.DUMMYFUNCTION("IF(ISBLANK($D207),"""",IFERROR(JOIN("", "",QUERY(INDIRECT(""'(EDCA) "" &amp; L$3 &amp; ""'!$A$1:$D$1000""),""SELECT A WHERE D = '"" &amp; $A207 &amp; ""'""))))"),"")</f>
        <v/>
      </c>
      <c r="M207" s="76" t="str">
        <f>IFERROR(__xludf.DUMMYFUNCTION("IF(ISBLANK($D207),"""",IFERROR(JOIN("", "",QUERY(INDIRECT(""'(EDCA) "" &amp; M$3 &amp; ""'!$A$1:$D$1000""),""SELECT A WHERE D = '"" &amp; $A207 &amp; ""'""))))"),"")</f>
        <v/>
      </c>
      <c r="N207" s="76" t="str">
        <f>IFERROR(__xludf.DUMMYFUNCTION("IF(ISBLANK($D207),"""",IFERROR(JOIN("", "",QUERY(INDIRECT(""'(EDCA) "" &amp; N$3 &amp; ""'!$A$1:$D$1000""),""SELECT A WHERE D = '"" &amp; $A207 &amp; ""'""))))"),"")</f>
        <v/>
      </c>
      <c r="O207" s="76" t="str">
        <f>IFERROR(__xludf.DUMMYFUNCTION("IF(ISBLANK($D207),"""",IFERROR(JOIN("", "",QUERY(INDIRECT(""'(EDCA) "" &amp; O$3 &amp; ""'!$A$1:$D$1000""),""SELECT A WHERE D = '"" &amp; $A207 &amp; ""'""))))"),"")</f>
        <v/>
      </c>
      <c r="P207" s="76" t="str">
        <f>IFERROR(__xludf.DUMMYFUNCTION("IF(ISBLANK($D207),"""",IFERROR(JOIN("", "",QUERY(INDIRECT(""'(EDCA) "" &amp; P$3 &amp; ""'!$A$1:$D$1000""),""SELECT A WHERE D = '"" &amp; $A207 &amp; ""'""))))"),"")</f>
        <v/>
      </c>
      <c r="Q207" s="76">
        <f t="shared" ref="Q207:V207" si="205">IF(ISBLANK(IFERROR(VLOOKUP($A207,INDIRECT("'(EDCA) " &amp; Q$3 &amp; "'!$D:$D"),1,FALSE))),0,1)</f>
        <v>0</v>
      </c>
      <c r="R207" s="76">
        <f t="shared" si="205"/>
        <v>0</v>
      </c>
      <c r="S207" s="76">
        <f t="shared" si="205"/>
        <v>0</v>
      </c>
      <c r="T207" s="76">
        <f t="shared" si="205"/>
        <v>0</v>
      </c>
      <c r="U207" s="76">
        <f t="shared" si="205"/>
        <v>0</v>
      </c>
      <c r="V207" s="76">
        <f t="shared" si="205"/>
        <v>0</v>
      </c>
    </row>
    <row r="208">
      <c r="A208" s="76" t="str">
        <f t="shared" si="1"/>
        <v> ()</v>
      </c>
      <c r="B208" s="91"/>
      <c r="C208" s="76"/>
      <c r="D208" s="85"/>
      <c r="E208" s="108"/>
      <c r="F208" s="111"/>
      <c r="G208" s="76"/>
      <c r="H208" s="76"/>
      <c r="I208" s="88" t="str">
        <f t="shared" si="3"/>
        <v>no</v>
      </c>
      <c r="J208" s="88" t="str">
        <f>IFERROR(__xludf.DUMMYFUNCTION("IFERROR(JOIN("", "",FILTER(K208:P208,LEN(K208:P208))))"),"")</f>
        <v/>
      </c>
      <c r="K208" s="76" t="str">
        <f>IFERROR(__xludf.DUMMYFUNCTION("IF(ISBLANK($D208),"""",IFERROR(JOIN("", "",QUERY(INDIRECT(""'(EDCA) "" &amp; K$3 &amp; ""'!$A$1:$D$1000""),""SELECT A WHERE D = '"" &amp; $A208 &amp; ""'""))))"),"")</f>
        <v/>
      </c>
      <c r="L208" s="76" t="str">
        <f>IFERROR(__xludf.DUMMYFUNCTION("IF(ISBLANK($D208),"""",IFERROR(JOIN("", "",QUERY(INDIRECT(""'(EDCA) "" &amp; L$3 &amp; ""'!$A$1:$D$1000""),""SELECT A WHERE D = '"" &amp; $A208 &amp; ""'""))))"),"")</f>
        <v/>
      </c>
      <c r="M208" s="76" t="str">
        <f>IFERROR(__xludf.DUMMYFUNCTION("IF(ISBLANK($D208),"""",IFERROR(JOIN("", "",QUERY(INDIRECT(""'(EDCA) "" &amp; M$3 &amp; ""'!$A$1:$D$1000""),""SELECT A WHERE D = '"" &amp; $A208 &amp; ""'""))))"),"")</f>
        <v/>
      </c>
      <c r="N208" s="76" t="str">
        <f>IFERROR(__xludf.DUMMYFUNCTION("IF(ISBLANK($D208),"""",IFERROR(JOIN("", "",QUERY(INDIRECT(""'(EDCA) "" &amp; N$3 &amp; ""'!$A$1:$D$1000""),""SELECT A WHERE D = '"" &amp; $A208 &amp; ""'""))))"),"")</f>
        <v/>
      </c>
      <c r="O208" s="76" t="str">
        <f>IFERROR(__xludf.DUMMYFUNCTION("IF(ISBLANK($D208),"""",IFERROR(JOIN("", "",QUERY(INDIRECT(""'(EDCA) "" &amp; O$3 &amp; ""'!$A$1:$D$1000""),""SELECT A WHERE D = '"" &amp; $A208 &amp; ""'""))))"),"")</f>
        <v/>
      </c>
      <c r="P208" s="76" t="str">
        <f>IFERROR(__xludf.DUMMYFUNCTION("IF(ISBLANK($D208),"""",IFERROR(JOIN("", "",QUERY(INDIRECT(""'(EDCA) "" &amp; P$3 &amp; ""'!$A$1:$D$1000""),""SELECT A WHERE D = '"" &amp; $A208 &amp; ""'""))))"),"")</f>
        <v/>
      </c>
      <c r="Q208" s="76">
        <f t="shared" ref="Q208:V208" si="206">IF(ISBLANK(IFERROR(VLOOKUP($A208,INDIRECT("'(EDCA) " &amp; Q$3 &amp; "'!$D:$D"),1,FALSE))),0,1)</f>
        <v>0</v>
      </c>
      <c r="R208" s="76">
        <f t="shared" si="206"/>
        <v>0</v>
      </c>
      <c r="S208" s="76">
        <f t="shared" si="206"/>
        <v>0</v>
      </c>
      <c r="T208" s="76">
        <f t="shared" si="206"/>
        <v>0</v>
      </c>
      <c r="U208" s="76">
        <f t="shared" si="206"/>
        <v>0</v>
      </c>
      <c r="V208" s="76">
        <f t="shared" si="206"/>
        <v>0</v>
      </c>
    </row>
    <row r="209">
      <c r="A209" s="76" t="str">
        <f t="shared" si="1"/>
        <v> ()</v>
      </c>
      <c r="B209" s="91"/>
      <c r="C209" s="76"/>
      <c r="D209" s="85"/>
      <c r="E209" s="108"/>
      <c r="F209" s="111"/>
      <c r="G209" s="76"/>
      <c r="H209" s="76"/>
      <c r="I209" s="88" t="str">
        <f t="shared" si="3"/>
        <v>no</v>
      </c>
      <c r="J209" s="88" t="str">
        <f>IFERROR(__xludf.DUMMYFUNCTION("IFERROR(JOIN("", "",FILTER(K209:P209,LEN(K209:P209))))"),"")</f>
        <v/>
      </c>
      <c r="K209" s="76" t="str">
        <f>IFERROR(__xludf.DUMMYFUNCTION("IF(ISBLANK($D209),"""",IFERROR(JOIN("", "",QUERY(INDIRECT(""'(EDCA) "" &amp; K$3 &amp; ""'!$A$1:$D$1000""),""SELECT A WHERE D = '"" &amp; $A209 &amp; ""'""))))"),"")</f>
        <v/>
      </c>
      <c r="L209" s="76" t="str">
        <f>IFERROR(__xludf.DUMMYFUNCTION("IF(ISBLANK($D209),"""",IFERROR(JOIN("", "",QUERY(INDIRECT(""'(EDCA) "" &amp; L$3 &amp; ""'!$A$1:$D$1000""),""SELECT A WHERE D = '"" &amp; $A209 &amp; ""'""))))"),"")</f>
        <v/>
      </c>
      <c r="M209" s="76" t="str">
        <f>IFERROR(__xludf.DUMMYFUNCTION("IF(ISBLANK($D209),"""",IFERROR(JOIN("", "",QUERY(INDIRECT(""'(EDCA) "" &amp; M$3 &amp; ""'!$A$1:$D$1000""),""SELECT A WHERE D = '"" &amp; $A209 &amp; ""'""))))"),"")</f>
        <v/>
      </c>
      <c r="N209" s="76" t="str">
        <f>IFERROR(__xludf.DUMMYFUNCTION("IF(ISBLANK($D209),"""",IFERROR(JOIN("", "",QUERY(INDIRECT(""'(EDCA) "" &amp; N$3 &amp; ""'!$A$1:$D$1000""),""SELECT A WHERE D = '"" &amp; $A209 &amp; ""'""))))"),"")</f>
        <v/>
      </c>
      <c r="O209" s="76" t="str">
        <f>IFERROR(__xludf.DUMMYFUNCTION("IF(ISBLANK($D209),"""",IFERROR(JOIN("", "",QUERY(INDIRECT(""'(EDCA) "" &amp; O$3 &amp; ""'!$A$1:$D$1000""),""SELECT A WHERE D = '"" &amp; $A209 &amp; ""'""))))"),"")</f>
        <v/>
      </c>
      <c r="P209" s="76" t="str">
        <f>IFERROR(__xludf.DUMMYFUNCTION("IF(ISBLANK($D209),"""",IFERROR(JOIN("", "",QUERY(INDIRECT(""'(EDCA) "" &amp; P$3 &amp; ""'!$A$1:$D$1000""),""SELECT A WHERE D = '"" &amp; $A209 &amp; ""'""))))"),"")</f>
        <v/>
      </c>
      <c r="Q209" s="76">
        <f t="shared" ref="Q209:V209" si="207">IF(ISBLANK(IFERROR(VLOOKUP($A209,INDIRECT("'(EDCA) " &amp; Q$3 &amp; "'!$D:$D"),1,FALSE))),0,1)</f>
        <v>0</v>
      </c>
      <c r="R209" s="76">
        <f t="shared" si="207"/>
        <v>0</v>
      </c>
      <c r="S209" s="76">
        <f t="shared" si="207"/>
        <v>0</v>
      </c>
      <c r="T209" s="76">
        <f t="shared" si="207"/>
        <v>0</v>
      </c>
      <c r="U209" s="76">
        <f t="shared" si="207"/>
        <v>0</v>
      </c>
      <c r="V209" s="76">
        <f t="shared" si="207"/>
        <v>0</v>
      </c>
    </row>
    <row r="210">
      <c r="A210" s="76" t="str">
        <f t="shared" si="1"/>
        <v> ()</v>
      </c>
      <c r="B210" s="85"/>
      <c r="C210" s="76"/>
      <c r="D210" s="85"/>
      <c r="E210" s="91"/>
      <c r="F210" s="111"/>
      <c r="G210" s="76"/>
      <c r="H210" s="76"/>
      <c r="I210" s="88" t="str">
        <f t="shared" si="3"/>
        <v>no</v>
      </c>
      <c r="J210" s="88" t="str">
        <f>IFERROR(__xludf.DUMMYFUNCTION("IFERROR(JOIN("", "",FILTER(K210:P210,LEN(K210:P210))))"),"")</f>
        <v/>
      </c>
      <c r="K210" s="76" t="str">
        <f>IFERROR(__xludf.DUMMYFUNCTION("IF(ISBLANK($D210),"""",IFERROR(JOIN("", "",QUERY(INDIRECT(""'(EDCA) "" &amp; K$3 &amp; ""'!$A$1:$D$1000""),""SELECT A WHERE D = '"" &amp; $A210 &amp; ""'""))))"),"")</f>
        <v/>
      </c>
      <c r="L210" s="76" t="str">
        <f>IFERROR(__xludf.DUMMYFUNCTION("IF(ISBLANK($D210),"""",IFERROR(JOIN("", "",QUERY(INDIRECT(""'(EDCA) "" &amp; L$3 &amp; ""'!$A$1:$D$1000""),""SELECT A WHERE D = '"" &amp; $A210 &amp; ""'""))))"),"")</f>
        <v/>
      </c>
      <c r="M210" s="76" t="str">
        <f>IFERROR(__xludf.DUMMYFUNCTION("IF(ISBLANK($D210),"""",IFERROR(JOIN("", "",QUERY(INDIRECT(""'(EDCA) "" &amp; M$3 &amp; ""'!$A$1:$D$1000""),""SELECT A WHERE D = '"" &amp; $A210 &amp; ""'""))))"),"")</f>
        <v/>
      </c>
      <c r="N210" s="76" t="str">
        <f>IFERROR(__xludf.DUMMYFUNCTION("IF(ISBLANK($D210),"""",IFERROR(JOIN("", "",QUERY(INDIRECT(""'(EDCA) "" &amp; N$3 &amp; ""'!$A$1:$D$1000""),""SELECT A WHERE D = '"" &amp; $A210 &amp; ""'""))))"),"")</f>
        <v/>
      </c>
      <c r="O210" s="76" t="str">
        <f>IFERROR(__xludf.DUMMYFUNCTION("IF(ISBLANK($D210),"""",IFERROR(JOIN("", "",QUERY(INDIRECT(""'(EDCA) "" &amp; O$3 &amp; ""'!$A$1:$D$1000""),""SELECT A WHERE D = '"" &amp; $A210 &amp; ""'""))))"),"")</f>
        <v/>
      </c>
      <c r="P210" s="76" t="str">
        <f>IFERROR(__xludf.DUMMYFUNCTION("IF(ISBLANK($D210),"""",IFERROR(JOIN("", "",QUERY(INDIRECT(""'(EDCA) "" &amp; P$3 &amp; ""'!$A$1:$D$1000""),""SELECT A WHERE D = '"" &amp; $A210 &amp; ""'""))))"),"")</f>
        <v/>
      </c>
      <c r="Q210" s="76">
        <f t="shared" ref="Q210:V210" si="208">IF(ISBLANK(IFERROR(VLOOKUP($A210,INDIRECT("'(EDCA) " &amp; Q$3 &amp; "'!$D:$D"),1,FALSE))),0,1)</f>
        <v>0</v>
      </c>
      <c r="R210" s="76">
        <f t="shared" si="208"/>
        <v>0</v>
      </c>
      <c r="S210" s="76">
        <f t="shared" si="208"/>
        <v>0</v>
      </c>
      <c r="T210" s="76">
        <f t="shared" si="208"/>
        <v>0</v>
      </c>
      <c r="U210" s="76">
        <f t="shared" si="208"/>
        <v>0</v>
      </c>
      <c r="V210" s="76">
        <f t="shared" si="208"/>
        <v>0</v>
      </c>
    </row>
    <row r="211">
      <c r="A211" s="76" t="str">
        <f t="shared" si="1"/>
        <v> ()</v>
      </c>
      <c r="B211" s="91"/>
      <c r="C211" s="76"/>
      <c r="D211" s="92"/>
      <c r="E211" s="108"/>
      <c r="F211" s="111"/>
      <c r="G211" s="76"/>
      <c r="H211" s="76"/>
      <c r="I211" s="88" t="str">
        <f t="shared" si="3"/>
        <v>no</v>
      </c>
      <c r="J211" s="88" t="str">
        <f>IFERROR(__xludf.DUMMYFUNCTION("IFERROR(JOIN("", "",FILTER(K211:P211,LEN(K211:P211))))"),"")</f>
        <v/>
      </c>
      <c r="K211" s="76" t="str">
        <f>IFERROR(__xludf.DUMMYFUNCTION("IF(ISBLANK($D211),"""",IFERROR(JOIN("", "",QUERY(INDIRECT(""'(EDCA) "" &amp; K$3 &amp; ""'!$A$1:$D$1000""),""SELECT A WHERE D = '"" &amp; $A211 &amp; ""'""))))"),"")</f>
        <v/>
      </c>
      <c r="L211" s="76" t="str">
        <f>IFERROR(__xludf.DUMMYFUNCTION("IF(ISBLANK($D211),"""",IFERROR(JOIN("", "",QUERY(INDIRECT(""'(EDCA) "" &amp; L$3 &amp; ""'!$A$1:$D$1000""),""SELECT A WHERE D = '"" &amp; $A211 &amp; ""'""))))"),"")</f>
        <v/>
      </c>
      <c r="M211" s="76" t="str">
        <f>IFERROR(__xludf.DUMMYFUNCTION("IF(ISBLANK($D211),"""",IFERROR(JOIN("", "",QUERY(INDIRECT(""'(EDCA) "" &amp; M$3 &amp; ""'!$A$1:$D$1000""),""SELECT A WHERE D = '"" &amp; $A211 &amp; ""'""))))"),"")</f>
        <v/>
      </c>
      <c r="N211" s="76" t="str">
        <f>IFERROR(__xludf.DUMMYFUNCTION("IF(ISBLANK($D211),"""",IFERROR(JOIN("", "",QUERY(INDIRECT(""'(EDCA) "" &amp; N$3 &amp; ""'!$A$1:$D$1000""),""SELECT A WHERE D = '"" &amp; $A211 &amp; ""'""))))"),"")</f>
        <v/>
      </c>
      <c r="O211" s="76" t="str">
        <f>IFERROR(__xludf.DUMMYFUNCTION("IF(ISBLANK($D211),"""",IFERROR(JOIN("", "",QUERY(INDIRECT(""'(EDCA) "" &amp; O$3 &amp; ""'!$A$1:$D$1000""),""SELECT A WHERE D = '"" &amp; $A211 &amp; ""'""))))"),"")</f>
        <v/>
      </c>
      <c r="P211" s="76" t="str">
        <f>IFERROR(__xludf.DUMMYFUNCTION("IF(ISBLANK($D211),"""",IFERROR(JOIN("", "",QUERY(INDIRECT(""'(EDCA) "" &amp; P$3 &amp; ""'!$A$1:$D$1000""),""SELECT A WHERE D = '"" &amp; $A211 &amp; ""'""))))"),"")</f>
        <v/>
      </c>
      <c r="Q211" s="76">
        <f t="shared" ref="Q211:V211" si="209">IF(ISBLANK(IFERROR(VLOOKUP($A211,INDIRECT("'(EDCA) " &amp; Q$3 &amp; "'!$D:$D"),1,FALSE))),0,1)</f>
        <v>0</v>
      </c>
      <c r="R211" s="76">
        <f t="shared" si="209"/>
        <v>0</v>
      </c>
      <c r="S211" s="76">
        <f t="shared" si="209"/>
        <v>0</v>
      </c>
      <c r="T211" s="76">
        <f t="shared" si="209"/>
        <v>0</v>
      </c>
      <c r="U211" s="76">
        <f t="shared" si="209"/>
        <v>0</v>
      </c>
      <c r="V211" s="76">
        <f t="shared" si="209"/>
        <v>0</v>
      </c>
    </row>
    <row r="212">
      <c r="A212" s="76" t="str">
        <f t="shared" si="1"/>
        <v> ()</v>
      </c>
      <c r="B212" s="91"/>
      <c r="C212" s="76"/>
      <c r="D212" s="92"/>
      <c r="E212" s="108"/>
      <c r="F212" s="111"/>
      <c r="G212" s="76"/>
      <c r="H212" s="76"/>
      <c r="I212" s="88" t="str">
        <f t="shared" si="3"/>
        <v>no</v>
      </c>
      <c r="J212" s="88" t="str">
        <f>IFERROR(__xludf.DUMMYFUNCTION("IFERROR(JOIN("", "",FILTER(K212:P212,LEN(K212:P212))))"),"")</f>
        <v/>
      </c>
      <c r="K212" s="76" t="str">
        <f>IFERROR(__xludf.DUMMYFUNCTION("IF(ISBLANK($D212),"""",IFERROR(JOIN("", "",QUERY(INDIRECT(""'(EDCA) "" &amp; K$3 &amp; ""'!$A$1:$D$1000""),""SELECT A WHERE D = '"" &amp; $A212 &amp; ""'""))))"),"")</f>
        <v/>
      </c>
      <c r="L212" s="76" t="str">
        <f>IFERROR(__xludf.DUMMYFUNCTION("IF(ISBLANK($D212),"""",IFERROR(JOIN("", "",QUERY(INDIRECT(""'(EDCA) "" &amp; L$3 &amp; ""'!$A$1:$D$1000""),""SELECT A WHERE D = '"" &amp; $A212 &amp; ""'""))))"),"")</f>
        <v/>
      </c>
      <c r="M212" s="76" t="str">
        <f>IFERROR(__xludf.DUMMYFUNCTION("IF(ISBLANK($D212),"""",IFERROR(JOIN("", "",QUERY(INDIRECT(""'(EDCA) "" &amp; M$3 &amp; ""'!$A$1:$D$1000""),""SELECT A WHERE D = '"" &amp; $A212 &amp; ""'""))))"),"")</f>
        <v/>
      </c>
      <c r="N212" s="76" t="str">
        <f>IFERROR(__xludf.DUMMYFUNCTION("IF(ISBLANK($D212),"""",IFERROR(JOIN("", "",QUERY(INDIRECT(""'(EDCA) "" &amp; N$3 &amp; ""'!$A$1:$D$1000""),""SELECT A WHERE D = '"" &amp; $A212 &amp; ""'""))))"),"")</f>
        <v/>
      </c>
      <c r="O212" s="76" t="str">
        <f>IFERROR(__xludf.DUMMYFUNCTION("IF(ISBLANK($D212),"""",IFERROR(JOIN("", "",QUERY(INDIRECT(""'(EDCA) "" &amp; O$3 &amp; ""'!$A$1:$D$1000""),""SELECT A WHERE D = '"" &amp; $A212 &amp; ""'""))))"),"")</f>
        <v/>
      </c>
      <c r="P212" s="76" t="str">
        <f>IFERROR(__xludf.DUMMYFUNCTION("IF(ISBLANK($D212),"""",IFERROR(JOIN("", "",QUERY(INDIRECT(""'(EDCA) "" &amp; P$3 &amp; ""'!$A$1:$D$1000""),""SELECT A WHERE D = '"" &amp; $A212 &amp; ""'""))))"),"")</f>
        <v/>
      </c>
      <c r="Q212" s="76">
        <f t="shared" ref="Q212:V212" si="210">IF(ISBLANK(IFERROR(VLOOKUP($A212,INDIRECT("'(EDCA) " &amp; Q$3 &amp; "'!$D:$D"),1,FALSE))),0,1)</f>
        <v>0</v>
      </c>
      <c r="R212" s="76">
        <f t="shared" si="210"/>
        <v>0</v>
      </c>
      <c r="S212" s="76">
        <f t="shared" si="210"/>
        <v>0</v>
      </c>
      <c r="T212" s="76">
        <f t="shared" si="210"/>
        <v>0</v>
      </c>
      <c r="U212" s="76">
        <f t="shared" si="210"/>
        <v>0</v>
      </c>
      <c r="V212" s="76">
        <f t="shared" si="210"/>
        <v>0</v>
      </c>
    </row>
    <row r="213">
      <c r="A213" s="76" t="str">
        <f t="shared" si="1"/>
        <v> ()</v>
      </c>
      <c r="B213" s="91"/>
      <c r="C213" s="76"/>
      <c r="D213" s="92"/>
      <c r="E213" s="108"/>
      <c r="F213" s="111"/>
      <c r="G213" s="76"/>
      <c r="H213" s="76"/>
      <c r="I213" s="88" t="str">
        <f t="shared" si="3"/>
        <v>no</v>
      </c>
      <c r="J213" s="88" t="str">
        <f>IFERROR(__xludf.DUMMYFUNCTION("IFERROR(JOIN("", "",FILTER(K213:P213,LEN(K213:P213))))"),"")</f>
        <v/>
      </c>
      <c r="K213" s="76" t="str">
        <f>IFERROR(__xludf.DUMMYFUNCTION("IF(ISBLANK($D213),"""",IFERROR(JOIN("", "",QUERY(INDIRECT(""'(EDCA) "" &amp; K$3 &amp; ""'!$A$1:$D$1000""),""SELECT A WHERE D = '"" &amp; $A213 &amp; ""'""))))"),"")</f>
        <v/>
      </c>
      <c r="L213" s="76" t="str">
        <f>IFERROR(__xludf.DUMMYFUNCTION("IF(ISBLANK($D213),"""",IFERROR(JOIN("", "",QUERY(INDIRECT(""'(EDCA) "" &amp; L$3 &amp; ""'!$A$1:$D$1000""),""SELECT A WHERE D = '"" &amp; $A213 &amp; ""'""))))"),"")</f>
        <v/>
      </c>
      <c r="M213" s="76" t="str">
        <f>IFERROR(__xludf.DUMMYFUNCTION("IF(ISBLANK($D213),"""",IFERROR(JOIN("", "",QUERY(INDIRECT(""'(EDCA) "" &amp; M$3 &amp; ""'!$A$1:$D$1000""),""SELECT A WHERE D = '"" &amp; $A213 &amp; ""'""))))"),"")</f>
        <v/>
      </c>
      <c r="N213" s="76" t="str">
        <f>IFERROR(__xludf.DUMMYFUNCTION("IF(ISBLANK($D213),"""",IFERROR(JOIN("", "",QUERY(INDIRECT(""'(EDCA) "" &amp; N$3 &amp; ""'!$A$1:$D$1000""),""SELECT A WHERE D = '"" &amp; $A213 &amp; ""'""))))"),"")</f>
        <v/>
      </c>
      <c r="O213" s="76" t="str">
        <f>IFERROR(__xludf.DUMMYFUNCTION("IF(ISBLANK($D213),"""",IFERROR(JOIN("", "",QUERY(INDIRECT(""'(EDCA) "" &amp; O$3 &amp; ""'!$A$1:$D$1000""),""SELECT A WHERE D = '"" &amp; $A213 &amp; ""'""))))"),"")</f>
        <v/>
      </c>
      <c r="P213" s="76" t="str">
        <f>IFERROR(__xludf.DUMMYFUNCTION("IF(ISBLANK($D213),"""",IFERROR(JOIN("", "",QUERY(INDIRECT(""'(EDCA) "" &amp; P$3 &amp; ""'!$A$1:$D$1000""),""SELECT A WHERE D = '"" &amp; $A213 &amp; ""'""))))"),"")</f>
        <v/>
      </c>
      <c r="Q213" s="76">
        <f t="shared" ref="Q213:V213" si="211">IF(ISBLANK(IFERROR(VLOOKUP($A213,INDIRECT("'(EDCA) " &amp; Q$3 &amp; "'!$D:$D"),1,FALSE))),0,1)</f>
        <v>0</v>
      </c>
      <c r="R213" s="76">
        <f t="shared" si="211"/>
        <v>0</v>
      </c>
      <c r="S213" s="76">
        <f t="shared" si="211"/>
        <v>0</v>
      </c>
      <c r="T213" s="76">
        <f t="shared" si="211"/>
        <v>0</v>
      </c>
      <c r="U213" s="76">
        <f t="shared" si="211"/>
        <v>0</v>
      </c>
      <c r="V213" s="76">
        <f t="shared" si="211"/>
        <v>0</v>
      </c>
    </row>
    <row r="214">
      <c r="A214" s="76" t="str">
        <f t="shared" si="1"/>
        <v> ()</v>
      </c>
      <c r="B214" s="91"/>
      <c r="C214" s="76"/>
      <c r="D214" s="92"/>
      <c r="E214" s="108"/>
      <c r="F214" s="111"/>
      <c r="G214" s="76"/>
      <c r="H214" s="76"/>
      <c r="I214" s="88" t="str">
        <f t="shared" si="3"/>
        <v>no</v>
      </c>
      <c r="J214" s="88" t="str">
        <f>IFERROR(__xludf.DUMMYFUNCTION("IFERROR(JOIN("", "",FILTER(K214:P214,LEN(K214:P214))))"),"")</f>
        <v/>
      </c>
      <c r="K214" s="76" t="str">
        <f>IFERROR(__xludf.DUMMYFUNCTION("IF(ISBLANK($D214),"""",IFERROR(JOIN("", "",QUERY(INDIRECT(""'(EDCA) "" &amp; K$3 &amp; ""'!$A$1:$D$1000""),""SELECT A WHERE D = '"" &amp; $A214 &amp; ""'""))))"),"")</f>
        <v/>
      </c>
      <c r="L214" s="76" t="str">
        <f>IFERROR(__xludf.DUMMYFUNCTION("IF(ISBLANK($D214),"""",IFERROR(JOIN("", "",QUERY(INDIRECT(""'(EDCA) "" &amp; L$3 &amp; ""'!$A$1:$D$1000""),""SELECT A WHERE D = '"" &amp; $A214 &amp; ""'""))))"),"")</f>
        <v/>
      </c>
      <c r="M214" s="76" t="str">
        <f>IFERROR(__xludf.DUMMYFUNCTION("IF(ISBLANK($D214),"""",IFERROR(JOIN("", "",QUERY(INDIRECT(""'(EDCA) "" &amp; M$3 &amp; ""'!$A$1:$D$1000""),""SELECT A WHERE D = '"" &amp; $A214 &amp; ""'""))))"),"")</f>
        <v/>
      </c>
      <c r="N214" s="76" t="str">
        <f>IFERROR(__xludf.DUMMYFUNCTION("IF(ISBLANK($D214),"""",IFERROR(JOIN("", "",QUERY(INDIRECT(""'(EDCA) "" &amp; N$3 &amp; ""'!$A$1:$D$1000""),""SELECT A WHERE D = '"" &amp; $A214 &amp; ""'""))))"),"")</f>
        <v/>
      </c>
      <c r="O214" s="76" t="str">
        <f>IFERROR(__xludf.DUMMYFUNCTION("IF(ISBLANK($D214),"""",IFERROR(JOIN("", "",QUERY(INDIRECT(""'(EDCA) "" &amp; O$3 &amp; ""'!$A$1:$D$1000""),""SELECT A WHERE D = '"" &amp; $A214 &amp; ""'""))))"),"")</f>
        <v/>
      </c>
      <c r="P214" s="76" t="str">
        <f>IFERROR(__xludf.DUMMYFUNCTION("IF(ISBLANK($D214),"""",IFERROR(JOIN("", "",QUERY(INDIRECT(""'(EDCA) "" &amp; P$3 &amp; ""'!$A$1:$D$1000""),""SELECT A WHERE D = '"" &amp; $A214 &amp; ""'""))))"),"")</f>
        <v/>
      </c>
      <c r="Q214" s="76">
        <f t="shared" ref="Q214:V214" si="212">IF(ISBLANK(IFERROR(VLOOKUP($A214,INDIRECT("'(EDCA) " &amp; Q$3 &amp; "'!$D:$D"),1,FALSE))),0,1)</f>
        <v>0</v>
      </c>
      <c r="R214" s="76">
        <f t="shared" si="212"/>
        <v>0</v>
      </c>
      <c r="S214" s="76">
        <f t="shared" si="212"/>
        <v>0</v>
      </c>
      <c r="T214" s="76">
        <f t="shared" si="212"/>
        <v>0</v>
      </c>
      <c r="U214" s="76">
        <f t="shared" si="212"/>
        <v>0</v>
      </c>
      <c r="V214" s="76">
        <f t="shared" si="212"/>
        <v>0</v>
      </c>
    </row>
    <row r="215">
      <c r="A215" s="76" t="str">
        <f t="shared" si="1"/>
        <v> ()</v>
      </c>
      <c r="B215" s="91"/>
      <c r="C215" s="76"/>
      <c r="D215" s="85"/>
      <c r="E215" s="108"/>
      <c r="F215" s="111"/>
      <c r="G215" s="76"/>
      <c r="H215" s="76"/>
      <c r="I215" s="88" t="str">
        <f t="shared" si="3"/>
        <v>no</v>
      </c>
      <c r="J215" s="88" t="str">
        <f>IFERROR(__xludf.DUMMYFUNCTION("IFERROR(JOIN("", "",FILTER(K215:P215,LEN(K215:P215))))"),"")</f>
        <v/>
      </c>
      <c r="K215" s="76" t="str">
        <f>IFERROR(__xludf.DUMMYFUNCTION("IF(ISBLANK($D215),"""",IFERROR(JOIN("", "",QUERY(INDIRECT(""'(EDCA) "" &amp; K$3 &amp; ""'!$A$1:$D$1000""),""SELECT A WHERE D = '"" &amp; $A215 &amp; ""'""))))"),"")</f>
        <v/>
      </c>
      <c r="L215" s="76" t="str">
        <f>IFERROR(__xludf.DUMMYFUNCTION("IF(ISBLANK($D215),"""",IFERROR(JOIN("", "",QUERY(INDIRECT(""'(EDCA) "" &amp; L$3 &amp; ""'!$A$1:$D$1000""),""SELECT A WHERE D = '"" &amp; $A215 &amp; ""'""))))"),"")</f>
        <v/>
      </c>
      <c r="M215" s="76" t="str">
        <f>IFERROR(__xludf.DUMMYFUNCTION("IF(ISBLANK($D215),"""",IFERROR(JOIN("", "",QUERY(INDIRECT(""'(EDCA) "" &amp; M$3 &amp; ""'!$A$1:$D$1000""),""SELECT A WHERE D = '"" &amp; $A215 &amp; ""'""))))"),"")</f>
        <v/>
      </c>
      <c r="N215" s="76" t="str">
        <f>IFERROR(__xludf.DUMMYFUNCTION("IF(ISBLANK($D215),"""",IFERROR(JOIN("", "",QUERY(INDIRECT(""'(EDCA) "" &amp; N$3 &amp; ""'!$A$1:$D$1000""),""SELECT A WHERE D = '"" &amp; $A215 &amp; ""'""))))"),"")</f>
        <v/>
      </c>
      <c r="O215" s="76" t="str">
        <f>IFERROR(__xludf.DUMMYFUNCTION("IF(ISBLANK($D215),"""",IFERROR(JOIN("", "",QUERY(INDIRECT(""'(EDCA) "" &amp; O$3 &amp; ""'!$A$1:$D$1000""),""SELECT A WHERE D = '"" &amp; $A215 &amp; ""'""))))"),"")</f>
        <v/>
      </c>
      <c r="P215" s="76" t="str">
        <f>IFERROR(__xludf.DUMMYFUNCTION("IF(ISBLANK($D215),"""",IFERROR(JOIN("", "",QUERY(INDIRECT(""'(EDCA) "" &amp; P$3 &amp; ""'!$A$1:$D$1000""),""SELECT A WHERE D = '"" &amp; $A215 &amp; ""'""))))"),"")</f>
        <v/>
      </c>
      <c r="Q215" s="76">
        <f t="shared" ref="Q215:V215" si="213">IF(ISBLANK(IFERROR(VLOOKUP($A215,INDIRECT("'(EDCA) " &amp; Q$3 &amp; "'!$D:$D"),1,FALSE))),0,1)</f>
        <v>0</v>
      </c>
      <c r="R215" s="76">
        <f t="shared" si="213"/>
        <v>0</v>
      </c>
      <c r="S215" s="76">
        <f t="shared" si="213"/>
        <v>0</v>
      </c>
      <c r="T215" s="76">
        <f t="shared" si="213"/>
        <v>0</v>
      </c>
      <c r="U215" s="76">
        <f t="shared" si="213"/>
        <v>0</v>
      </c>
      <c r="V215" s="76">
        <f t="shared" si="213"/>
        <v>0</v>
      </c>
    </row>
    <row r="216">
      <c r="A216" s="76" t="str">
        <f t="shared" si="1"/>
        <v> ()</v>
      </c>
      <c r="B216" s="91"/>
      <c r="C216" s="76"/>
      <c r="D216" s="85"/>
      <c r="E216" s="108"/>
      <c r="F216" s="111"/>
      <c r="G216" s="76"/>
      <c r="H216" s="76"/>
      <c r="I216" s="88" t="str">
        <f t="shared" si="3"/>
        <v>no</v>
      </c>
      <c r="J216" s="88" t="str">
        <f>IFERROR(__xludf.DUMMYFUNCTION("IFERROR(JOIN("", "",FILTER(K216:P216,LEN(K216:P216))))"),"")</f>
        <v/>
      </c>
      <c r="K216" s="76" t="str">
        <f>IFERROR(__xludf.DUMMYFUNCTION("IF(ISBLANK($D216),"""",IFERROR(JOIN("", "",QUERY(INDIRECT(""'(EDCA) "" &amp; K$3 &amp; ""'!$A$1:$D$1000""),""SELECT A WHERE D = '"" &amp; $A216 &amp; ""'""))))"),"")</f>
        <v/>
      </c>
      <c r="L216" s="76" t="str">
        <f>IFERROR(__xludf.DUMMYFUNCTION("IF(ISBLANK($D216),"""",IFERROR(JOIN("", "",QUERY(INDIRECT(""'(EDCA) "" &amp; L$3 &amp; ""'!$A$1:$D$1000""),""SELECT A WHERE D = '"" &amp; $A216 &amp; ""'""))))"),"")</f>
        <v/>
      </c>
      <c r="M216" s="76" t="str">
        <f>IFERROR(__xludf.DUMMYFUNCTION("IF(ISBLANK($D216),"""",IFERROR(JOIN("", "",QUERY(INDIRECT(""'(EDCA) "" &amp; M$3 &amp; ""'!$A$1:$D$1000""),""SELECT A WHERE D = '"" &amp; $A216 &amp; ""'""))))"),"")</f>
        <v/>
      </c>
      <c r="N216" s="76" t="str">
        <f>IFERROR(__xludf.DUMMYFUNCTION("IF(ISBLANK($D216),"""",IFERROR(JOIN("", "",QUERY(INDIRECT(""'(EDCA) "" &amp; N$3 &amp; ""'!$A$1:$D$1000""),""SELECT A WHERE D = '"" &amp; $A216 &amp; ""'""))))"),"")</f>
        <v/>
      </c>
      <c r="O216" s="76" t="str">
        <f>IFERROR(__xludf.DUMMYFUNCTION("IF(ISBLANK($D216),"""",IFERROR(JOIN("", "",QUERY(INDIRECT(""'(EDCA) "" &amp; O$3 &amp; ""'!$A$1:$D$1000""),""SELECT A WHERE D = '"" &amp; $A216 &amp; ""'""))))"),"")</f>
        <v/>
      </c>
      <c r="P216" s="76" t="str">
        <f>IFERROR(__xludf.DUMMYFUNCTION("IF(ISBLANK($D216),"""",IFERROR(JOIN("", "",QUERY(INDIRECT(""'(EDCA) "" &amp; P$3 &amp; ""'!$A$1:$D$1000""),""SELECT A WHERE D = '"" &amp; $A216 &amp; ""'""))))"),"")</f>
        <v/>
      </c>
      <c r="Q216" s="76">
        <f t="shared" ref="Q216:V216" si="214">IF(ISBLANK(IFERROR(VLOOKUP($A216,INDIRECT("'(EDCA) " &amp; Q$3 &amp; "'!$D:$D"),1,FALSE))),0,1)</f>
        <v>0</v>
      </c>
      <c r="R216" s="76">
        <f t="shared" si="214"/>
        <v>0</v>
      </c>
      <c r="S216" s="76">
        <f t="shared" si="214"/>
        <v>0</v>
      </c>
      <c r="T216" s="76">
        <f t="shared" si="214"/>
        <v>0</v>
      </c>
      <c r="U216" s="76">
        <f t="shared" si="214"/>
        <v>0</v>
      </c>
      <c r="V216" s="76">
        <f t="shared" si="214"/>
        <v>0</v>
      </c>
    </row>
    <row r="217">
      <c r="A217" s="76" t="str">
        <f t="shared" si="1"/>
        <v> ()</v>
      </c>
      <c r="B217" s="91"/>
      <c r="C217" s="76"/>
      <c r="D217" s="106"/>
      <c r="E217" s="108"/>
      <c r="F217" s="111"/>
      <c r="G217" s="76"/>
      <c r="H217" s="76"/>
      <c r="I217" s="88" t="str">
        <f t="shared" si="3"/>
        <v>no</v>
      </c>
      <c r="J217" s="88" t="str">
        <f>IFERROR(__xludf.DUMMYFUNCTION("IFERROR(JOIN("", "",FILTER(K217:P217,LEN(K217:P217))))"),"")</f>
        <v/>
      </c>
      <c r="K217" s="76" t="str">
        <f>IFERROR(__xludf.DUMMYFUNCTION("IF(ISBLANK($D217),"""",IFERROR(JOIN("", "",QUERY(INDIRECT(""'(EDCA) "" &amp; K$3 &amp; ""'!$A$1:$D$1000""),""SELECT A WHERE D = '"" &amp; $A217 &amp; ""'""))))"),"")</f>
        <v/>
      </c>
      <c r="L217" s="76" t="str">
        <f>IFERROR(__xludf.DUMMYFUNCTION("IF(ISBLANK($D217),"""",IFERROR(JOIN("", "",QUERY(INDIRECT(""'(EDCA) "" &amp; L$3 &amp; ""'!$A$1:$D$1000""),""SELECT A WHERE D = '"" &amp; $A217 &amp; ""'""))))"),"")</f>
        <v/>
      </c>
      <c r="M217" s="76" t="str">
        <f>IFERROR(__xludf.DUMMYFUNCTION("IF(ISBLANK($D217),"""",IFERROR(JOIN("", "",QUERY(INDIRECT(""'(EDCA) "" &amp; M$3 &amp; ""'!$A$1:$D$1000""),""SELECT A WHERE D = '"" &amp; $A217 &amp; ""'""))))"),"")</f>
        <v/>
      </c>
      <c r="N217" s="76" t="str">
        <f>IFERROR(__xludf.DUMMYFUNCTION("IF(ISBLANK($D217),"""",IFERROR(JOIN("", "",QUERY(INDIRECT(""'(EDCA) "" &amp; N$3 &amp; ""'!$A$1:$D$1000""),""SELECT A WHERE D = '"" &amp; $A217 &amp; ""'""))))"),"")</f>
        <v/>
      </c>
      <c r="O217" s="76" t="str">
        <f>IFERROR(__xludf.DUMMYFUNCTION("IF(ISBLANK($D217),"""",IFERROR(JOIN("", "",QUERY(INDIRECT(""'(EDCA) "" &amp; O$3 &amp; ""'!$A$1:$D$1000""),""SELECT A WHERE D = '"" &amp; $A217 &amp; ""'""))))"),"")</f>
        <v/>
      </c>
      <c r="P217" s="76" t="str">
        <f>IFERROR(__xludf.DUMMYFUNCTION("IF(ISBLANK($D217),"""",IFERROR(JOIN("", "",QUERY(INDIRECT(""'(EDCA) "" &amp; P$3 &amp; ""'!$A$1:$D$1000""),""SELECT A WHERE D = '"" &amp; $A217 &amp; ""'""))))"),"")</f>
        <v/>
      </c>
      <c r="Q217" s="76">
        <f t="shared" ref="Q217:V217" si="215">IF(ISBLANK(IFERROR(VLOOKUP($A217,INDIRECT("'(EDCA) " &amp; Q$3 &amp; "'!$D:$D"),1,FALSE))),0,1)</f>
        <v>0</v>
      </c>
      <c r="R217" s="76">
        <f t="shared" si="215"/>
        <v>0</v>
      </c>
      <c r="S217" s="76">
        <f t="shared" si="215"/>
        <v>0</v>
      </c>
      <c r="T217" s="76">
        <f t="shared" si="215"/>
        <v>0</v>
      </c>
      <c r="U217" s="76">
        <f t="shared" si="215"/>
        <v>0</v>
      </c>
      <c r="V217" s="76">
        <f t="shared" si="215"/>
        <v>0</v>
      </c>
    </row>
    <row r="218">
      <c r="A218" s="76" t="str">
        <f t="shared" si="1"/>
        <v> ()</v>
      </c>
      <c r="B218" s="91"/>
      <c r="C218" s="76"/>
      <c r="D218" s="89"/>
      <c r="E218" s="108"/>
      <c r="F218" s="111"/>
      <c r="G218" s="76"/>
      <c r="H218" s="76"/>
      <c r="I218" s="88" t="str">
        <f t="shared" si="3"/>
        <v>no</v>
      </c>
      <c r="J218" s="88" t="str">
        <f>IFERROR(__xludf.DUMMYFUNCTION("IFERROR(JOIN("", "",FILTER(K218:P218,LEN(K218:P218))))"),"")</f>
        <v/>
      </c>
      <c r="K218" s="76" t="str">
        <f>IFERROR(__xludf.DUMMYFUNCTION("IF(ISBLANK($D218),"""",IFERROR(JOIN("", "",QUERY(INDIRECT(""'(EDCA) "" &amp; K$3 &amp; ""'!$A$1:$D$1000""),""SELECT A WHERE D = '"" &amp; $A218 &amp; ""'""))))"),"")</f>
        <v/>
      </c>
      <c r="L218" s="76" t="str">
        <f>IFERROR(__xludf.DUMMYFUNCTION("IF(ISBLANK($D218),"""",IFERROR(JOIN("", "",QUERY(INDIRECT(""'(EDCA) "" &amp; L$3 &amp; ""'!$A$1:$D$1000""),""SELECT A WHERE D = '"" &amp; $A218 &amp; ""'""))))"),"")</f>
        <v/>
      </c>
      <c r="M218" s="76" t="str">
        <f>IFERROR(__xludf.DUMMYFUNCTION("IF(ISBLANK($D218),"""",IFERROR(JOIN("", "",QUERY(INDIRECT(""'(EDCA) "" &amp; M$3 &amp; ""'!$A$1:$D$1000""),""SELECT A WHERE D = '"" &amp; $A218 &amp; ""'""))))"),"")</f>
        <v/>
      </c>
      <c r="N218" s="76" t="str">
        <f>IFERROR(__xludf.DUMMYFUNCTION("IF(ISBLANK($D218),"""",IFERROR(JOIN("", "",QUERY(INDIRECT(""'(EDCA) "" &amp; N$3 &amp; ""'!$A$1:$D$1000""),""SELECT A WHERE D = '"" &amp; $A218 &amp; ""'""))))"),"")</f>
        <v/>
      </c>
      <c r="O218" s="76" t="str">
        <f>IFERROR(__xludf.DUMMYFUNCTION("IF(ISBLANK($D218),"""",IFERROR(JOIN("", "",QUERY(INDIRECT(""'(EDCA) "" &amp; O$3 &amp; ""'!$A$1:$D$1000""),""SELECT A WHERE D = '"" &amp; $A218 &amp; ""'""))))"),"")</f>
        <v/>
      </c>
      <c r="P218" s="76" t="str">
        <f>IFERROR(__xludf.DUMMYFUNCTION("IF(ISBLANK($D218),"""",IFERROR(JOIN("", "",QUERY(INDIRECT(""'(EDCA) "" &amp; P$3 &amp; ""'!$A$1:$D$1000""),""SELECT A WHERE D = '"" &amp; $A218 &amp; ""'""))))"),"")</f>
        <v/>
      </c>
      <c r="Q218" s="76">
        <f t="shared" ref="Q218:V218" si="216">IF(ISBLANK(IFERROR(VLOOKUP($A218,INDIRECT("'(EDCA) " &amp; Q$3 &amp; "'!$D:$D"),1,FALSE))),0,1)</f>
        <v>0</v>
      </c>
      <c r="R218" s="76">
        <f t="shared" si="216"/>
        <v>0</v>
      </c>
      <c r="S218" s="76">
        <f t="shared" si="216"/>
        <v>0</v>
      </c>
      <c r="T218" s="76">
        <f t="shared" si="216"/>
        <v>0</v>
      </c>
      <c r="U218" s="76">
        <f t="shared" si="216"/>
        <v>0</v>
      </c>
      <c r="V218" s="76">
        <f t="shared" si="216"/>
        <v>0</v>
      </c>
    </row>
    <row r="219">
      <c r="A219" s="76" t="str">
        <f t="shared" si="1"/>
        <v> ()</v>
      </c>
      <c r="B219" s="91"/>
      <c r="C219" s="76"/>
      <c r="D219" s="89"/>
      <c r="E219" s="108"/>
      <c r="F219" s="111"/>
      <c r="G219" s="76"/>
      <c r="H219" s="76"/>
      <c r="I219" s="88" t="str">
        <f t="shared" si="3"/>
        <v>no</v>
      </c>
      <c r="J219" s="88" t="str">
        <f>IFERROR(__xludf.DUMMYFUNCTION("IFERROR(JOIN("", "",FILTER(K219:P219,LEN(K219:P219))))"),"")</f>
        <v/>
      </c>
      <c r="K219" s="76" t="str">
        <f>IFERROR(__xludf.DUMMYFUNCTION("IF(ISBLANK($D219),"""",IFERROR(JOIN("", "",QUERY(INDIRECT(""'(EDCA) "" &amp; K$3 &amp; ""'!$A$1:$D$1000""),""SELECT A WHERE D = '"" &amp; $A219 &amp; ""'""))))"),"")</f>
        <v/>
      </c>
      <c r="L219" s="76" t="str">
        <f>IFERROR(__xludf.DUMMYFUNCTION("IF(ISBLANK($D219),"""",IFERROR(JOIN("", "",QUERY(INDIRECT(""'(EDCA) "" &amp; L$3 &amp; ""'!$A$1:$D$1000""),""SELECT A WHERE D = '"" &amp; $A219 &amp; ""'""))))"),"")</f>
        <v/>
      </c>
      <c r="M219" s="76" t="str">
        <f>IFERROR(__xludf.DUMMYFUNCTION("IF(ISBLANK($D219),"""",IFERROR(JOIN("", "",QUERY(INDIRECT(""'(EDCA) "" &amp; M$3 &amp; ""'!$A$1:$D$1000""),""SELECT A WHERE D = '"" &amp; $A219 &amp; ""'""))))"),"")</f>
        <v/>
      </c>
      <c r="N219" s="76" t="str">
        <f>IFERROR(__xludf.DUMMYFUNCTION("IF(ISBLANK($D219),"""",IFERROR(JOIN("", "",QUERY(INDIRECT(""'(EDCA) "" &amp; N$3 &amp; ""'!$A$1:$D$1000""),""SELECT A WHERE D = '"" &amp; $A219 &amp; ""'""))))"),"")</f>
        <v/>
      </c>
      <c r="O219" s="76" t="str">
        <f>IFERROR(__xludf.DUMMYFUNCTION("IF(ISBLANK($D219),"""",IFERROR(JOIN("", "",QUERY(INDIRECT(""'(EDCA) "" &amp; O$3 &amp; ""'!$A$1:$D$1000""),""SELECT A WHERE D = '"" &amp; $A219 &amp; ""'""))))"),"")</f>
        <v/>
      </c>
      <c r="P219" s="76" t="str">
        <f>IFERROR(__xludf.DUMMYFUNCTION("IF(ISBLANK($D219),"""",IFERROR(JOIN("", "",QUERY(INDIRECT(""'(EDCA) "" &amp; P$3 &amp; ""'!$A$1:$D$1000""),""SELECT A WHERE D = '"" &amp; $A219 &amp; ""'""))))"),"")</f>
        <v/>
      </c>
      <c r="Q219" s="76">
        <f t="shared" ref="Q219:V219" si="217">IF(ISBLANK(IFERROR(VLOOKUP($A219,INDIRECT("'(EDCA) " &amp; Q$3 &amp; "'!$D:$D"),1,FALSE))),0,1)</f>
        <v>0</v>
      </c>
      <c r="R219" s="76">
        <f t="shared" si="217"/>
        <v>0</v>
      </c>
      <c r="S219" s="76">
        <f t="shared" si="217"/>
        <v>0</v>
      </c>
      <c r="T219" s="76">
        <f t="shared" si="217"/>
        <v>0</v>
      </c>
      <c r="U219" s="76">
        <f t="shared" si="217"/>
        <v>0</v>
      </c>
      <c r="V219" s="76">
        <f t="shared" si="217"/>
        <v>0</v>
      </c>
    </row>
    <row r="220">
      <c r="A220" s="76" t="str">
        <f t="shared" si="1"/>
        <v> ()</v>
      </c>
      <c r="B220" s="91"/>
      <c r="C220" s="76"/>
      <c r="D220" s="106"/>
      <c r="E220" s="108"/>
      <c r="F220" s="111"/>
      <c r="G220" s="76"/>
      <c r="H220" s="76"/>
      <c r="I220" s="88" t="str">
        <f t="shared" si="3"/>
        <v>no</v>
      </c>
      <c r="J220" s="88" t="str">
        <f>IFERROR(__xludf.DUMMYFUNCTION("IFERROR(JOIN("", "",FILTER(K220:P220,LEN(K220:P220))))"),"")</f>
        <v/>
      </c>
      <c r="K220" s="76" t="str">
        <f>IFERROR(__xludf.DUMMYFUNCTION("IF(ISBLANK($D220),"""",IFERROR(JOIN("", "",QUERY(INDIRECT(""'(EDCA) "" &amp; K$3 &amp; ""'!$A$1:$D$1000""),""SELECT A WHERE D = '"" &amp; $A220 &amp; ""'""))))"),"")</f>
        <v/>
      </c>
      <c r="L220" s="76" t="str">
        <f>IFERROR(__xludf.DUMMYFUNCTION("IF(ISBLANK($D220),"""",IFERROR(JOIN("", "",QUERY(INDIRECT(""'(EDCA) "" &amp; L$3 &amp; ""'!$A$1:$D$1000""),""SELECT A WHERE D = '"" &amp; $A220 &amp; ""'""))))"),"")</f>
        <v/>
      </c>
      <c r="M220" s="76" t="str">
        <f>IFERROR(__xludf.DUMMYFUNCTION("IF(ISBLANK($D220),"""",IFERROR(JOIN("", "",QUERY(INDIRECT(""'(EDCA) "" &amp; M$3 &amp; ""'!$A$1:$D$1000""),""SELECT A WHERE D = '"" &amp; $A220 &amp; ""'""))))"),"")</f>
        <v/>
      </c>
      <c r="N220" s="76" t="str">
        <f>IFERROR(__xludf.DUMMYFUNCTION("IF(ISBLANK($D220),"""",IFERROR(JOIN("", "",QUERY(INDIRECT(""'(EDCA) "" &amp; N$3 &amp; ""'!$A$1:$D$1000""),""SELECT A WHERE D = '"" &amp; $A220 &amp; ""'""))))"),"")</f>
        <v/>
      </c>
      <c r="O220" s="76" t="str">
        <f>IFERROR(__xludf.DUMMYFUNCTION("IF(ISBLANK($D220),"""",IFERROR(JOIN("", "",QUERY(INDIRECT(""'(EDCA) "" &amp; O$3 &amp; ""'!$A$1:$D$1000""),""SELECT A WHERE D = '"" &amp; $A220 &amp; ""'""))))"),"")</f>
        <v/>
      </c>
      <c r="P220" s="76" t="str">
        <f>IFERROR(__xludf.DUMMYFUNCTION("IF(ISBLANK($D220),"""",IFERROR(JOIN("", "",QUERY(INDIRECT(""'(EDCA) "" &amp; P$3 &amp; ""'!$A$1:$D$1000""),""SELECT A WHERE D = '"" &amp; $A220 &amp; ""'""))))"),"")</f>
        <v/>
      </c>
      <c r="Q220" s="76">
        <f t="shared" ref="Q220:V220" si="218">IF(ISBLANK(IFERROR(VLOOKUP($A220,INDIRECT("'(EDCA) " &amp; Q$3 &amp; "'!$D:$D"),1,FALSE))),0,1)</f>
        <v>0</v>
      </c>
      <c r="R220" s="76">
        <f t="shared" si="218"/>
        <v>0</v>
      </c>
      <c r="S220" s="76">
        <f t="shared" si="218"/>
        <v>0</v>
      </c>
      <c r="T220" s="76">
        <f t="shared" si="218"/>
        <v>0</v>
      </c>
      <c r="U220" s="76">
        <f t="shared" si="218"/>
        <v>0</v>
      </c>
      <c r="V220" s="76">
        <f t="shared" si="218"/>
        <v>0</v>
      </c>
    </row>
    <row r="221">
      <c r="A221" s="76" t="str">
        <f t="shared" si="1"/>
        <v> ()</v>
      </c>
      <c r="B221" s="91"/>
      <c r="C221" s="76"/>
      <c r="D221" s="106"/>
      <c r="E221" s="108"/>
      <c r="F221" s="111"/>
      <c r="G221" s="76"/>
      <c r="H221" s="76"/>
      <c r="I221" s="88" t="str">
        <f t="shared" si="3"/>
        <v>no</v>
      </c>
      <c r="J221" s="88" t="str">
        <f>IFERROR(__xludf.DUMMYFUNCTION("IFERROR(JOIN("", "",FILTER(K221:P221,LEN(K221:P221))))"),"")</f>
        <v/>
      </c>
      <c r="K221" s="76" t="str">
        <f>IFERROR(__xludf.DUMMYFUNCTION("IF(ISBLANK($D221),"""",IFERROR(JOIN("", "",QUERY(INDIRECT(""'(EDCA) "" &amp; K$3 &amp; ""'!$A$1:$D$1000""),""SELECT A WHERE D = '"" &amp; $A221 &amp; ""'""))))"),"")</f>
        <v/>
      </c>
      <c r="L221" s="76" t="str">
        <f>IFERROR(__xludf.DUMMYFUNCTION("IF(ISBLANK($D221),"""",IFERROR(JOIN("", "",QUERY(INDIRECT(""'(EDCA) "" &amp; L$3 &amp; ""'!$A$1:$D$1000""),""SELECT A WHERE D = '"" &amp; $A221 &amp; ""'""))))"),"")</f>
        <v/>
      </c>
      <c r="M221" s="76" t="str">
        <f>IFERROR(__xludf.DUMMYFUNCTION("IF(ISBLANK($D221),"""",IFERROR(JOIN("", "",QUERY(INDIRECT(""'(EDCA) "" &amp; M$3 &amp; ""'!$A$1:$D$1000""),""SELECT A WHERE D = '"" &amp; $A221 &amp; ""'""))))"),"")</f>
        <v/>
      </c>
      <c r="N221" s="76" t="str">
        <f>IFERROR(__xludf.DUMMYFUNCTION("IF(ISBLANK($D221),"""",IFERROR(JOIN("", "",QUERY(INDIRECT(""'(EDCA) "" &amp; N$3 &amp; ""'!$A$1:$D$1000""),""SELECT A WHERE D = '"" &amp; $A221 &amp; ""'""))))"),"")</f>
        <v/>
      </c>
      <c r="O221" s="76" t="str">
        <f>IFERROR(__xludf.DUMMYFUNCTION("IF(ISBLANK($D221),"""",IFERROR(JOIN("", "",QUERY(INDIRECT(""'(EDCA) "" &amp; O$3 &amp; ""'!$A$1:$D$1000""),""SELECT A WHERE D = '"" &amp; $A221 &amp; ""'""))))"),"")</f>
        <v/>
      </c>
      <c r="P221" s="76" t="str">
        <f>IFERROR(__xludf.DUMMYFUNCTION("IF(ISBLANK($D221),"""",IFERROR(JOIN("", "",QUERY(INDIRECT(""'(EDCA) "" &amp; P$3 &amp; ""'!$A$1:$D$1000""),""SELECT A WHERE D = '"" &amp; $A221 &amp; ""'""))))"),"")</f>
        <v/>
      </c>
      <c r="Q221" s="76">
        <f t="shared" ref="Q221:V221" si="219">IF(ISBLANK(IFERROR(VLOOKUP($A221,INDIRECT("'(EDCA) " &amp; Q$3 &amp; "'!$D:$D"),1,FALSE))),0,1)</f>
        <v>0</v>
      </c>
      <c r="R221" s="76">
        <f t="shared" si="219"/>
        <v>0</v>
      </c>
      <c r="S221" s="76">
        <f t="shared" si="219"/>
        <v>0</v>
      </c>
      <c r="T221" s="76">
        <f t="shared" si="219"/>
        <v>0</v>
      </c>
      <c r="U221" s="76">
        <f t="shared" si="219"/>
        <v>0</v>
      </c>
      <c r="V221" s="76">
        <f t="shared" si="219"/>
        <v>0</v>
      </c>
    </row>
    <row r="222">
      <c r="A222" s="76" t="str">
        <f t="shared" si="1"/>
        <v> ()</v>
      </c>
      <c r="B222" s="91"/>
      <c r="C222" s="76"/>
      <c r="D222" s="85"/>
      <c r="E222" s="108"/>
      <c r="F222" s="111"/>
      <c r="G222" s="76"/>
      <c r="H222" s="76"/>
      <c r="I222" s="88" t="str">
        <f t="shared" si="3"/>
        <v>no</v>
      </c>
      <c r="J222" s="88" t="str">
        <f>IFERROR(__xludf.DUMMYFUNCTION("IFERROR(JOIN("", "",FILTER(K222:P222,LEN(K222:P222))))"),"")</f>
        <v/>
      </c>
      <c r="K222" s="76" t="str">
        <f>IFERROR(__xludf.DUMMYFUNCTION("IF(ISBLANK($D222),"""",IFERROR(JOIN("", "",QUERY(INDIRECT(""'(EDCA) "" &amp; K$3 &amp; ""'!$A$1:$D$1000""),""SELECT A WHERE D = '"" &amp; $A222 &amp; ""'""))))"),"")</f>
        <v/>
      </c>
      <c r="L222" s="76" t="str">
        <f>IFERROR(__xludf.DUMMYFUNCTION("IF(ISBLANK($D222),"""",IFERROR(JOIN("", "",QUERY(INDIRECT(""'(EDCA) "" &amp; L$3 &amp; ""'!$A$1:$D$1000""),""SELECT A WHERE D = '"" &amp; $A222 &amp; ""'""))))"),"")</f>
        <v/>
      </c>
      <c r="M222" s="76" t="str">
        <f>IFERROR(__xludf.DUMMYFUNCTION("IF(ISBLANK($D222),"""",IFERROR(JOIN("", "",QUERY(INDIRECT(""'(EDCA) "" &amp; M$3 &amp; ""'!$A$1:$D$1000""),""SELECT A WHERE D = '"" &amp; $A222 &amp; ""'""))))"),"")</f>
        <v/>
      </c>
      <c r="N222" s="76" t="str">
        <f>IFERROR(__xludf.DUMMYFUNCTION("IF(ISBLANK($D222),"""",IFERROR(JOIN("", "",QUERY(INDIRECT(""'(EDCA) "" &amp; N$3 &amp; ""'!$A$1:$D$1000""),""SELECT A WHERE D = '"" &amp; $A222 &amp; ""'""))))"),"")</f>
        <v/>
      </c>
      <c r="O222" s="76" t="str">
        <f>IFERROR(__xludf.DUMMYFUNCTION("IF(ISBLANK($D222),"""",IFERROR(JOIN("", "",QUERY(INDIRECT(""'(EDCA) "" &amp; O$3 &amp; ""'!$A$1:$D$1000""),""SELECT A WHERE D = '"" &amp; $A222 &amp; ""'""))))"),"")</f>
        <v/>
      </c>
      <c r="P222" s="76" t="str">
        <f>IFERROR(__xludf.DUMMYFUNCTION("IF(ISBLANK($D222),"""",IFERROR(JOIN("", "",QUERY(INDIRECT(""'(EDCA) "" &amp; P$3 &amp; ""'!$A$1:$D$1000""),""SELECT A WHERE D = '"" &amp; $A222 &amp; ""'""))))"),"")</f>
        <v/>
      </c>
      <c r="Q222" s="76">
        <f t="shared" ref="Q222:V222" si="220">IF(ISBLANK(IFERROR(VLOOKUP($A222,INDIRECT("'(EDCA) " &amp; Q$3 &amp; "'!$D:$D"),1,FALSE))),0,1)</f>
        <v>0</v>
      </c>
      <c r="R222" s="76">
        <f t="shared" si="220"/>
        <v>0</v>
      </c>
      <c r="S222" s="76">
        <f t="shared" si="220"/>
        <v>0</v>
      </c>
      <c r="T222" s="76">
        <f t="shared" si="220"/>
        <v>0</v>
      </c>
      <c r="U222" s="76">
        <f t="shared" si="220"/>
        <v>0</v>
      </c>
      <c r="V222" s="76">
        <f t="shared" si="220"/>
        <v>0</v>
      </c>
    </row>
    <row r="223">
      <c r="A223" s="76" t="str">
        <f t="shared" si="1"/>
        <v> ()</v>
      </c>
      <c r="B223" s="91"/>
      <c r="C223" s="76"/>
      <c r="D223" s="85"/>
      <c r="E223" s="108"/>
      <c r="F223" s="111"/>
      <c r="G223" s="76"/>
      <c r="H223" s="76"/>
      <c r="I223" s="88" t="str">
        <f t="shared" si="3"/>
        <v>no</v>
      </c>
      <c r="J223" s="88" t="str">
        <f>IFERROR(__xludf.DUMMYFUNCTION("IFERROR(JOIN("", "",FILTER(K223:P223,LEN(K223:P223))))"),"")</f>
        <v/>
      </c>
      <c r="K223" s="76" t="str">
        <f>IFERROR(__xludf.DUMMYFUNCTION("IF(ISBLANK($D223),"""",IFERROR(JOIN("", "",QUERY(INDIRECT(""'(EDCA) "" &amp; K$3 &amp; ""'!$A$1:$D$1000""),""SELECT A WHERE D = '"" &amp; $A223 &amp; ""'""))))"),"")</f>
        <v/>
      </c>
      <c r="L223" s="76" t="str">
        <f>IFERROR(__xludf.DUMMYFUNCTION("IF(ISBLANK($D223),"""",IFERROR(JOIN("", "",QUERY(INDIRECT(""'(EDCA) "" &amp; L$3 &amp; ""'!$A$1:$D$1000""),""SELECT A WHERE D = '"" &amp; $A223 &amp; ""'""))))"),"")</f>
        <v/>
      </c>
      <c r="M223" s="76" t="str">
        <f>IFERROR(__xludf.DUMMYFUNCTION("IF(ISBLANK($D223),"""",IFERROR(JOIN("", "",QUERY(INDIRECT(""'(EDCA) "" &amp; M$3 &amp; ""'!$A$1:$D$1000""),""SELECT A WHERE D = '"" &amp; $A223 &amp; ""'""))))"),"")</f>
        <v/>
      </c>
      <c r="N223" s="76" t="str">
        <f>IFERROR(__xludf.DUMMYFUNCTION("IF(ISBLANK($D223),"""",IFERROR(JOIN("", "",QUERY(INDIRECT(""'(EDCA) "" &amp; N$3 &amp; ""'!$A$1:$D$1000""),""SELECT A WHERE D = '"" &amp; $A223 &amp; ""'""))))"),"")</f>
        <v/>
      </c>
      <c r="O223" s="76" t="str">
        <f>IFERROR(__xludf.DUMMYFUNCTION("IF(ISBLANK($D223),"""",IFERROR(JOIN("", "",QUERY(INDIRECT(""'(EDCA) "" &amp; O$3 &amp; ""'!$A$1:$D$1000""),""SELECT A WHERE D = '"" &amp; $A223 &amp; ""'""))))"),"")</f>
        <v/>
      </c>
      <c r="P223" s="76" t="str">
        <f>IFERROR(__xludf.DUMMYFUNCTION("IF(ISBLANK($D223),"""",IFERROR(JOIN("", "",QUERY(INDIRECT(""'(EDCA) "" &amp; P$3 &amp; ""'!$A$1:$D$1000""),""SELECT A WHERE D = '"" &amp; $A223 &amp; ""'""))))"),"")</f>
        <v/>
      </c>
      <c r="Q223" s="76">
        <f t="shared" ref="Q223:V223" si="221">IF(ISBLANK(IFERROR(VLOOKUP($A223,INDIRECT("'(EDCA) " &amp; Q$3 &amp; "'!$D:$D"),1,FALSE))),0,1)</f>
        <v>0</v>
      </c>
      <c r="R223" s="76">
        <f t="shared" si="221"/>
        <v>0</v>
      </c>
      <c r="S223" s="76">
        <f t="shared" si="221"/>
        <v>0</v>
      </c>
      <c r="T223" s="76">
        <f t="shared" si="221"/>
        <v>0</v>
      </c>
      <c r="U223" s="76">
        <f t="shared" si="221"/>
        <v>0</v>
      </c>
      <c r="V223" s="76">
        <f t="shared" si="221"/>
        <v>0</v>
      </c>
    </row>
    <row r="224">
      <c r="A224" s="76" t="str">
        <f t="shared" si="1"/>
        <v> ()</v>
      </c>
      <c r="B224" s="91"/>
      <c r="C224" s="76"/>
      <c r="D224" s="85"/>
      <c r="E224" s="108"/>
      <c r="F224" s="111"/>
      <c r="G224" s="76"/>
      <c r="H224" s="76"/>
      <c r="I224" s="88" t="str">
        <f t="shared" si="3"/>
        <v>no</v>
      </c>
      <c r="J224" s="88" t="str">
        <f>IFERROR(__xludf.DUMMYFUNCTION("IFERROR(JOIN("", "",FILTER(K224:P224,LEN(K224:P224))))"),"")</f>
        <v/>
      </c>
      <c r="K224" s="76" t="str">
        <f>IFERROR(__xludf.DUMMYFUNCTION("IF(ISBLANK($D224),"""",IFERROR(JOIN("", "",QUERY(INDIRECT(""'(EDCA) "" &amp; K$3 &amp; ""'!$A$1:$D$1000""),""SELECT A WHERE D = '"" &amp; $A224 &amp; ""'""))))"),"")</f>
        <v/>
      </c>
      <c r="L224" s="76" t="str">
        <f>IFERROR(__xludf.DUMMYFUNCTION("IF(ISBLANK($D224),"""",IFERROR(JOIN("", "",QUERY(INDIRECT(""'(EDCA) "" &amp; L$3 &amp; ""'!$A$1:$D$1000""),""SELECT A WHERE D = '"" &amp; $A224 &amp; ""'""))))"),"")</f>
        <v/>
      </c>
      <c r="M224" s="76" t="str">
        <f>IFERROR(__xludf.DUMMYFUNCTION("IF(ISBLANK($D224),"""",IFERROR(JOIN("", "",QUERY(INDIRECT(""'(EDCA) "" &amp; M$3 &amp; ""'!$A$1:$D$1000""),""SELECT A WHERE D = '"" &amp; $A224 &amp; ""'""))))"),"")</f>
        <v/>
      </c>
      <c r="N224" s="76" t="str">
        <f>IFERROR(__xludf.DUMMYFUNCTION("IF(ISBLANK($D224),"""",IFERROR(JOIN("", "",QUERY(INDIRECT(""'(EDCA) "" &amp; N$3 &amp; ""'!$A$1:$D$1000""),""SELECT A WHERE D = '"" &amp; $A224 &amp; ""'""))))"),"")</f>
        <v/>
      </c>
      <c r="O224" s="76" t="str">
        <f>IFERROR(__xludf.DUMMYFUNCTION("IF(ISBLANK($D224),"""",IFERROR(JOIN("", "",QUERY(INDIRECT(""'(EDCA) "" &amp; O$3 &amp; ""'!$A$1:$D$1000""),""SELECT A WHERE D = '"" &amp; $A224 &amp; ""'""))))"),"")</f>
        <v/>
      </c>
      <c r="P224" s="76" t="str">
        <f>IFERROR(__xludf.DUMMYFUNCTION("IF(ISBLANK($D224),"""",IFERROR(JOIN("", "",QUERY(INDIRECT(""'(EDCA) "" &amp; P$3 &amp; ""'!$A$1:$D$1000""),""SELECT A WHERE D = '"" &amp; $A224 &amp; ""'""))))"),"")</f>
        <v/>
      </c>
      <c r="Q224" s="76">
        <f t="shared" ref="Q224:V224" si="222">IF(ISBLANK(IFERROR(VLOOKUP($A224,INDIRECT("'(EDCA) " &amp; Q$3 &amp; "'!$D:$D"),1,FALSE))),0,1)</f>
        <v>0</v>
      </c>
      <c r="R224" s="76">
        <f t="shared" si="222"/>
        <v>0</v>
      </c>
      <c r="S224" s="76">
        <f t="shared" si="222"/>
        <v>0</v>
      </c>
      <c r="T224" s="76">
        <f t="shared" si="222"/>
        <v>0</v>
      </c>
      <c r="U224" s="76">
        <f t="shared" si="222"/>
        <v>0</v>
      </c>
      <c r="V224" s="76">
        <f t="shared" si="222"/>
        <v>0</v>
      </c>
    </row>
    <row r="225">
      <c r="A225" s="76" t="str">
        <f t="shared" si="1"/>
        <v> ()</v>
      </c>
      <c r="B225" s="91"/>
      <c r="C225" s="76"/>
      <c r="D225" s="85"/>
      <c r="E225" s="108"/>
      <c r="F225" s="111"/>
      <c r="G225" s="76"/>
      <c r="H225" s="76"/>
      <c r="I225" s="88" t="str">
        <f t="shared" si="3"/>
        <v>no</v>
      </c>
      <c r="J225" s="88" t="str">
        <f>IFERROR(__xludf.DUMMYFUNCTION("IFERROR(JOIN("", "",FILTER(K225:P225,LEN(K225:P225))))"),"")</f>
        <v/>
      </c>
      <c r="K225" s="76" t="str">
        <f>IFERROR(__xludf.DUMMYFUNCTION("IF(ISBLANK($D225),"""",IFERROR(JOIN("", "",QUERY(INDIRECT(""'(EDCA) "" &amp; K$3 &amp; ""'!$A$1:$D$1000""),""SELECT A WHERE D = '"" &amp; $A225 &amp; ""'""))))"),"")</f>
        <v/>
      </c>
      <c r="L225" s="76" t="str">
        <f>IFERROR(__xludf.DUMMYFUNCTION("IF(ISBLANK($D225),"""",IFERROR(JOIN("", "",QUERY(INDIRECT(""'(EDCA) "" &amp; L$3 &amp; ""'!$A$1:$D$1000""),""SELECT A WHERE D = '"" &amp; $A225 &amp; ""'""))))"),"")</f>
        <v/>
      </c>
      <c r="M225" s="76" t="str">
        <f>IFERROR(__xludf.DUMMYFUNCTION("IF(ISBLANK($D225),"""",IFERROR(JOIN("", "",QUERY(INDIRECT(""'(EDCA) "" &amp; M$3 &amp; ""'!$A$1:$D$1000""),""SELECT A WHERE D = '"" &amp; $A225 &amp; ""'""))))"),"")</f>
        <v/>
      </c>
      <c r="N225" s="76" t="str">
        <f>IFERROR(__xludf.DUMMYFUNCTION("IF(ISBLANK($D225),"""",IFERROR(JOIN("", "",QUERY(INDIRECT(""'(EDCA) "" &amp; N$3 &amp; ""'!$A$1:$D$1000""),""SELECT A WHERE D = '"" &amp; $A225 &amp; ""'""))))"),"")</f>
        <v/>
      </c>
      <c r="O225" s="76" t="str">
        <f>IFERROR(__xludf.DUMMYFUNCTION("IF(ISBLANK($D225),"""",IFERROR(JOIN("", "",QUERY(INDIRECT(""'(EDCA) "" &amp; O$3 &amp; ""'!$A$1:$D$1000""),""SELECT A WHERE D = '"" &amp; $A225 &amp; ""'""))))"),"")</f>
        <v/>
      </c>
      <c r="P225" s="76" t="str">
        <f>IFERROR(__xludf.DUMMYFUNCTION("IF(ISBLANK($D225),"""",IFERROR(JOIN("", "",QUERY(INDIRECT(""'(EDCA) "" &amp; P$3 &amp; ""'!$A$1:$D$1000""),""SELECT A WHERE D = '"" &amp; $A225 &amp; ""'""))))"),"")</f>
        <v/>
      </c>
      <c r="Q225" s="76">
        <f t="shared" ref="Q225:V225" si="223">IF(ISBLANK(IFERROR(VLOOKUP($A225,INDIRECT("'(EDCA) " &amp; Q$3 &amp; "'!$D:$D"),1,FALSE))),0,1)</f>
        <v>0</v>
      </c>
      <c r="R225" s="76">
        <f t="shared" si="223"/>
        <v>0</v>
      </c>
      <c r="S225" s="76">
        <f t="shared" si="223"/>
        <v>0</v>
      </c>
      <c r="T225" s="76">
        <f t="shared" si="223"/>
        <v>0</v>
      </c>
      <c r="U225" s="76">
        <f t="shared" si="223"/>
        <v>0</v>
      </c>
      <c r="V225" s="76">
        <f t="shared" si="223"/>
        <v>0</v>
      </c>
    </row>
    <row r="226">
      <c r="A226" s="76" t="str">
        <f t="shared" si="1"/>
        <v> ()</v>
      </c>
      <c r="B226" s="91"/>
      <c r="C226" s="76"/>
      <c r="D226" s="85"/>
      <c r="E226" s="108"/>
      <c r="F226" s="111"/>
      <c r="G226" s="76"/>
      <c r="H226" s="76"/>
      <c r="I226" s="88" t="str">
        <f t="shared" si="3"/>
        <v>no</v>
      </c>
      <c r="J226" s="88" t="str">
        <f>IFERROR(__xludf.DUMMYFUNCTION("IFERROR(JOIN("", "",FILTER(K226:P226,LEN(K226:P226))))"),"")</f>
        <v/>
      </c>
      <c r="K226" s="76" t="str">
        <f>IFERROR(__xludf.DUMMYFUNCTION("IF(ISBLANK($D226),"""",IFERROR(JOIN("", "",QUERY(INDIRECT(""'(EDCA) "" &amp; K$3 &amp; ""'!$A$1:$D$1000""),""SELECT A WHERE D = '"" &amp; $A226 &amp; ""'""))))"),"")</f>
        <v/>
      </c>
      <c r="L226" s="76" t="str">
        <f>IFERROR(__xludf.DUMMYFUNCTION("IF(ISBLANK($D226),"""",IFERROR(JOIN("", "",QUERY(INDIRECT(""'(EDCA) "" &amp; L$3 &amp; ""'!$A$1:$D$1000""),""SELECT A WHERE D = '"" &amp; $A226 &amp; ""'""))))"),"")</f>
        <v/>
      </c>
      <c r="M226" s="76" t="str">
        <f>IFERROR(__xludf.DUMMYFUNCTION("IF(ISBLANK($D226),"""",IFERROR(JOIN("", "",QUERY(INDIRECT(""'(EDCA) "" &amp; M$3 &amp; ""'!$A$1:$D$1000""),""SELECT A WHERE D = '"" &amp; $A226 &amp; ""'""))))"),"")</f>
        <v/>
      </c>
      <c r="N226" s="76" t="str">
        <f>IFERROR(__xludf.DUMMYFUNCTION("IF(ISBLANK($D226),"""",IFERROR(JOIN("", "",QUERY(INDIRECT(""'(EDCA) "" &amp; N$3 &amp; ""'!$A$1:$D$1000""),""SELECT A WHERE D = '"" &amp; $A226 &amp; ""'""))))"),"")</f>
        <v/>
      </c>
      <c r="O226" s="76" t="str">
        <f>IFERROR(__xludf.DUMMYFUNCTION("IF(ISBLANK($D226),"""",IFERROR(JOIN("", "",QUERY(INDIRECT(""'(EDCA) "" &amp; O$3 &amp; ""'!$A$1:$D$1000""),""SELECT A WHERE D = '"" &amp; $A226 &amp; ""'""))))"),"")</f>
        <v/>
      </c>
      <c r="P226" s="76" t="str">
        <f>IFERROR(__xludf.DUMMYFUNCTION("IF(ISBLANK($D226),"""",IFERROR(JOIN("", "",QUERY(INDIRECT(""'(EDCA) "" &amp; P$3 &amp; ""'!$A$1:$D$1000""),""SELECT A WHERE D = '"" &amp; $A226 &amp; ""'""))))"),"")</f>
        <v/>
      </c>
      <c r="Q226" s="76">
        <f t="shared" ref="Q226:V226" si="224">IF(ISBLANK(IFERROR(VLOOKUP($A226,INDIRECT("'(EDCA) " &amp; Q$3 &amp; "'!$D:$D"),1,FALSE))),0,1)</f>
        <v>0</v>
      </c>
      <c r="R226" s="76">
        <f t="shared" si="224"/>
        <v>0</v>
      </c>
      <c r="S226" s="76">
        <f t="shared" si="224"/>
        <v>0</v>
      </c>
      <c r="T226" s="76">
        <f t="shared" si="224"/>
        <v>0</v>
      </c>
      <c r="U226" s="76">
        <f t="shared" si="224"/>
        <v>0</v>
      </c>
      <c r="V226" s="76">
        <f t="shared" si="224"/>
        <v>0</v>
      </c>
    </row>
    <row r="227">
      <c r="A227" s="76" t="str">
        <f t="shared" si="1"/>
        <v> ()</v>
      </c>
      <c r="B227" s="91"/>
      <c r="C227" s="76"/>
      <c r="D227" s="85"/>
      <c r="E227" s="108"/>
      <c r="F227" s="111"/>
      <c r="G227" s="76"/>
      <c r="H227" s="76"/>
      <c r="I227" s="88" t="str">
        <f t="shared" si="3"/>
        <v>no</v>
      </c>
      <c r="J227" s="88" t="str">
        <f>IFERROR(__xludf.DUMMYFUNCTION("IFERROR(JOIN("", "",FILTER(K227:P227,LEN(K227:P227))))"),"")</f>
        <v/>
      </c>
      <c r="K227" s="76" t="str">
        <f>IFERROR(__xludf.DUMMYFUNCTION("IF(ISBLANK($D227),"""",IFERROR(JOIN("", "",QUERY(INDIRECT(""'(EDCA) "" &amp; K$3 &amp; ""'!$A$1:$D$1000""),""SELECT A WHERE D = '"" &amp; $A227 &amp; ""'""))))"),"")</f>
        <v/>
      </c>
      <c r="L227" s="76" t="str">
        <f>IFERROR(__xludf.DUMMYFUNCTION("IF(ISBLANK($D227),"""",IFERROR(JOIN("", "",QUERY(INDIRECT(""'(EDCA) "" &amp; L$3 &amp; ""'!$A$1:$D$1000""),""SELECT A WHERE D = '"" &amp; $A227 &amp; ""'""))))"),"")</f>
        <v/>
      </c>
      <c r="M227" s="76" t="str">
        <f>IFERROR(__xludf.DUMMYFUNCTION("IF(ISBLANK($D227),"""",IFERROR(JOIN("", "",QUERY(INDIRECT(""'(EDCA) "" &amp; M$3 &amp; ""'!$A$1:$D$1000""),""SELECT A WHERE D = '"" &amp; $A227 &amp; ""'""))))"),"")</f>
        <v/>
      </c>
      <c r="N227" s="76" t="str">
        <f>IFERROR(__xludf.DUMMYFUNCTION("IF(ISBLANK($D227),"""",IFERROR(JOIN("", "",QUERY(INDIRECT(""'(EDCA) "" &amp; N$3 &amp; ""'!$A$1:$D$1000""),""SELECT A WHERE D = '"" &amp; $A227 &amp; ""'""))))"),"")</f>
        <v/>
      </c>
      <c r="O227" s="76" t="str">
        <f>IFERROR(__xludf.DUMMYFUNCTION("IF(ISBLANK($D227),"""",IFERROR(JOIN("", "",QUERY(INDIRECT(""'(EDCA) "" &amp; O$3 &amp; ""'!$A$1:$D$1000""),""SELECT A WHERE D = '"" &amp; $A227 &amp; ""'""))))"),"")</f>
        <v/>
      </c>
      <c r="P227" s="76" t="str">
        <f>IFERROR(__xludf.DUMMYFUNCTION("IF(ISBLANK($D227),"""",IFERROR(JOIN("", "",QUERY(INDIRECT(""'(EDCA) "" &amp; P$3 &amp; ""'!$A$1:$D$1000""),""SELECT A WHERE D = '"" &amp; $A227 &amp; ""'""))))"),"")</f>
        <v/>
      </c>
      <c r="Q227" s="76">
        <f t="shared" ref="Q227:V227" si="225">IF(ISBLANK(IFERROR(VLOOKUP($A227,INDIRECT("'(EDCA) " &amp; Q$3 &amp; "'!$D:$D"),1,FALSE))),0,1)</f>
        <v>0</v>
      </c>
      <c r="R227" s="76">
        <f t="shared" si="225"/>
        <v>0</v>
      </c>
      <c r="S227" s="76">
        <f t="shared" si="225"/>
        <v>0</v>
      </c>
      <c r="T227" s="76">
        <f t="shared" si="225"/>
        <v>0</v>
      </c>
      <c r="U227" s="76">
        <f t="shared" si="225"/>
        <v>0</v>
      </c>
      <c r="V227" s="76">
        <f t="shared" si="225"/>
        <v>0</v>
      </c>
    </row>
    <row r="228">
      <c r="A228" s="76" t="str">
        <f t="shared" si="1"/>
        <v> ()</v>
      </c>
      <c r="B228" s="91"/>
      <c r="C228" s="76"/>
      <c r="D228" s="85"/>
      <c r="E228" s="108"/>
      <c r="F228" s="111"/>
      <c r="G228" s="76"/>
      <c r="H228" s="76"/>
      <c r="I228" s="88" t="str">
        <f t="shared" si="3"/>
        <v>no</v>
      </c>
      <c r="J228" s="88" t="str">
        <f>IFERROR(__xludf.DUMMYFUNCTION("IFERROR(JOIN("", "",FILTER(K228:P228,LEN(K228:P228))))"),"")</f>
        <v/>
      </c>
      <c r="K228" s="76" t="str">
        <f>IFERROR(__xludf.DUMMYFUNCTION("IF(ISBLANK($D228),"""",IFERROR(JOIN("", "",QUERY(INDIRECT(""'(EDCA) "" &amp; K$3 &amp; ""'!$A$1:$D$1000""),""SELECT A WHERE D = '"" &amp; $A228 &amp; ""'""))))"),"")</f>
        <v/>
      </c>
      <c r="L228" s="76" t="str">
        <f>IFERROR(__xludf.DUMMYFUNCTION("IF(ISBLANK($D228),"""",IFERROR(JOIN("", "",QUERY(INDIRECT(""'(EDCA) "" &amp; L$3 &amp; ""'!$A$1:$D$1000""),""SELECT A WHERE D = '"" &amp; $A228 &amp; ""'""))))"),"")</f>
        <v/>
      </c>
      <c r="M228" s="76" t="str">
        <f>IFERROR(__xludf.DUMMYFUNCTION("IF(ISBLANK($D228),"""",IFERROR(JOIN("", "",QUERY(INDIRECT(""'(EDCA) "" &amp; M$3 &amp; ""'!$A$1:$D$1000""),""SELECT A WHERE D = '"" &amp; $A228 &amp; ""'""))))"),"")</f>
        <v/>
      </c>
      <c r="N228" s="76" t="str">
        <f>IFERROR(__xludf.DUMMYFUNCTION("IF(ISBLANK($D228),"""",IFERROR(JOIN("", "",QUERY(INDIRECT(""'(EDCA) "" &amp; N$3 &amp; ""'!$A$1:$D$1000""),""SELECT A WHERE D = '"" &amp; $A228 &amp; ""'""))))"),"")</f>
        <v/>
      </c>
      <c r="O228" s="76" t="str">
        <f>IFERROR(__xludf.DUMMYFUNCTION("IF(ISBLANK($D228),"""",IFERROR(JOIN("", "",QUERY(INDIRECT(""'(EDCA) "" &amp; O$3 &amp; ""'!$A$1:$D$1000""),""SELECT A WHERE D = '"" &amp; $A228 &amp; ""'""))))"),"")</f>
        <v/>
      </c>
      <c r="P228" s="76" t="str">
        <f>IFERROR(__xludf.DUMMYFUNCTION("IF(ISBLANK($D228),"""",IFERROR(JOIN("", "",QUERY(INDIRECT(""'(EDCA) "" &amp; P$3 &amp; ""'!$A$1:$D$1000""),""SELECT A WHERE D = '"" &amp; $A228 &amp; ""'""))))"),"")</f>
        <v/>
      </c>
      <c r="Q228" s="76">
        <f t="shared" ref="Q228:V228" si="226">IF(ISBLANK(IFERROR(VLOOKUP($A228,INDIRECT("'(EDCA) " &amp; Q$3 &amp; "'!$D:$D"),1,FALSE))),0,1)</f>
        <v>0</v>
      </c>
      <c r="R228" s="76">
        <f t="shared" si="226"/>
        <v>0</v>
      </c>
      <c r="S228" s="76">
        <f t="shared" si="226"/>
        <v>0</v>
      </c>
      <c r="T228" s="76">
        <f t="shared" si="226"/>
        <v>0</v>
      </c>
      <c r="U228" s="76">
        <f t="shared" si="226"/>
        <v>0</v>
      </c>
      <c r="V228" s="76">
        <f t="shared" si="226"/>
        <v>0</v>
      </c>
    </row>
    <row r="229">
      <c r="A229" s="76" t="str">
        <f t="shared" si="1"/>
        <v> ()</v>
      </c>
      <c r="B229" s="91"/>
      <c r="C229" s="76"/>
      <c r="D229" s="85"/>
      <c r="E229" s="108"/>
      <c r="F229" s="111"/>
      <c r="G229" s="76"/>
      <c r="H229" s="76"/>
      <c r="I229" s="88" t="str">
        <f t="shared" si="3"/>
        <v>no</v>
      </c>
      <c r="J229" s="88" t="str">
        <f>IFERROR(__xludf.DUMMYFUNCTION("IFERROR(JOIN("", "",FILTER(K229:P229,LEN(K229:P229))))"),"")</f>
        <v/>
      </c>
      <c r="K229" s="76" t="str">
        <f>IFERROR(__xludf.DUMMYFUNCTION("IF(ISBLANK($D229),"""",IFERROR(JOIN("", "",QUERY(INDIRECT(""'(EDCA) "" &amp; K$3 &amp; ""'!$A$1:$D$1000""),""SELECT A WHERE D = '"" &amp; $A229 &amp; ""'""))))"),"")</f>
        <v/>
      </c>
      <c r="L229" s="76" t="str">
        <f>IFERROR(__xludf.DUMMYFUNCTION("IF(ISBLANK($D229),"""",IFERROR(JOIN("", "",QUERY(INDIRECT(""'(EDCA) "" &amp; L$3 &amp; ""'!$A$1:$D$1000""),""SELECT A WHERE D = '"" &amp; $A229 &amp; ""'""))))"),"")</f>
        <v/>
      </c>
      <c r="M229" s="76" t="str">
        <f>IFERROR(__xludf.DUMMYFUNCTION("IF(ISBLANK($D229),"""",IFERROR(JOIN("", "",QUERY(INDIRECT(""'(EDCA) "" &amp; M$3 &amp; ""'!$A$1:$D$1000""),""SELECT A WHERE D = '"" &amp; $A229 &amp; ""'""))))"),"")</f>
        <v/>
      </c>
      <c r="N229" s="76" t="str">
        <f>IFERROR(__xludf.DUMMYFUNCTION("IF(ISBLANK($D229),"""",IFERROR(JOIN("", "",QUERY(INDIRECT(""'(EDCA) "" &amp; N$3 &amp; ""'!$A$1:$D$1000""),""SELECT A WHERE D = '"" &amp; $A229 &amp; ""'""))))"),"")</f>
        <v/>
      </c>
      <c r="O229" s="76" t="str">
        <f>IFERROR(__xludf.DUMMYFUNCTION("IF(ISBLANK($D229),"""",IFERROR(JOIN("", "",QUERY(INDIRECT(""'(EDCA) "" &amp; O$3 &amp; ""'!$A$1:$D$1000""),""SELECT A WHERE D = '"" &amp; $A229 &amp; ""'""))))"),"")</f>
        <v/>
      </c>
      <c r="P229" s="76" t="str">
        <f>IFERROR(__xludf.DUMMYFUNCTION("IF(ISBLANK($D229),"""",IFERROR(JOIN("", "",QUERY(INDIRECT(""'(EDCA) "" &amp; P$3 &amp; ""'!$A$1:$D$1000""),""SELECT A WHERE D = '"" &amp; $A229 &amp; ""'""))))"),"")</f>
        <v/>
      </c>
      <c r="Q229" s="76">
        <f t="shared" ref="Q229:V229" si="227">IF(ISBLANK(IFERROR(VLOOKUP($A229,INDIRECT("'(EDCA) " &amp; Q$3 &amp; "'!$D:$D"),1,FALSE))),0,1)</f>
        <v>0</v>
      </c>
      <c r="R229" s="76">
        <f t="shared" si="227"/>
        <v>0</v>
      </c>
      <c r="S229" s="76">
        <f t="shared" si="227"/>
        <v>0</v>
      </c>
      <c r="T229" s="76">
        <f t="shared" si="227"/>
        <v>0</v>
      </c>
      <c r="U229" s="76">
        <f t="shared" si="227"/>
        <v>0</v>
      </c>
      <c r="V229" s="76">
        <f t="shared" si="227"/>
        <v>0</v>
      </c>
    </row>
    <row r="230">
      <c r="A230" s="76" t="str">
        <f t="shared" si="1"/>
        <v> ()</v>
      </c>
      <c r="B230" s="85"/>
      <c r="C230" s="76"/>
      <c r="D230" s="76"/>
      <c r="E230" s="76"/>
      <c r="F230" s="76"/>
      <c r="G230" s="76"/>
      <c r="H230" s="76"/>
      <c r="I230" s="88" t="str">
        <f t="shared" si="3"/>
        <v>no</v>
      </c>
      <c r="J230" s="88" t="str">
        <f>IFERROR(__xludf.DUMMYFUNCTION("IFERROR(JOIN("", "",FILTER(K230:P230,LEN(K230:P230))))"),"")</f>
        <v/>
      </c>
      <c r="K230" s="76" t="str">
        <f>IFERROR(__xludf.DUMMYFUNCTION("IF(ISBLANK($D230),"""",IFERROR(JOIN("", "",QUERY(INDIRECT(""'(EDCA) "" &amp; K$3 &amp; ""'!$A$1:$D$1000""),""SELECT A WHERE D = '"" &amp; $A230 &amp; ""'""))))"),"")</f>
        <v/>
      </c>
      <c r="L230" s="76" t="str">
        <f>IFERROR(__xludf.DUMMYFUNCTION("IF(ISBLANK($D230),"""",IFERROR(JOIN("", "",QUERY(INDIRECT(""'(EDCA) "" &amp; L$3 &amp; ""'!$A$1:$D$1000""),""SELECT A WHERE D = '"" &amp; $A230 &amp; ""'""))))"),"")</f>
        <v/>
      </c>
      <c r="M230" s="76" t="str">
        <f>IFERROR(__xludf.DUMMYFUNCTION("IF(ISBLANK($D230),"""",IFERROR(JOIN("", "",QUERY(INDIRECT(""'(EDCA) "" &amp; M$3 &amp; ""'!$A$1:$D$1000""),""SELECT A WHERE D = '"" &amp; $A230 &amp; ""'""))))"),"")</f>
        <v/>
      </c>
      <c r="N230" s="76" t="str">
        <f>IFERROR(__xludf.DUMMYFUNCTION("IF(ISBLANK($D230),"""",IFERROR(JOIN("", "",QUERY(INDIRECT(""'(EDCA) "" &amp; N$3 &amp; ""'!$A$1:$D$1000""),""SELECT A WHERE D = '"" &amp; $A230 &amp; ""'""))))"),"")</f>
        <v/>
      </c>
      <c r="O230" s="76" t="str">
        <f>IFERROR(__xludf.DUMMYFUNCTION("IF(ISBLANK($D230),"""",IFERROR(JOIN("", "",QUERY(INDIRECT(""'(EDCA) "" &amp; O$3 &amp; ""'!$A$1:$D$1000""),""SELECT A WHERE D = '"" &amp; $A230 &amp; ""'""))))"),"")</f>
        <v/>
      </c>
      <c r="P230" s="76" t="str">
        <f>IFERROR(__xludf.DUMMYFUNCTION("IF(ISBLANK($D230),"""",IFERROR(JOIN("", "",QUERY(INDIRECT(""'(EDCA) "" &amp; P$3 &amp; ""'!$A$1:$D$1000""),""SELECT A WHERE D = '"" &amp; $A230 &amp; ""'""))))"),"")</f>
        <v/>
      </c>
      <c r="Q230" s="76">
        <f t="shared" ref="Q230:V230" si="228">IF(ISBLANK(IFERROR(VLOOKUP($A230,INDIRECT("'(EDCA) " &amp; Q$3 &amp; "'!$D:$D"),1,FALSE))),0,1)</f>
        <v>0</v>
      </c>
      <c r="R230" s="76">
        <f t="shared" si="228"/>
        <v>0</v>
      </c>
      <c r="S230" s="76">
        <f t="shared" si="228"/>
        <v>0</v>
      </c>
      <c r="T230" s="76">
        <f t="shared" si="228"/>
        <v>0</v>
      </c>
      <c r="U230" s="76">
        <f t="shared" si="228"/>
        <v>0</v>
      </c>
      <c r="V230" s="76">
        <f t="shared" si="228"/>
        <v>0</v>
      </c>
    </row>
    <row r="231">
      <c r="A231" s="76" t="str">
        <f t="shared" si="1"/>
        <v> ()</v>
      </c>
      <c r="B231" s="117"/>
      <c r="C231" s="76"/>
      <c r="D231" s="76"/>
      <c r="E231" s="76"/>
      <c r="F231" s="76"/>
      <c r="G231" s="76"/>
      <c r="H231" s="76"/>
      <c r="I231" s="88" t="str">
        <f t="shared" si="3"/>
        <v>no</v>
      </c>
      <c r="J231" s="88" t="str">
        <f>IFERROR(__xludf.DUMMYFUNCTION("IFERROR(JOIN("", "",FILTER(K231:P231,LEN(K231:P231))))"),"")</f>
        <v/>
      </c>
      <c r="K231" s="76" t="str">
        <f>IFERROR(__xludf.DUMMYFUNCTION("IF(ISBLANK($D231),"""",IFERROR(JOIN("", "",QUERY(INDIRECT(""'(EDCA) "" &amp; K$3 &amp; ""'!$A$1:$D$1000""),""SELECT A WHERE D = '"" &amp; $A231 &amp; ""'""))))"),"")</f>
        <v/>
      </c>
      <c r="L231" s="76" t="str">
        <f>IFERROR(__xludf.DUMMYFUNCTION("IF(ISBLANK($D231),"""",IFERROR(JOIN("", "",QUERY(INDIRECT(""'(EDCA) "" &amp; L$3 &amp; ""'!$A$1:$D$1000""),""SELECT A WHERE D = '"" &amp; $A231 &amp; ""'""))))"),"")</f>
        <v/>
      </c>
      <c r="M231" s="76" t="str">
        <f>IFERROR(__xludf.DUMMYFUNCTION("IF(ISBLANK($D231),"""",IFERROR(JOIN("", "",QUERY(INDIRECT(""'(EDCA) "" &amp; M$3 &amp; ""'!$A$1:$D$1000""),""SELECT A WHERE D = '"" &amp; $A231 &amp; ""'""))))"),"")</f>
        <v/>
      </c>
      <c r="N231" s="76" t="str">
        <f>IFERROR(__xludf.DUMMYFUNCTION("IF(ISBLANK($D231),"""",IFERROR(JOIN("", "",QUERY(INDIRECT(""'(EDCA) "" &amp; N$3 &amp; ""'!$A$1:$D$1000""),""SELECT A WHERE D = '"" &amp; $A231 &amp; ""'""))))"),"")</f>
        <v/>
      </c>
      <c r="O231" s="76" t="str">
        <f>IFERROR(__xludf.DUMMYFUNCTION("IF(ISBLANK($D231),"""",IFERROR(JOIN("", "",QUERY(INDIRECT(""'(EDCA) "" &amp; O$3 &amp; ""'!$A$1:$D$1000""),""SELECT A WHERE D = '"" &amp; $A231 &amp; ""'""))))"),"")</f>
        <v/>
      </c>
      <c r="P231" s="76" t="str">
        <f>IFERROR(__xludf.DUMMYFUNCTION("IF(ISBLANK($D231),"""",IFERROR(JOIN("", "",QUERY(INDIRECT(""'(EDCA) "" &amp; P$3 &amp; ""'!$A$1:$D$1000""),""SELECT A WHERE D = '"" &amp; $A231 &amp; ""'""))))"),"")</f>
        <v/>
      </c>
      <c r="Q231" s="76">
        <f t="shared" ref="Q231:V231" si="229">IF(ISBLANK(IFERROR(VLOOKUP($A231,INDIRECT("'(EDCA) " &amp; Q$3 &amp; "'!$D:$D"),1,FALSE))),0,1)</f>
        <v>0</v>
      </c>
      <c r="R231" s="76">
        <f t="shared" si="229"/>
        <v>0</v>
      </c>
      <c r="S231" s="76">
        <f t="shared" si="229"/>
        <v>0</v>
      </c>
      <c r="T231" s="76">
        <f t="shared" si="229"/>
        <v>0</v>
      </c>
      <c r="U231" s="76">
        <f t="shared" si="229"/>
        <v>0</v>
      </c>
      <c r="V231" s="76">
        <f t="shared" si="229"/>
        <v>0</v>
      </c>
    </row>
    <row r="232">
      <c r="A232" s="76" t="str">
        <f t="shared" si="1"/>
        <v> ()</v>
      </c>
      <c r="B232" s="117"/>
      <c r="C232" s="76"/>
      <c r="D232" s="76"/>
      <c r="E232" s="76"/>
      <c r="F232" s="76"/>
      <c r="G232" s="76"/>
      <c r="H232" s="76"/>
      <c r="I232" s="88" t="str">
        <f t="shared" si="3"/>
        <v>no</v>
      </c>
      <c r="J232" s="88" t="str">
        <f>IFERROR(__xludf.DUMMYFUNCTION("IFERROR(JOIN("", "",FILTER(K232:P232,LEN(K232:P232))))"),"")</f>
        <v/>
      </c>
      <c r="K232" s="76" t="str">
        <f>IFERROR(__xludf.DUMMYFUNCTION("IF(ISBLANK($D232),"""",IFERROR(JOIN("", "",QUERY(INDIRECT(""'(EDCA) "" &amp; K$3 &amp; ""'!$A$1:$D$1000""),""SELECT A WHERE D = '"" &amp; $A232 &amp; ""'""))))"),"")</f>
        <v/>
      </c>
      <c r="L232" s="76" t="str">
        <f>IFERROR(__xludf.DUMMYFUNCTION("IF(ISBLANK($D232),"""",IFERROR(JOIN("", "",QUERY(INDIRECT(""'(EDCA) "" &amp; L$3 &amp; ""'!$A$1:$D$1000""),""SELECT A WHERE D = '"" &amp; $A232 &amp; ""'""))))"),"")</f>
        <v/>
      </c>
      <c r="M232" s="76" t="str">
        <f>IFERROR(__xludf.DUMMYFUNCTION("IF(ISBLANK($D232),"""",IFERROR(JOIN("", "",QUERY(INDIRECT(""'(EDCA) "" &amp; M$3 &amp; ""'!$A$1:$D$1000""),""SELECT A WHERE D = '"" &amp; $A232 &amp; ""'""))))"),"")</f>
        <v/>
      </c>
      <c r="N232" s="76" t="str">
        <f>IFERROR(__xludf.DUMMYFUNCTION("IF(ISBLANK($D232),"""",IFERROR(JOIN("", "",QUERY(INDIRECT(""'(EDCA) "" &amp; N$3 &amp; ""'!$A$1:$D$1000""),""SELECT A WHERE D = '"" &amp; $A232 &amp; ""'""))))"),"")</f>
        <v/>
      </c>
      <c r="O232" s="76" t="str">
        <f>IFERROR(__xludf.DUMMYFUNCTION("IF(ISBLANK($D232),"""",IFERROR(JOIN("", "",QUERY(INDIRECT(""'(EDCA) "" &amp; O$3 &amp; ""'!$A$1:$D$1000""),""SELECT A WHERE D = '"" &amp; $A232 &amp; ""'""))))"),"")</f>
        <v/>
      </c>
      <c r="P232" s="76" t="str">
        <f>IFERROR(__xludf.DUMMYFUNCTION("IF(ISBLANK($D232),"""",IFERROR(JOIN("", "",QUERY(INDIRECT(""'(EDCA) "" &amp; P$3 &amp; ""'!$A$1:$D$1000""),""SELECT A WHERE D = '"" &amp; $A232 &amp; ""'""))))"),"")</f>
        <v/>
      </c>
      <c r="Q232" s="76">
        <f t="shared" ref="Q232:V232" si="230">IF(ISBLANK(IFERROR(VLOOKUP($A232,INDIRECT("'(EDCA) " &amp; Q$3 &amp; "'!$D:$D"),1,FALSE))),0,1)</f>
        <v>0</v>
      </c>
      <c r="R232" s="76">
        <f t="shared" si="230"/>
        <v>0</v>
      </c>
      <c r="S232" s="76">
        <f t="shared" si="230"/>
        <v>0</v>
      </c>
      <c r="T232" s="76">
        <f t="shared" si="230"/>
        <v>0</v>
      </c>
      <c r="U232" s="76">
        <f t="shared" si="230"/>
        <v>0</v>
      </c>
      <c r="V232" s="76">
        <f t="shared" si="230"/>
        <v>0</v>
      </c>
    </row>
    <row r="233">
      <c r="A233" s="76" t="str">
        <f t="shared" si="1"/>
        <v> ()</v>
      </c>
      <c r="B233" s="117"/>
      <c r="C233" s="76"/>
      <c r="D233" s="76"/>
      <c r="E233" s="76"/>
      <c r="F233" s="76"/>
      <c r="G233" s="76"/>
      <c r="H233" s="76"/>
      <c r="I233" s="88" t="str">
        <f t="shared" si="3"/>
        <v>no</v>
      </c>
      <c r="J233" s="88" t="str">
        <f>IFERROR(__xludf.DUMMYFUNCTION("IFERROR(JOIN("", "",FILTER(K233:P233,LEN(K233:P233))))"),"")</f>
        <v/>
      </c>
      <c r="K233" s="76" t="str">
        <f>IFERROR(__xludf.DUMMYFUNCTION("IF(ISBLANK($D233),"""",IFERROR(JOIN("", "",QUERY(INDIRECT(""'(EDCA) "" &amp; K$3 &amp; ""'!$A$1:$D$1000""),""SELECT A WHERE D = '"" &amp; $A233 &amp; ""'""))))"),"")</f>
        <v/>
      </c>
      <c r="L233" s="76" t="str">
        <f>IFERROR(__xludf.DUMMYFUNCTION("IF(ISBLANK($D233),"""",IFERROR(JOIN("", "",QUERY(INDIRECT(""'(EDCA) "" &amp; L$3 &amp; ""'!$A$1:$D$1000""),""SELECT A WHERE D = '"" &amp; $A233 &amp; ""'""))))"),"")</f>
        <v/>
      </c>
      <c r="M233" s="76" t="str">
        <f>IFERROR(__xludf.DUMMYFUNCTION("IF(ISBLANK($D233),"""",IFERROR(JOIN("", "",QUERY(INDIRECT(""'(EDCA) "" &amp; M$3 &amp; ""'!$A$1:$D$1000""),""SELECT A WHERE D = '"" &amp; $A233 &amp; ""'""))))"),"")</f>
        <v/>
      </c>
      <c r="N233" s="76" t="str">
        <f>IFERROR(__xludf.DUMMYFUNCTION("IF(ISBLANK($D233),"""",IFERROR(JOIN("", "",QUERY(INDIRECT(""'(EDCA) "" &amp; N$3 &amp; ""'!$A$1:$D$1000""),""SELECT A WHERE D = '"" &amp; $A233 &amp; ""'""))))"),"")</f>
        <v/>
      </c>
      <c r="O233" s="76" t="str">
        <f>IFERROR(__xludf.DUMMYFUNCTION("IF(ISBLANK($D233),"""",IFERROR(JOIN("", "",QUERY(INDIRECT(""'(EDCA) "" &amp; O$3 &amp; ""'!$A$1:$D$1000""),""SELECT A WHERE D = '"" &amp; $A233 &amp; ""'""))))"),"")</f>
        <v/>
      </c>
      <c r="P233" s="76" t="str">
        <f>IFERROR(__xludf.DUMMYFUNCTION("IF(ISBLANK($D233),"""",IFERROR(JOIN("", "",QUERY(INDIRECT(""'(EDCA) "" &amp; P$3 &amp; ""'!$A$1:$D$1000""),""SELECT A WHERE D = '"" &amp; $A233 &amp; ""'""))))"),"")</f>
        <v/>
      </c>
      <c r="Q233" s="76">
        <f t="shared" ref="Q233:V233" si="231">IF(ISBLANK(IFERROR(VLOOKUP($A233,INDIRECT("'(EDCA) " &amp; Q$3 &amp; "'!$D:$D"),1,FALSE))),0,1)</f>
        <v>0</v>
      </c>
      <c r="R233" s="76">
        <f t="shared" si="231"/>
        <v>0</v>
      </c>
      <c r="S233" s="76">
        <f t="shared" si="231"/>
        <v>0</v>
      </c>
      <c r="T233" s="76">
        <f t="shared" si="231"/>
        <v>0</v>
      </c>
      <c r="U233" s="76">
        <f t="shared" si="231"/>
        <v>0</v>
      </c>
      <c r="V233" s="76">
        <f t="shared" si="231"/>
        <v>0</v>
      </c>
    </row>
    <row r="234">
      <c r="A234" s="76" t="str">
        <f t="shared" si="1"/>
        <v> ()</v>
      </c>
      <c r="B234" s="117"/>
      <c r="C234" s="76"/>
      <c r="D234" s="76"/>
      <c r="E234" s="76"/>
      <c r="F234" s="76"/>
      <c r="G234" s="76"/>
      <c r="H234" s="76"/>
      <c r="I234" s="88" t="str">
        <f t="shared" si="3"/>
        <v>no</v>
      </c>
      <c r="J234" s="88" t="str">
        <f>IFERROR(__xludf.DUMMYFUNCTION("IFERROR(JOIN("", "",FILTER(K234:P234,LEN(K234:P234))))"),"")</f>
        <v/>
      </c>
      <c r="K234" s="76" t="str">
        <f>IFERROR(__xludf.DUMMYFUNCTION("IF(ISBLANK($D234),"""",IFERROR(JOIN("", "",QUERY(INDIRECT(""'(EDCA) "" &amp; K$3 &amp; ""'!$A$1:$D$1000""),""SELECT A WHERE D = '"" &amp; $A234 &amp; ""'""))))"),"")</f>
        <v/>
      </c>
      <c r="L234" s="76" t="str">
        <f>IFERROR(__xludf.DUMMYFUNCTION("IF(ISBLANK($D234),"""",IFERROR(JOIN("", "",QUERY(INDIRECT(""'(EDCA) "" &amp; L$3 &amp; ""'!$A$1:$D$1000""),""SELECT A WHERE D = '"" &amp; $A234 &amp; ""'""))))"),"")</f>
        <v/>
      </c>
      <c r="M234" s="76" t="str">
        <f>IFERROR(__xludf.DUMMYFUNCTION("IF(ISBLANK($D234),"""",IFERROR(JOIN("", "",QUERY(INDIRECT(""'(EDCA) "" &amp; M$3 &amp; ""'!$A$1:$D$1000""),""SELECT A WHERE D = '"" &amp; $A234 &amp; ""'""))))"),"")</f>
        <v/>
      </c>
      <c r="N234" s="76" t="str">
        <f>IFERROR(__xludf.DUMMYFUNCTION("IF(ISBLANK($D234),"""",IFERROR(JOIN("", "",QUERY(INDIRECT(""'(EDCA) "" &amp; N$3 &amp; ""'!$A$1:$D$1000""),""SELECT A WHERE D = '"" &amp; $A234 &amp; ""'""))))"),"")</f>
        <v/>
      </c>
      <c r="O234" s="76" t="str">
        <f>IFERROR(__xludf.DUMMYFUNCTION("IF(ISBLANK($D234),"""",IFERROR(JOIN("", "",QUERY(INDIRECT(""'(EDCA) "" &amp; O$3 &amp; ""'!$A$1:$D$1000""),""SELECT A WHERE D = '"" &amp; $A234 &amp; ""'""))))"),"")</f>
        <v/>
      </c>
      <c r="P234" s="76" t="str">
        <f>IFERROR(__xludf.DUMMYFUNCTION("IF(ISBLANK($D234),"""",IFERROR(JOIN("", "",QUERY(INDIRECT(""'(EDCA) "" &amp; P$3 &amp; ""'!$A$1:$D$1000""),""SELECT A WHERE D = '"" &amp; $A234 &amp; ""'""))))"),"")</f>
        <v/>
      </c>
      <c r="Q234" s="76">
        <f t="shared" ref="Q234:V234" si="232">IF(ISBLANK(IFERROR(VLOOKUP($A234,INDIRECT("'(EDCA) " &amp; Q$3 &amp; "'!$D:$D"),1,FALSE))),0,1)</f>
        <v>0</v>
      </c>
      <c r="R234" s="76">
        <f t="shared" si="232"/>
        <v>0</v>
      </c>
      <c r="S234" s="76">
        <f t="shared" si="232"/>
        <v>0</v>
      </c>
      <c r="T234" s="76">
        <f t="shared" si="232"/>
        <v>0</v>
      </c>
      <c r="U234" s="76">
        <f t="shared" si="232"/>
        <v>0</v>
      </c>
      <c r="V234" s="76">
        <f t="shared" si="232"/>
        <v>0</v>
      </c>
    </row>
    <row r="235">
      <c r="A235" s="76" t="str">
        <f t="shared" si="1"/>
        <v> ()</v>
      </c>
      <c r="B235" s="117"/>
      <c r="C235" s="76"/>
      <c r="D235" s="76"/>
      <c r="E235" s="76"/>
      <c r="F235" s="76"/>
      <c r="G235" s="76"/>
      <c r="H235" s="76"/>
      <c r="I235" s="88" t="str">
        <f t="shared" si="3"/>
        <v>no</v>
      </c>
      <c r="J235" s="88" t="str">
        <f>IFERROR(__xludf.DUMMYFUNCTION("IFERROR(JOIN("", "",FILTER(K235:P235,LEN(K235:P235))))"),"")</f>
        <v/>
      </c>
      <c r="K235" s="76" t="str">
        <f>IFERROR(__xludf.DUMMYFUNCTION("IF(ISBLANK($D235),"""",IFERROR(JOIN("", "",QUERY(INDIRECT(""'(EDCA) "" &amp; K$3 &amp; ""'!$A$1:$D$1000""),""SELECT A WHERE D = '"" &amp; $A235 &amp; ""'""))))"),"")</f>
        <v/>
      </c>
      <c r="L235" s="76" t="str">
        <f>IFERROR(__xludf.DUMMYFUNCTION("IF(ISBLANK($D235),"""",IFERROR(JOIN("", "",QUERY(INDIRECT(""'(EDCA) "" &amp; L$3 &amp; ""'!$A$1:$D$1000""),""SELECT A WHERE D = '"" &amp; $A235 &amp; ""'""))))"),"")</f>
        <v/>
      </c>
      <c r="M235" s="76" t="str">
        <f>IFERROR(__xludf.DUMMYFUNCTION("IF(ISBLANK($D235),"""",IFERROR(JOIN("", "",QUERY(INDIRECT(""'(EDCA) "" &amp; M$3 &amp; ""'!$A$1:$D$1000""),""SELECT A WHERE D = '"" &amp; $A235 &amp; ""'""))))"),"")</f>
        <v/>
      </c>
      <c r="N235" s="76" t="str">
        <f>IFERROR(__xludf.DUMMYFUNCTION("IF(ISBLANK($D235),"""",IFERROR(JOIN("", "",QUERY(INDIRECT(""'(EDCA) "" &amp; N$3 &amp; ""'!$A$1:$D$1000""),""SELECT A WHERE D = '"" &amp; $A235 &amp; ""'""))))"),"")</f>
        <v/>
      </c>
      <c r="O235" s="76" t="str">
        <f>IFERROR(__xludf.DUMMYFUNCTION("IF(ISBLANK($D235),"""",IFERROR(JOIN("", "",QUERY(INDIRECT(""'(EDCA) "" &amp; O$3 &amp; ""'!$A$1:$D$1000""),""SELECT A WHERE D = '"" &amp; $A235 &amp; ""'""))))"),"")</f>
        <v/>
      </c>
      <c r="P235" s="76" t="str">
        <f>IFERROR(__xludf.DUMMYFUNCTION("IF(ISBLANK($D235),"""",IFERROR(JOIN("", "",QUERY(INDIRECT(""'(EDCA) "" &amp; P$3 &amp; ""'!$A$1:$D$1000""),""SELECT A WHERE D = '"" &amp; $A235 &amp; ""'""))))"),"")</f>
        <v/>
      </c>
      <c r="Q235" s="76">
        <f t="shared" ref="Q235:V235" si="233">IF(ISBLANK(IFERROR(VLOOKUP($A235,INDIRECT("'(EDCA) " &amp; Q$3 &amp; "'!$D:$D"),1,FALSE))),0,1)</f>
        <v>0</v>
      </c>
      <c r="R235" s="76">
        <f t="shared" si="233"/>
        <v>0</v>
      </c>
      <c r="S235" s="76">
        <f t="shared" si="233"/>
        <v>0</v>
      </c>
      <c r="T235" s="76">
        <f t="shared" si="233"/>
        <v>0</v>
      </c>
      <c r="U235" s="76">
        <f t="shared" si="233"/>
        <v>0</v>
      </c>
      <c r="V235" s="76">
        <f t="shared" si="233"/>
        <v>0</v>
      </c>
    </row>
    <row r="236">
      <c r="A236" s="76" t="str">
        <f t="shared" si="1"/>
        <v> ()</v>
      </c>
      <c r="B236" s="117"/>
      <c r="C236" s="76"/>
      <c r="D236" s="76"/>
      <c r="E236" s="76"/>
      <c r="F236" s="76"/>
      <c r="G236" s="76"/>
      <c r="H236" s="76"/>
      <c r="I236" s="88" t="str">
        <f t="shared" si="3"/>
        <v>no</v>
      </c>
      <c r="J236" s="88" t="str">
        <f>IFERROR(__xludf.DUMMYFUNCTION("IFERROR(JOIN("", "",FILTER(K236:P236,LEN(K236:P236))))"),"")</f>
        <v/>
      </c>
      <c r="K236" s="76" t="str">
        <f>IFERROR(__xludf.DUMMYFUNCTION("IF(ISBLANK($D236),"""",IFERROR(JOIN("", "",QUERY(INDIRECT(""'(EDCA) "" &amp; K$3 &amp; ""'!$A$1:$D$1000""),""SELECT A WHERE D = '"" &amp; $A236 &amp; ""'""))))"),"")</f>
        <v/>
      </c>
      <c r="L236" s="76" t="str">
        <f>IFERROR(__xludf.DUMMYFUNCTION("IF(ISBLANK($D236),"""",IFERROR(JOIN("", "",QUERY(INDIRECT(""'(EDCA) "" &amp; L$3 &amp; ""'!$A$1:$D$1000""),""SELECT A WHERE D = '"" &amp; $A236 &amp; ""'""))))"),"")</f>
        <v/>
      </c>
      <c r="M236" s="76" t="str">
        <f>IFERROR(__xludf.DUMMYFUNCTION("IF(ISBLANK($D236),"""",IFERROR(JOIN("", "",QUERY(INDIRECT(""'(EDCA) "" &amp; M$3 &amp; ""'!$A$1:$D$1000""),""SELECT A WHERE D = '"" &amp; $A236 &amp; ""'""))))"),"")</f>
        <v/>
      </c>
      <c r="N236" s="76" t="str">
        <f>IFERROR(__xludf.DUMMYFUNCTION("IF(ISBLANK($D236),"""",IFERROR(JOIN("", "",QUERY(INDIRECT(""'(EDCA) "" &amp; N$3 &amp; ""'!$A$1:$D$1000""),""SELECT A WHERE D = '"" &amp; $A236 &amp; ""'""))))"),"")</f>
        <v/>
      </c>
      <c r="O236" s="76" t="str">
        <f>IFERROR(__xludf.DUMMYFUNCTION("IF(ISBLANK($D236),"""",IFERROR(JOIN("", "",QUERY(INDIRECT(""'(EDCA) "" &amp; O$3 &amp; ""'!$A$1:$D$1000""),""SELECT A WHERE D = '"" &amp; $A236 &amp; ""'""))))"),"")</f>
        <v/>
      </c>
      <c r="P236" s="76" t="str">
        <f>IFERROR(__xludf.DUMMYFUNCTION("IF(ISBLANK($D236),"""",IFERROR(JOIN("", "",QUERY(INDIRECT(""'(EDCA) "" &amp; P$3 &amp; ""'!$A$1:$D$1000""),""SELECT A WHERE D = '"" &amp; $A236 &amp; ""'""))))"),"")</f>
        <v/>
      </c>
      <c r="Q236" s="76">
        <f t="shared" ref="Q236:V236" si="234">IF(ISBLANK(IFERROR(VLOOKUP($A236,INDIRECT("'(EDCA) " &amp; Q$3 &amp; "'!$D:$D"),1,FALSE))),0,1)</f>
        <v>0</v>
      </c>
      <c r="R236" s="76">
        <f t="shared" si="234"/>
        <v>0</v>
      </c>
      <c r="S236" s="76">
        <f t="shared" si="234"/>
        <v>0</v>
      </c>
      <c r="T236" s="76">
        <f t="shared" si="234"/>
        <v>0</v>
      </c>
      <c r="U236" s="76">
        <f t="shared" si="234"/>
        <v>0</v>
      </c>
      <c r="V236" s="76">
        <f t="shared" si="234"/>
        <v>0</v>
      </c>
    </row>
    <row r="237">
      <c r="A237" s="76" t="str">
        <f t="shared" si="1"/>
        <v> ()</v>
      </c>
      <c r="B237" s="117"/>
      <c r="C237" s="76"/>
      <c r="D237" s="76"/>
      <c r="E237" s="76"/>
      <c r="F237" s="76"/>
      <c r="G237" s="76"/>
      <c r="H237" s="76"/>
      <c r="I237" s="88" t="str">
        <f t="shared" si="3"/>
        <v>no</v>
      </c>
      <c r="J237" s="88" t="str">
        <f>IFERROR(__xludf.DUMMYFUNCTION("IFERROR(JOIN("", "",FILTER(K237:P237,LEN(K237:P237))))"),"")</f>
        <v/>
      </c>
      <c r="K237" s="76" t="str">
        <f>IFERROR(__xludf.DUMMYFUNCTION("IF(ISBLANK($D237),"""",IFERROR(JOIN("", "",QUERY(INDIRECT(""'(EDCA) "" &amp; K$3 &amp; ""'!$A$1:$D$1000""),""SELECT A WHERE D = '"" &amp; $A237 &amp; ""'""))))"),"")</f>
        <v/>
      </c>
      <c r="L237" s="76" t="str">
        <f>IFERROR(__xludf.DUMMYFUNCTION("IF(ISBLANK($D237),"""",IFERROR(JOIN("", "",QUERY(INDIRECT(""'(EDCA) "" &amp; L$3 &amp; ""'!$A$1:$D$1000""),""SELECT A WHERE D = '"" &amp; $A237 &amp; ""'""))))"),"")</f>
        <v/>
      </c>
      <c r="M237" s="76" t="str">
        <f>IFERROR(__xludf.DUMMYFUNCTION("IF(ISBLANK($D237),"""",IFERROR(JOIN("", "",QUERY(INDIRECT(""'(EDCA) "" &amp; M$3 &amp; ""'!$A$1:$D$1000""),""SELECT A WHERE D = '"" &amp; $A237 &amp; ""'""))))"),"")</f>
        <v/>
      </c>
      <c r="N237" s="76" t="str">
        <f>IFERROR(__xludf.DUMMYFUNCTION("IF(ISBLANK($D237),"""",IFERROR(JOIN("", "",QUERY(INDIRECT(""'(EDCA) "" &amp; N$3 &amp; ""'!$A$1:$D$1000""),""SELECT A WHERE D = '"" &amp; $A237 &amp; ""'""))))"),"")</f>
        <v/>
      </c>
      <c r="O237" s="76" t="str">
        <f>IFERROR(__xludf.DUMMYFUNCTION("IF(ISBLANK($D237),"""",IFERROR(JOIN("", "",QUERY(INDIRECT(""'(EDCA) "" &amp; O$3 &amp; ""'!$A$1:$D$1000""),""SELECT A WHERE D = '"" &amp; $A237 &amp; ""'""))))"),"")</f>
        <v/>
      </c>
      <c r="P237" s="76" t="str">
        <f>IFERROR(__xludf.DUMMYFUNCTION("IF(ISBLANK($D237),"""",IFERROR(JOIN("", "",QUERY(INDIRECT(""'(EDCA) "" &amp; P$3 &amp; ""'!$A$1:$D$1000""),""SELECT A WHERE D = '"" &amp; $A237 &amp; ""'""))))"),"")</f>
        <v/>
      </c>
      <c r="Q237" s="76">
        <f t="shared" ref="Q237:V237" si="235">IF(ISBLANK(IFERROR(VLOOKUP($A237,INDIRECT("'(EDCA) " &amp; Q$3 &amp; "'!$D:$D"),1,FALSE))),0,1)</f>
        <v>0</v>
      </c>
      <c r="R237" s="76">
        <f t="shared" si="235"/>
        <v>0</v>
      </c>
      <c r="S237" s="76">
        <f t="shared" si="235"/>
        <v>0</v>
      </c>
      <c r="T237" s="76">
        <f t="shared" si="235"/>
        <v>0</v>
      </c>
      <c r="U237" s="76">
        <f t="shared" si="235"/>
        <v>0</v>
      </c>
      <c r="V237" s="76">
        <f t="shared" si="235"/>
        <v>0</v>
      </c>
    </row>
    <row r="238">
      <c r="A238" s="76" t="str">
        <f t="shared" si="1"/>
        <v> ()</v>
      </c>
      <c r="B238" s="117"/>
      <c r="C238" s="76"/>
      <c r="D238" s="76"/>
      <c r="E238" s="76"/>
      <c r="F238" s="76"/>
      <c r="G238" s="76"/>
      <c r="H238" s="76"/>
      <c r="I238" s="88" t="str">
        <f t="shared" si="3"/>
        <v>no</v>
      </c>
      <c r="J238" s="88" t="str">
        <f>IFERROR(__xludf.DUMMYFUNCTION("IFERROR(JOIN("", "",FILTER(K238:P238,LEN(K238:P238))))"),"")</f>
        <v/>
      </c>
      <c r="K238" s="76" t="str">
        <f>IFERROR(__xludf.DUMMYFUNCTION("IF(ISBLANK($D238),"""",IFERROR(JOIN("", "",QUERY(INDIRECT(""'(EDCA) "" &amp; K$3 &amp; ""'!$A$1:$D$1000""),""SELECT A WHERE D = '"" &amp; $A238 &amp; ""'""))))"),"")</f>
        <v/>
      </c>
      <c r="L238" s="76" t="str">
        <f>IFERROR(__xludf.DUMMYFUNCTION("IF(ISBLANK($D238),"""",IFERROR(JOIN("", "",QUERY(INDIRECT(""'(EDCA) "" &amp; L$3 &amp; ""'!$A$1:$D$1000""),""SELECT A WHERE D = '"" &amp; $A238 &amp; ""'""))))"),"")</f>
        <v/>
      </c>
      <c r="M238" s="76" t="str">
        <f>IFERROR(__xludf.DUMMYFUNCTION("IF(ISBLANK($D238),"""",IFERROR(JOIN("", "",QUERY(INDIRECT(""'(EDCA) "" &amp; M$3 &amp; ""'!$A$1:$D$1000""),""SELECT A WHERE D = '"" &amp; $A238 &amp; ""'""))))"),"")</f>
        <v/>
      </c>
      <c r="N238" s="76" t="str">
        <f>IFERROR(__xludf.DUMMYFUNCTION("IF(ISBLANK($D238),"""",IFERROR(JOIN("", "",QUERY(INDIRECT(""'(EDCA) "" &amp; N$3 &amp; ""'!$A$1:$D$1000""),""SELECT A WHERE D = '"" &amp; $A238 &amp; ""'""))))"),"")</f>
        <v/>
      </c>
      <c r="O238" s="76" t="str">
        <f>IFERROR(__xludf.DUMMYFUNCTION("IF(ISBLANK($D238),"""",IFERROR(JOIN("", "",QUERY(INDIRECT(""'(EDCA) "" &amp; O$3 &amp; ""'!$A$1:$D$1000""),""SELECT A WHERE D = '"" &amp; $A238 &amp; ""'""))))"),"")</f>
        <v/>
      </c>
      <c r="P238" s="76" t="str">
        <f>IFERROR(__xludf.DUMMYFUNCTION("IF(ISBLANK($D238),"""",IFERROR(JOIN("", "",QUERY(INDIRECT(""'(EDCA) "" &amp; P$3 &amp; ""'!$A$1:$D$1000""),""SELECT A WHERE D = '"" &amp; $A238 &amp; ""'""))))"),"")</f>
        <v/>
      </c>
      <c r="Q238" s="76">
        <f t="shared" ref="Q238:V238" si="236">IF(ISBLANK(IFERROR(VLOOKUP($A238,INDIRECT("'(EDCA) " &amp; Q$3 &amp; "'!$D:$D"),1,FALSE))),0,1)</f>
        <v>0</v>
      </c>
      <c r="R238" s="76">
        <f t="shared" si="236"/>
        <v>0</v>
      </c>
      <c r="S238" s="76">
        <f t="shared" si="236"/>
        <v>0</v>
      </c>
      <c r="T238" s="76">
        <f t="shared" si="236"/>
        <v>0</v>
      </c>
      <c r="U238" s="76">
        <f t="shared" si="236"/>
        <v>0</v>
      </c>
      <c r="V238" s="76">
        <f t="shared" si="236"/>
        <v>0</v>
      </c>
    </row>
    <row r="239">
      <c r="A239" s="76" t="str">
        <f t="shared" si="1"/>
        <v> ()</v>
      </c>
      <c r="B239" s="117"/>
      <c r="C239" s="76"/>
      <c r="D239" s="76"/>
      <c r="E239" s="76"/>
      <c r="F239" s="76"/>
      <c r="G239" s="76"/>
      <c r="H239" s="76"/>
      <c r="I239" s="88" t="str">
        <f t="shared" si="3"/>
        <v>no</v>
      </c>
      <c r="J239" s="88" t="str">
        <f>IFERROR(__xludf.DUMMYFUNCTION("IFERROR(JOIN("", "",FILTER(K239:P239,LEN(K239:P239))))"),"")</f>
        <v/>
      </c>
      <c r="K239" s="76" t="str">
        <f>IFERROR(__xludf.DUMMYFUNCTION("IF(ISBLANK($D239),"""",IFERROR(JOIN("", "",QUERY(INDIRECT(""'(EDCA) "" &amp; K$3 &amp; ""'!$A$1:$D$1000""),""SELECT A WHERE D = '"" &amp; $A239 &amp; ""'""))))"),"")</f>
        <v/>
      </c>
      <c r="L239" s="76" t="str">
        <f>IFERROR(__xludf.DUMMYFUNCTION("IF(ISBLANK($D239),"""",IFERROR(JOIN("", "",QUERY(INDIRECT(""'(EDCA) "" &amp; L$3 &amp; ""'!$A$1:$D$1000""),""SELECT A WHERE D = '"" &amp; $A239 &amp; ""'""))))"),"")</f>
        <v/>
      </c>
      <c r="M239" s="76" t="str">
        <f>IFERROR(__xludf.DUMMYFUNCTION("IF(ISBLANK($D239),"""",IFERROR(JOIN("", "",QUERY(INDIRECT(""'(EDCA) "" &amp; M$3 &amp; ""'!$A$1:$D$1000""),""SELECT A WHERE D = '"" &amp; $A239 &amp; ""'""))))"),"")</f>
        <v/>
      </c>
      <c r="N239" s="76" t="str">
        <f>IFERROR(__xludf.DUMMYFUNCTION("IF(ISBLANK($D239),"""",IFERROR(JOIN("", "",QUERY(INDIRECT(""'(EDCA) "" &amp; N$3 &amp; ""'!$A$1:$D$1000""),""SELECT A WHERE D = '"" &amp; $A239 &amp; ""'""))))"),"")</f>
        <v/>
      </c>
      <c r="O239" s="76" t="str">
        <f>IFERROR(__xludf.DUMMYFUNCTION("IF(ISBLANK($D239),"""",IFERROR(JOIN("", "",QUERY(INDIRECT(""'(EDCA) "" &amp; O$3 &amp; ""'!$A$1:$D$1000""),""SELECT A WHERE D = '"" &amp; $A239 &amp; ""'""))))"),"")</f>
        <v/>
      </c>
      <c r="P239" s="76" t="str">
        <f>IFERROR(__xludf.DUMMYFUNCTION("IF(ISBLANK($D239),"""",IFERROR(JOIN("", "",QUERY(INDIRECT(""'(EDCA) "" &amp; P$3 &amp; ""'!$A$1:$D$1000""),""SELECT A WHERE D = '"" &amp; $A239 &amp; ""'""))))"),"")</f>
        <v/>
      </c>
      <c r="Q239" s="76">
        <f t="shared" ref="Q239:V239" si="237">IF(ISBLANK(IFERROR(VLOOKUP($A239,INDIRECT("'(EDCA) " &amp; Q$3 &amp; "'!$D:$D"),1,FALSE))),0,1)</f>
        <v>0</v>
      </c>
      <c r="R239" s="76">
        <f t="shared" si="237"/>
        <v>0</v>
      </c>
      <c r="S239" s="76">
        <f t="shared" si="237"/>
        <v>0</v>
      </c>
      <c r="T239" s="76">
        <f t="shared" si="237"/>
        <v>0</v>
      </c>
      <c r="U239" s="76">
        <f t="shared" si="237"/>
        <v>0</v>
      </c>
      <c r="V239" s="76">
        <f t="shared" si="237"/>
        <v>0</v>
      </c>
    </row>
    <row r="240">
      <c r="A240" s="76" t="str">
        <f t="shared" si="1"/>
        <v> ()</v>
      </c>
      <c r="B240" s="117"/>
      <c r="C240" s="76"/>
      <c r="D240" s="76"/>
      <c r="E240" s="76"/>
      <c r="F240" s="76"/>
      <c r="G240" s="76"/>
      <c r="H240" s="76"/>
      <c r="I240" s="88" t="str">
        <f t="shared" si="3"/>
        <v>no</v>
      </c>
      <c r="J240" s="88" t="str">
        <f>IFERROR(__xludf.DUMMYFUNCTION("IFERROR(JOIN("", "",FILTER(K240:P240,LEN(K240:P240))))"),"")</f>
        <v/>
      </c>
      <c r="K240" s="76" t="str">
        <f>IFERROR(__xludf.DUMMYFUNCTION("IF(ISBLANK($D240),"""",IFERROR(JOIN("", "",QUERY(INDIRECT(""'(EDCA) "" &amp; K$3 &amp; ""'!$A$1:$D$1000""),""SELECT A WHERE D = '"" &amp; $A240 &amp; ""'""))))"),"")</f>
        <v/>
      </c>
      <c r="L240" s="76" t="str">
        <f>IFERROR(__xludf.DUMMYFUNCTION("IF(ISBLANK($D240),"""",IFERROR(JOIN("", "",QUERY(INDIRECT(""'(EDCA) "" &amp; L$3 &amp; ""'!$A$1:$D$1000""),""SELECT A WHERE D = '"" &amp; $A240 &amp; ""'""))))"),"")</f>
        <v/>
      </c>
      <c r="M240" s="76" t="str">
        <f>IFERROR(__xludf.DUMMYFUNCTION("IF(ISBLANK($D240),"""",IFERROR(JOIN("", "",QUERY(INDIRECT(""'(EDCA) "" &amp; M$3 &amp; ""'!$A$1:$D$1000""),""SELECT A WHERE D = '"" &amp; $A240 &amp; ""'""))))"),"")</f>
        <v/>
      </c>
      <c r="N240" s="76" t="str">
        <f>IFERROR(__xludf.DUMMYFUNCTION("IF(ISBLANK($D240),"""",IFERROR(JOIN("", "",QUERY(INDIRECT(""'(EDCA) "" &amp; N$3 &amp; ""'!$A$1:$D$1000""),""SELECT A WHERE D = '"" &amp; $A240 &amp; ""'""))))"),"")</f>
        <v/>
      </c>
      <c r="O240" s="76" t="str">
        <f>IFERROR(__xludf.DUMMYFUNCTION("IF(ISBLANK($D240),"""",IFERROR(JOIN("", "",QUERY(INDIRECT(""'(EDCA) "" &amp; O$3 &amp; ""'!$A$1:$D$1000""),""SELECT A WHERE D = '"" &amp; $A240 &amp; ""'""))))"),"")</f>
        <v/>
      </c>
      <c r="P240" s="76" t="str">
        <f>IFERROR(__xludf.DUMMYFUNCTION("IF(ISBLANK($D240),"""",IFERROR(JOIN("", "",QUERY(INDIRECT(""'(EDCA) "" &amp; P$3 &amp; ""'!$A$1:$D$1000""),""SELECT A WHERE D = '"" &amp; $A240 &amp; ""'""))))"),"")</f>
        <v/>
      </c>
      <c r="Q240" s="76">
        <f t="shared" ref="Q240:V240" si="238">IF(ISBLANK(IFERROR(VLOOKUP($A240,INDIRECT("'(EDCA) " &amp; Q$3 &amp; "'!$D:$D"),1,FALSE))),0,1)</f>
        <v>0</v>
      </c>
      <c r="R240" s="76">
        <f t="shared" si="238"/>
        <v>0</v>
      </c>
      <c r="S240" s="76">
        <f t="shared" si="238"/>
        <v>0</v>
      </c>
      <c r="T240" s="76">
        <f t="shared" si="238"/>
        <v>0</v>
      </c>
      <c r="U240" s="76">
        <f t="shared" si="238"/>
        <v>0</v>
      </c>
      <c r="V240" s="76">
        <f t="shared" si="238"/>
        <v>0</v>
      </c>
    </row>
    <row r="241">
      <c r="A241" s="76" t="str">
        <f t="shared" si="1"/>
        <v> ()</v>
      </c>
      <c r="B241" s="117"/>
      <c r="C241" s="76"/>
      <c r="D241" s="76"/>
      <c r="E241" s="76"/>
      <c r="F241" s="76"/>
      <c r="G241" s="76"/>
      <c r="H241" s="76"/>
      <c r="I241" s="88" t="str">
        <f t="shared" si="3"/>
        <v>no</v>
      </c>
      <c r="J241" s="88" t="str">
        <f>IFERROR(__xludf.DUMMYFUNCTION("IFERROR(JOIN("", "",FILTER(K241:P241,LEN(K241:P241))))"),"")</f>
        <v/>
      </c>
      <c r="K241" s="76" t="str">
        <f>IFERROR(__xludf.DUMMYFUNCTION("IF(ISBLANK($D241),"""",IFERROR(JOIN("", "",QUERY(INDIRECT(""'(EDCA) "" &amp; K$3 &amp; ""'!$A$1:$D$1000""),""SELECT A WHERE D = '"" &amp; $A241 &amp; ""'""))))"),"")</f>
        <v/>
      </c>
      <c r="L241" s="76" t="str">
        <f>IFERROR(__xludf.DUMMYFUNCTION("IF(ISBLANK($D241),"""",IFERROR(JOIN("", "",QUERY(INDIRECT(""'(EDCA) "" &amp; L$3 &amp; ""'!$A$1:$D$1000""),""SELECT A WHERE D = '"" &amp; $A241 &amp; ""'""))))"),"")</f>
        <v/>
      </c>
      <c r="M241" s="76" t="str">
        <f>IFERROR(__xludf.DUMMYFUNCTION("IF(ISBLANK($D241),"""",IFERROR(JOIN("", "",QUERY(INDIRECT(""'(EDCA) "" &amp; M$3 &amp; ""'!$A$1:$D$1000""),""SELECT A WHERE D = '"" &amp; $A241 &amp; ""'""))))"),"")</f>
        <v/>
      </c>
      <c r="N241" s="76" t="str">
        <f>IFERROR(__xludf.DUMMYFUNCTION("IF(ISBLANK($D241),"""",IFERROR(JOIN("", "",QUERY(INDIRECT(""'(EDCA) "" &amp; N$3 &amp; ""'!$A$1:$D$1000""),""SELECT A WHERE D = '"" &amp; $A241 &amp; ""'""))))"),"")</f>
        <v/>
      </c>
      <c r="O241" s="76" t="str">
        <f>IFERROR(__xludf.DUMMYFUNCTION("IF(ISBLANK($D241),"""",IFERROR(JOIN("", "",QUERY(INDIRECT(""'(EDCA) "" &amp; O$3 &amp; ""'!$A$1:$D$1000""),""SELECT A WHERE D = '"" &amp; $A241 &amp; ""'""))))"),"")</f>
        <v/>
      </c>
      <c r="P241" s="76" t="str">
        <f>IFERROR(__xludf.DUMMYFUNCTION("IF(ISBLANK($D241),"""",IFERROR(JOIN("", "",QUERY(INDIRECT(""'(EDCA) "" &amp; P$3 &amp; ""'!$A$1:$D$1000""),""SELECT A WHERE D = '"" &amp; $A241 &amp; ""'""))))"),"")</f>
        <v/>
      </c>
      <c r="Q241" s="76">
        <f t="shared" ref="Q241:V241" si="239">IF(ISBLANK(IFERROR(VLOOKUP($A241,INDIRECT("'(EDCA) " &amp; Q$3 &amp; "'!$D:$D"),1,FALSE))),0,1)</f>
        <v>0</v>
      </c>
      <c r="R241" s="76">
        <f t="shared" si="239"/>
        <v>0</v>
      </c>
      <c r="S241" s="76">
        <f t="shared" si="239"/>
        <v>0</v>
      </c>
      <c r="T241" s="76">
        <f t="shared" si="239"/>
        <v>0</v>
      </c>
      <c r="U241" s="76">
        <f t="shared" si="239"/>
        <v>0</v>
      </c>
      <c r="V241" s="76">
        <f t="shared" si="239"/>
        <v>0</v>
      </c>
    </row>
    <row r="242">
      <c r="A242" s="76" t="str">
        <f t="shared" si="1"/>
        <v> ()</v>
      </c>
      <c r="B242" s="117"/>
      <c r="C242" s="76"/>
      <c r="D242" s="76"/>
      <c r="E242" s="76"/>
      <c r="F242" s="76"/>
      <c r="G242" s="76"/>
      <c r="H242" s="76"/>
      <c r="I242" s="88" t="str">
        <f t="shared" si="3"/>
        <v>no</v>
      </c>
      <c r="J242" s="88" t="str">
        <f>IFERROR(__xludf.DUMMYFUNCTION("IFERROR(JOIN("", "",FILTER(K242:P242,LEN(K242:P242))))"),"")</f>
        <v/>
      </c>
      <c r="K242" s="76" t="str">
        <f>IFERROR(__xludf.DUMMYFUNCTION("IF(ISBLANK($D242),"""",IFERROR(JOIN("", "",QUERY(INDIRECT(""'(EDCA) "" &amp; K$3 &amp; ""'!$A$1:$D$1000""),""SELECT A WHERE D = '"" &amp; $A242 &amp; ""'""))))"),"")</f>
        <v/>
      </c>
      <c r="L242" s="76" t="str">
        <f>IFERROR(__xludf.DUMMYFUNCTION("IF(ISBLANK($D242),"""",IFERROR(JOIN("", "",QUERY(INDIRECT(""'(EDCA) "" &amp; L$3 &amp; ""'!$A$1:$D$1000""),""SELECT A WHERE D = '"" &amp; $A242 &amp; ""'""))))"),"")</f>
        <v/>
      </c>
      <c r="M242" s="76" t="str">
        <f>IFERROR(__xludf.DUMMYFUNCTION("IF(ISBLANK($D242),"""",IFERROR(JOIN("", "",QUERY(INDIRECT(""'(EDCA) "" &amp; M$3 &amp; ""'!$A$1:$D$1000""),""SELECT A WHERE D = '"" &amp; $A242 &amp; ""'""))))"),"")</f>
        <v/>
      </c>
      <c r="N242" s="76" t="str">
        <f>IFERROR(__xludf.DUMMYFUNCTION("IF(ISBLANK($D242),"""",IFERROR(JOIN("", "",QUERY(INDIRECT(""'(EDCA) "" &amp; N$3 &amp; ""'!$A$1:$D$1000""),""SELECT A WHERE D = '"" &amp; $A242 &amp; ""'""))))"),"")</f>
        <v/>
      </c>
      <c r="O242" s="76" t="str">
        <f>IFERROR(__xludf.DUMMYFUNCTION("IF(ISBLANK($D242),"""",IFERROR(JOIN("", "",QUERY(INDIRECT(""'(EDCA) "" &amp; O$3 &amp; ""'!$A$1:$D$1000""),""SELECT A WHERE D = '"" &amp; $A242 &amp; ""'""))))"),"")</f>
        <v/>
      </c>
      <c r="P242" s="76" t="str">
        <f>IFERROR(__xludf.DUMMYFUNCTION("IF(ISBLANK($D242),"""",IFERROR(JOIN("", "",QUERY(INDIRECT(""'(EDCA) "" &amp; P$3 &amp; ""'!$A$1:$D$1000""),""SELECT A WHERE D = '"" &amp; $A242 &amp; ""'""))))"),"")</f>
        <v/>
      </c>
      <c r="Q242" s="76">
        <f t="shared" ref="Q242:V242" si="240">IF(ISBLANK(IFERROR(VLOOKUP($A242,INDIRECT("'(EDCA) " &amp; Q$3 &amp; "'!$D:$D"),1,FALSE))),0,1)</f>
        <v>0</v>
      </c>
      <c r="R242" s="76">
        <f t="shared" si="240"/>
        <v>0</v>
      </c>
      <c r="S242" s="76">
        <f t="shared" si="240"/>
        <v>0</v>
      </c>
      <c r="T242" s="76">
        <f t="shared" si="240"/>
        <v>0</v>
      </c>
      <c r="U242" s="76">
        <f t="shared" si="240"/>
        <v>0</v>
      </c>
      <c r="V242" s="76">
        <f t="shared" si="240"/>
        <v>0</v>
      </c>
    </row>
    <row r="243">
      <c r="A243" s="76" t="str">
        <f t="shared" si="1"/>
        <v> ()</v>
      </c>
      <c r="B243" s="117"/>
      <c r="C243" s="76"/>
      <c r="D243" s="76"/>
      <c r="E243" s="76"/>
      <c r="F243" s="76"/>
      <c r="G243" s="76"/>
      <c r="H243" s="76"/>
      <c r="I243" s="88" t="str">
        <f t="shared" si="3"/>
        <v>no</v>
      </c>
      <c r="J243" s="88" t="str">
        <f>IFERROR(__xludf.DUMMYFUNCTION("IFERROR(JOIN("", "",FILTER(K243:P243,LEN(K243:P243))))"),"")</f>
        <v/>
      </c>
      <c r="K243" s="76" t="str">
        <f>IFERROR(__xludf.DUMMYFUNCTION("IF(ISBLANK($D243),"""",IFERROR(JOIN("", "",QUERY(INDIRECT(""'(EDCA) "" &amp; K$3 &amp; ""'!$A$1:$D$1000""),""SELECT A WHERE D = '"" &amp; $A243 &amp; ""'""))))"),"")</f>
        <v/>
      </c>
      <c r="L243" s="76" t="str">
        <f>IFERROR(__xludf.DUMMYFUNCTION("IF(ISBLANK($D243),"""",IFERROR(JOIN("", "",QUERY(INDIRECT(""'(EDCA) "" &amp; L$3 &amp; ""'!$A$1:$D$1000""),""SELECT A WHERE D = '"" &amp; $A243 &amp; ""'""))))"),"")</f>
        <v/>
      </c>
      <c r="M243" s="76" t="str">
        <f>IFERROR(__xludf.DUMMYFUNCTION("IF(ISBLANK($D243),"""",IFERROR(JOIN("", "",QUERY(INDIRECT(""'(EDCA) "" &amp; M$3 &amp; ""'!$A$1:$D$1000""),""SELECT A WHERE D = '"" &amp; $A243 &amp; ""'""))))"),"")</f>
        <v/>
      </c>
      <c r="N243" s="76" t="str">
        <f>IFERROR(__xludf.DUMMYFUNCTION("IF(ISBLANK($D243),"""",IFERROR(JOIN("", "",QUERY(INDIRECT(""'(EDCA) "" &amp; N$3 &amp; ""'!$A$1:$D$1000""),""SELECT A WHERE D = '"" &amp; $A243 &amp; ""'""))))"),"")</f>
        <v/>
      </c>
      <c r="O243" s="76" t="str">
        <f>IFERROR(__xludf.DUMMYFUNCTION("IF(ISBLANK($D243),"""",IFERROR(JOIN("", "",QUERY(INDIRECT(""'(EDCA) "" &amp; O$3 &amp; ""'!$A$1:$D$1000""),""SELECT A WHERE D = '"" &amp; $A243 &amp; ""'""))))"),"")</f>
        <v/>
      </c>
      <c r="P243" s="76" t="str">
        <f>IFERROR(__xludf.DUMMYFUNCTION("IF(ISBLANK($D243),"""",IFERROR(JOIN("", "",QUERY(INDIRECT(""'(EDCA) "" &amp; P$3 &amp; ""'!$A$1:$D$1000""),""SELECT A WHERE D = '"" &amp; $A243 &amp; ""'""))))"),"")</f>
        <v/>
      </c>
      <c r="Q243" s="76">
        <f t="shared" ref="Q243:V243" si="241">IF(ISBLANK(IFERROR(VLOOKUP($A243,INDIRECT("'(EDCA) " &amp; Q$3 &amp; "'!$D:$D"),1,FALSE))),0,1)</f>
        <v>0</v>
      </c>
      <c r="R243" s="76">
        <f t="shared" si="241"/>
        <v>0</v>
      </c>
      <c r="S243" s="76">
        <f t="shared" si="241"/>
        <v>0</v>
      </c>
      <c r="T243" s="76">
        <f t="shared" si="241"/>
        <v>0</v>
      </c>
      <c r="U243" s="76">
        <f t="shared" si="241"/>
        <v>0</v>
      </c>
      <c r="V243" s="76">
        <f t="shared" si="241"/>
        <v>0</v>
      </c>
    </row>
    <row r="244">
      <c r="A244" s="76" t="str">
        <f t="shared" si="1"/>
        <v> ()</v>
      </c>
      <c r="B244" s="117"/>
      <c r="C244" s="76"/>
      <c r="D244" s="76"/>
      <c r="E244" s="76"/>
      <c r="F244" s="76"/>
      <c r="G244" s="76"/>
      <c r="H244" s="76"/>
      <c r="I244" s="88" t="str">
        <f t="shared" si="3"/>
        <v>no</v>
      </c>
      <c r="J244" s="88" t="str">
        <f>IFERROR(__xludf.DUMMYFUNCTION("IFERROR(JOIN("", "",FILTER(K244:P244,LEN(K244:P244))))"),"")</f>
        <v/>
      </c>
      <c r="K244" s="76" t="str">
        <f>IFERROR(__xludf.DUMMYFUNCTION("IF(ISBLANK($D244),"""",IFERROR(JOIN("", "",QUERY(INDIRECT(""'(EDCA) "" &amp; K$3 &amp; ""'!$A$1:$D$1000""),""SELECT A WHERE D = '"" &amp; $A244 &amp; ""'""))))"),"")</f>
        <v/>
      </c>
      <c r="L244" s="76" t="str">
        <f>IFERROR(__xludf.DUMMYFUNCTION("IF(ISBLANK($D244),"""",IFERROR(JOIN("", "",QUERY(INDIRECT(""'(EDCA) "" &amp; L$3 &amp; ""'!$A$1:$D$1000""),""SELECT A WHERE D = '"" &amp; $A244 &amp; ""'""))))"),"")</f>
        <v/>
      </c>
      <c r="M244" s="76" t="str">
        <f>IFERROR(__xludf.DUMMYFUNCTION("IF(ISBLANK($D244),"""",IFERROR(JOIN("", "",QUERY(INDIRECT(""'(EDCA) "" &amp; M$3 &amp; ""'!$A$1:$D$1000""),""SELECT A WHERE D = '"" &amp; $A244 &amp; ""'""))))"),"")</f>
        <v/>
      </c>
      <c r="N244" s="76" t="str">
        <f>IFERROR(__xludf.DUMMYFUNCTION("IF(ISBLANK($D244),"""",IFERROR(JOIN("", "",QUERY(INDIRECT(""'(EDCA) "" &amp; N$3 &amp; ""'!$A$1:$D$1000""),""SELECT A WHERE D = '"" &amp; $A244 &amp; ""'""))))"),"")</f>
        <v/>
      </c>
      <c r="O244" s="76" t="str">
        <f>IFERROR(__xludf.DUMMYFUNCTION("IF(ISBLANK($D244),"""",IFERROR(JOIN("", "",QUERY(INDIRECT(""'(EDCA) "" &amp; O$3 &amp; ""'!$A$1:$D$1000""),""SELECT A WHERE D = '"" &amp; $A244 &amp; ""'""))))"),"")</f>
        <v/>
      </c>
      <c r="P244" s="76" t="str">
        <f>IFERROR(__xludf.DUMMYFUNCTION("IF(ISBLANK($D244),"""",IFERROR(JOIN("", "",QUERY(INDIRECT(""'(EDCA) "" &amp; P$3 &amp; ""'!$A$1:$D$1000""),""SELECT A WHERE D = '"" &amp; $A244 &amp; ""'""))))"),"")</f>
        <v/>
      </c>
      <c r="Q244" s="76">
        <f t="shared" ref="Q244:V244" si="242">IF(ISBLANK(IFERROR(VLOOKUP($A244,INDIRECT("'(EDCA) " &amp; Q$3 &amp; "'!$D:$D"),1,FALSE))),0,1)</f>
        <v>0</v>
      </c>
      <c r="R244" s="76">
        <f t="shared" si="242"/>
        <v>0</v>
      </c>
      <c r="S244" s="76">
        <f t="shared" si="242"/>
        <v>0</v>
      </c>
      <c r="T244" s="76">
        <f t="shared" si="242"/>
        <v>0</v>
      </c>
      <c r="U244" s="76">
        <f t="shared" si="242"/>
        <v>0</v>
      </c>
      <c r="V244" s="76">
        <f t="shared" si="242"/>
        <v>0</v>
      </c>
    </row>
    <row r="245">
      <c r="A245" s="76" t="str">
        <f t="shared" si="1"/>
        <v> ()</v>
      </c>
      <c r="B245" s="117"/>
      <c r="C245" s="76"/>
      <c r="D245" s="76"/>
      <c r="E245" s="76"/>
      <c r="F245" s="76"/>
      <c r="G245" s="76"/>
      <c r="H245" s="76"/>
      <c r="I245" s="88" t="str">
        <f t="shared" si="3"/>
        <v>no</v>
      </c>
      <c r="J245" s="88" t="str">
        <f>IFERROR(__xludf.DUMMYFUNCTION("IFERROR(JOIN("", "",FILTER(K245:P245,LEN(K245:P245))))"),"")</f>
        <v/>
      </c>
      <c r="K245" s="76" t="str">
        <f>IFERROR(__xludf.DUMMYFUNCTION("IF(ISBLANK($D245),"""",IFERROR(JOIN("", "",QUERY(INDIRECT(""'(EDCA) "" &amp; K$3 &amp; ""'!$A$1:$D$1000""),""SELECT A WHERE D = '"" &amp; $A245 &amp; ""'""))))"),"")</f>
        <v/>
      </c>
      <c r="L245" s="76" t="str">
        <f>IFERROR(__xludf.DUMMYFUNCTION("IF(ISBLANK($D245),"""",IFERROR(JOIN("", "",QUERY(INDIRECT(""'(EDCA) "" &amp; L$3 &amp; ""'!$A$1:$D$1000""),""SELECT A WHERE D = '"" &amp; $A245 &amp; ""'""))))"),"")</f>
        <v/>
      </c>
      <c r="M245" s="76" t="str">
        <f>IFERROR(__xludf.DUMMYFUNCTION("IF(ISBLANK($D245),"""",IFERROR(JOIN("", "",QUERY(INDIRECT(""'(EDCA) "" &amp; M$3 &amp; ""'!$A$1:$D$1000""),""SELECT A WHERE D = '"" &amp; $A245 &amp; ""'""))))"),"")</f>
        <v/>
      </c>
      <c r="N245" s="76" t="str">
        <f>IFERROR(__xludf.DUMMYFUNCTION("IF(ISBLANK($D245),"""",IFERROR(JOIN("", "",QUERY(INDIRECT(""'(EDCA) "" &amp; N$3 &amp; ""'!$A$1:$D$1000""),""SELECT A WHERE D = '"" &amp; $A245 &amp; ""'""))))"),"")</f>
        <v/>
      </c>
      <c r="O245" s="76" t="str">
        <f>IFERROR(__xludf.DUMMYFUNCTION("IF(ISBLANK($D245),"""",IFERROR(JOIN("", "",QUERY(INDIRECT(""'(EDCA) "" &amp; O$3 &amp; ""'!$A$1:$D$1000""),""SELECT A WHERE D = '"" &amp; $A245 &amp; ""'""))))"),"")</f>
        <v/>
      </c>
      <c r="P245" s="76" t="str">
        <f>IFERROR(__xludf.DUMMYFUNCTION("IF(ISBLANK($D245),"""",IFERROR(JOIN("", "",QUERY(INDIRECT(""'(EDCA) "" &amp; P$3 &amp; ""'!$A$1:$D$1000""),""SELECT A WHERE D = '"" &amp; $A245 &amp; ""'""))))"),"")</f>
        <v/>
      </c>
      <c r="Q245" s="76">
        <f t="shared" ref="Q245:V245" si="243">IF(ISBLANK(IFERROR(VLOOKUP($A245,INDIRECT("'(EDCA) " &amp; Q$3 &amp; "'!$D:$D"),1,FALSE))),0,1)</f>
        <v>0</v>
      </c>
      <c r="R245" s="76">
        <f t="shared" si="243"/>
        <v>0</v>
      </c>
      <c r="S245" s="76">
        <f t="shared" si="243"/>
        <v>0</v>
      </c>
      <c r="T245" s="76">
        <f t="shared" si="243"/>
        <v>0</v>
      </c>
      <c r="U245" s="76">
        <f t="shared" si="243"/>
        <v>0</v>
      </c>
      <c r="V245" s="76">
        <f t="shared" si="243"/>
        <v>0</v>
      </c>
    </row>
    <row r="246">
      <c r="A246" s="76" t="str">
        <f t="shared" si="1"/>
        <v> ()</v>
      </c>
      <c r="B246" s="117"/>
      <c r="C246" s="76"/>
      <c r="D246" s="76"/>
      <c r="E246" s="76"/>
      <c r="F246" s="76"/>
      <c r="G246" s="76"/>
      <c r="H246" s="76"/>
      <c r="I246" s="88" t="str">
        <f t="shared" si="3"/>
        <v>no</v>
      </c>
      <c r="J246" s="88" t="str">
        <f>IFERROR(__xludf.DUMMYFUNCTION("IFERROR(JOIN("", "",FILTER(K246:P246,LEN(K246:P246))))"),"")</f>
        <v/>
      </c>
      <c r="K246" s="76" t="str">
        <f>IFERROR(__xludf.DUMMYFUNCTION("IF(ISBLANK($D246),"""",IFERROR(JOIN("", "",QUERY(INDIRECT(""'(EDCA) "" &amp; K$3 &amp; ""'!$A$1:$D$1000""),""SELECT A WHERE D = '"" &amp; $A246 &amp; ""'""))))"),"")</f>
        <v/>
      </c>
      <c r="L246" s="76" t="str">
        <f>IFERROR(__xludf.DUMMYFUNCTION("IF(ISBLANK($D246),"""",IFERROR(JOIN("", "",QUERY(INDIRECT(""'(EDCA) "" &amp; L$3 &amp; ""'!$A$1:$D$1000""),""SELECT A WHERE D = '"" &amp; $A246 &amp; ""'""))))"),"")</f>
        <v/>
      </c>
      <c r="M246" s="76" t="str">
        <f>IFERROR(__xludf.DUMMYFUNCTION("IF(ISBLANK($D246),"""",IFERROR(JOIN("", "",QUERY(INDIRECT(""'(EDCA) "" &amp; M$3 &amp; ""'!$A$1:$D$1000""),""SELECT A WHERE D = '"" &amp; $A246 &amp; ""'""))))"),"")</f>
        <v/>
      </c>
      <c r="N246" s="76" t="str">
        <f>IFERROR(__xludf.DUMMYFUNCTION("IF(ISBLANK($D246),"""",IFERROR(JOIN("", "",QUERY(INDIRECT(""'(EDCA) "" &amp; N$3 &amp; ""'!$A$1:$D$1000""),""SELECT A WHERE D = '"" &amp; $A246 &amp; ""'""))))"),"")</f>
        <v/>
      </c>
      <c r="O246" s="76" t="str">
        <f>IFERROR(__xludf.DUMMYFUNCTION("IF(ISBLANK($D246),"""",IFERROR(JOIN("", "",QUERY(INDIRECT(""'(EDCA) "" &amp; O$3 &amp; ""'!$A$1:$D$1000""),""SELECT A WHERE D = '"" &amp; $A246 &amp; ""'""))))"),"")</f>
        <v/>
      </c>
      <c r="P246" s="76" t="str">
        <f>IFERROR(__xludf.DUMMYFUNCTION("IF(ISBLANK($D246),"""",IFERROR(JOIN("", "",QUERY(INDIRECT(""'(EDCA) "" &amp; P$3 &amp; ""'!$A$1:$D$1000""),""SELECT A WHERE D = '"" &amp; $A246 &amp; ""'""))))"),"")</f>
        <v/>
      </c>
      <c r="Q246" s="76">
        <f t="shared" ref="Q246:V246" si="244">IF(ISBLANK(IFERROR(VLOOKUP($A246,INDIRECT("'(EDCA) " &amp; Q$3 &amp; "'!$D:$D"),1,FALSE))),0,1)</f>
        <v>0</v>
      </c>
      <c r="R246" s="76">
        <f t="shared" si="244"/>
        <v>0</v>
      </c>
      <c r="S246" s="76">
        <f t="shared" si="244"/>
        <v>0</v>
      </c>
      <c r="T246" s="76">
        <f t="shared" si="244"/>
        <v>0</v>
      </c>
      <c r="U246" s="76">
        <f t="shared" si="244"/>
        <v>0</v>
      </c>
      <c r="V246" s="76">
        <f t="shared" si="244"/>
        <v>0</v>
      </c>
    </row>
    <row r="247">
      <c r="A247" s="76" t="str">
        <f t="shared" si="1"/>
        <v> ()</v>
      </c>
      <c r="B247" s="117"/>
      <c r="C247" s="76"/>
      <c r="D247" s="76"/>
      <c r="E247" s="76"/>
      <c r="F247" s="76"/>
      <c r="G247" s="76"/>
      <c r="H247" s="76"/>
      <c r="I247" s="88" t="str">
        <f t="shared" si="3"/>
        <v>no</v>
      </c>
      <c r="J247" s="88" t="str">
        <f>IFERROR(__xludf.DUMMYFUNCTION("IFERROR(JOIN("", "",FILTER(K247:P247,LEN(K247:P247))))"),"")</f>
        <v/>
      </c>
      <c r="K247" s="76" t="str">
        <f>IFERROR(__xludf.DUMMYFUNCTION("IF(ISBLANK($D247),"""",IFERROR(JOIN("", "",QUERY(INDIRECT(""'(EDCA) "" &amp; K$3 &amp; ""'!$A$1:$D$1000""),""SELECT A WHERE D = '"" &amp; $A247 &amp; ""'""))))"),"")</f>
        <v/>
      </c>
      <c r="L247" s="76" t="str">
        <f>IFERROR(__xludf.DUMMYFUNCTION("IF(ISBLANK($D247),"""",IFERROR(JOIN("", "",QUERY(INDIRECT(""'(EDCA) "" &amp; L$3 &amp; ""'!$A$1:$D$1000""),""SELECT A WHERE D = '"" &amp; $A247 &amp; ""'""))))"),"")</f>
        <v/>
      </c>
      <c r="M247" s="76" t="str">
        <f>IFERROR(__xludf.DUMMYFUNCTION("IF(ISBLANK($D247),"""",IFERROR(JOIN("", "",QUERY(INDIRECT(""'(EDCA) "" &amp; M$3 &amp; ""'!$A$1:$D$1000""),""SELECT A WHERE D = '"" &amp; $A247 &amp; ""'""))))"),"")</f>
        <v/>
      </c>
      <c r="N247" s="76" t="str">
        <f>IFERROR(__xludf.DUMMYFUNCTION("IF(ISBLANK($D247),"""",IFERROR(JOIN("", "",QUERY(INDIRECT(""'(EDCA) "" &amp; N$3 &amp; ""'!$A$1:$D$1000""),""SELECT A WHERE D = '"" &amp; $A247 &amp; ""'""))))"),"")</f>
        <v/>
      </c>
      <c r="O247" s="76" t="str">
        <f>IFERROR(__xludf.DUMMYFUNCTION("IF(ISBLANK($D247),"""",IFERROR(JOIN("", "",QUERY(INDIRECT(""'(EDCA) "" &amp; O$3 &amp; ""'!$A$1:$D$1000""),""SELECT A WHERE D = '"" &amp; $A247 &amp; ""'""))))"),"")</f>
        <v/>
      </c>
      <c r="P247" s="76" t="str">
        <f>IFERROR(__xludf.DUMMYFUNCTION("IF(ISBLANK($D247),"""",IFERROR(JOIN("", "",QUERY(INDIRECT(""'(EDCA) "" &amp; P$3 &amp; ""'!$A$1:$D$1000""),""SELECT A WHERE D = '"" &amp; $A247 &amp; ""'""))))"),"")</f>
        <v/>
      </c>
      <c r="Q247" s="76">
        <f t="shared" ref="Q247:V247" si="245">IF(ISBLANK(IFERROR(VLOOKUP($A247,INDIRECT("'(EDCA) " &amp; Q$3 &amp; "'!$D:$D"),1,FALSE))),0,1)</f>
        <v>0</v>
      </c>
      <c r="R247" s="76">
        <f t="shared" si="245"/>
        <v>0</v>
      </c>
      <c r="S247" s="76">
        <f t="shared" si="245"/>
        <v>0</v>
      </c>
      <c r="T247" s="76">
        <f t="shared" si="245"/>
        <v>0</v>
      </c>
      <c r="U247" s="76">
        <f t="shared" si="245"/>
        <v>0</v>
      </c>
      <c r="V247" s="76">
        <f t="shared" si="245"/>
        <v>0</v>
      </c>
    </row>
    <row r="248">
      <c r="A248" s="76" t="str">
        <f t="shared" si="1"/>
        <v> ()</v>
      </c>
      <c r="B248" s="117"/>
      <c r="C248" s="76"/>
      <c r="D248" s="76"/>
      <c r="E248" s="76"/>
      <c r="F248" s="76"/>
      <c r="G248" s="76"/>
      <c r="H248" s="76"/>
      <c r="I248" s="88" t="str">
        <f t="shared" si="3"/>
        <v>no</v>
      </c>
      <c r="J248" s="88" t="str">
        <f>IFERROR(__xludf.DUMMYFUNCTION("IFERROR(JOIN("", "",FILTER(K248:P248,LEN(K248:P248))))"),"")</f>
        <v/>
      </c>
      <c r="K248" s="76" t="str">
        <f>IFERROR(__xludf.DUMMYFUNCTION("IF(ISBLANK($D248),"""",IFERROR(JOIN("", "",QUERY(INDIRECT(""'(EDCA) "" &amp; K$3 &amp; ""'!$A$1:$D$1000""),""SELECT A WHERE D = '"" &amp; $A248 &amp; ""'""))))"),"")</f>
        <v/>
      </c>
      <c r="L248" s="76" t="str">
        <f>IFERROR(__xludf.DUMMYFUNCTION("IF(ISBLANK($D248),"""",IFERROR(JOIN("", "",QUERY(INDIRECT(""'(EDCA) "" &amp; L$3 &amp; ""'!$A$1:$D$1000""),""SELECT A WHERE D = '"" &amp; $A248 &amp; ""'""))))"),"")</f>
        <v/>
      </c>
      <c r="M248" s="76" t="str">
        <f>IFERROR(__xludf.DUMMYFUNCTION("IF(ISBLANK($D248),"""",IFERROR(JOIN("", "",QUERY(INDIRECT(""'(EDCA) "" &amp; M$3 &amp; ""'!$A$1:$D$1000""),""SELECT A WHERE D = '"" &amp; $A248 &amp; ""'""))))"),"")</f>
        <v/>
      </c>
      <c r="N248" s="76" t="str">
        <f>IFERROR(__xludf.DUMMYFUNCTION("IF(ISBLANK($D248),"""",IFERROR(JOIN("", "",QUERY(INDIRECT(""'(EDCA) "" &amp; N$3 &amp; ""'!$A$1:$D$1000""),""SELECT A WHERE D = '"" &amp; $A248 &amp; ""'""))))"),"")</f>
        <v/>
      </c>
      <c r="O248" s="76" t="str">
        <f>IFERROR(__xludf.DUMMYFUNCTION("IF(ISBLANK($D248),"""",IFERROR(JOIN("", "",QUERY(INDIRECT(""'(EDCA) "" &amp; O$3 &amp; ""'!$A$1:$D$1000""),""SELECT A WHERE D = '"" &amp; $A248 &amp; ""'""))))"),"")</f>
        <v/>
      </c>
      <c r="P248" s="76" t="str">
        <f>IFERROR(__xludf.DUMMYFUNCTION("IF(ISBLANK($D248),"""",IFERROR(JOIN("", "",QUERY(INDIRECT(""'(EDCA) "" &amp; P$3 &amp; ""'!$A$1:$D$1000""),""SELECT A WHERE D = '"" &amp; $A248 &amp; ""'""))))"),"")</f>
        <v/>
      </c>
      <c r="Q248" s="76">
        <f t="shared" ref="Q248:V248" si="246">IF(ISBLANK(IFERROR(VLOOKUP($A248,INDIRECT("'(EDCA) " &amp; Q$3 &amp; "'!$D:$D"),1,FALSE))),0,1)</f>
        <v>0</v>
      </c>
      <c r="R248" s="76">
        <f t="shared" si="246"/>
        <v>0</v>
      </c>
      <c r="S248" s="76">
        <f t="shared" si="246"/>
        <v>0</v>
      </c>
      <c r="T248" s="76">
        <f t="shared" si="246"/>
        <v>0</v>
      </c>
      <c r="U248" s="76">
        <f t="shared" si="246"/>
        <v>0</v>
      </c>
      <c r="V248" s="76">
        <f t="shared" si="246"/>
        <v>0</v>
      </c>
    </row>
    <row r="249">
      <c r="A249" s="76" t="str">
        <f t="shared" si="1"/>
        <v> ()</v>
      </c>
      <c r="B249" s="76"/>
      <c r="C249" s="76"/>
      <c r="D249" s="76"/>
      <c r="E249" s="76"/>
      <c r="F249" s="76"/>
      <c r="G249" s="76"/>
      <c r="H249" s="76"/>
      <c r="I249" s="88" t="str">
        <f t="shared" si="3"/>
        <v>no</v>
      </c>
      <c r="J249" s="88" t="str">
        <f>IFERROR(__xludf.DUMMYFUNCTION("IFERROR(JOIN("", "",FILTER(K249:P249,LEN(K249:P249))))"),"")</f>
        <v/>
      </c>
      <c r="K249" s="76" t="str">
        <f>IFERROR(__xludf.DUMMYFUNCTION("IF(ISBLANK($D249),"""",IFERROR(JOIN("", "",QUERY(INDIRECT(""'(EDCA) "" &amp; K$3 &amp; ""'!$A$1:$D$1000""),""SELECT A WHERE D = '"" &amp; $A249 &amp; ""'""))))"),"")</f>
        <v/>
      </c>
      <c r="L249" s="76" t="str">
        <f>IFERROR(__xludf.DUMMYFUNCTION("IF(ISBLANK($D249),"""",IFERROR(JOIN("", "",QUERY(INDIRECT(""'(EDCA) "" &amp; L$3 &amp; ""'!$A$1:$D$1000""),""SELECT A WHERE D = '"" &amp; $A249 &amp; ""'""))))"),"")</f>
        <v/>
      </c>
      <c r="M249" s="76" t="str">
        <f>IFERROR(__xludf.DUMMYFUNCTION("IF(ISBLANK($D249),"""",IFERROR(JOIN("", "",QUERY(INDIRECT(""'(EDCA) "" &amp; M$3 &amp; ""'!$A$1:$D$1000""),""SELECT A WHERE D = '"" &amp; $A249 &amp; ""'""))))"),"")</f>
        <v/>
      </c>
      <c r="N249" s="76" t="str">
        <f>IFERROR(__xludf.DUMMYFUNCTION("IF(ISBLANK($D249),"""",IFERROR(JOIN("", "",QUERY(INDIRECT(""'(EDCA) "" &amp; N$3 &amp; ""'!$A$1:$D$1000""),""SELECT A WHERE D = '"" &amp; $A249 &amp; ""'""))))"),"")</f>
        <v/>
      </c>
      <c r="O249" s="76" t="str">
        <f>IFERROR(__xludf.DUMMYFUNCTION("IF(ISBLANK($D249),"""",IFERROR(JOIN("", "",QUERY(INDIRECT(""'(EDCA) "" &amp; O$3 &amp; ""'!$A$1:$D$1000""),""SELECT A WHERE D = '"" &amp; $A249 &amp; ""'""))))"),"")</f>
        <v/>
      </c>
      <c r="P249" s="76" t="str">
        <f>IFERROR(__xludf.DUMMYFUNCTION("IF(ISBLANK($D249),"""",IFERROR(JOIN("", "",QUERY(INDIRECT(""'(EDCA) "" &amp; P$3 &amp; ""'!$A$1:$D$1000""),""SELECT A WHERE D = '"" &amp; $A249 &amp; ""'""))))"),"")</f>
        <v/>
      </c>
      <c r="Q249" s="76">
        <f t="shared" ref="Q249:V249" si="247">IF(ISBLANK(IFERROR(VLOOKUP($A249,INDIRECT("'(EDCA) " &amp; Q$3 &amp; "'!$D:$D"),1,FALSE))),0,1)</f>
        <v>0</v>
      </c>
      <c r="R249" s="76">
        <f t="shared" si="247"/>
        <v>0</v>
      </c>
      <c r="S249" s="76">
        <f t="shared" si="247"/>
        <v>0</v>
      </c>
      <c r="T249" s="76">
        <f t="shared" si="247"/>
        <v>0</v>
      </c>
      <c r="U249" s="76">
        <f t="shared" si="247"/>
        <v>0</v>
      </c>
      <c r="V249" s="76">
        <f t="shared" si="247"/>
        <v>0</v>
      </c>
    </row>
    <row r="250">
      <c r="A250" s="76" t="str">
        <f t="shared" si="1"/>
        <v> ()</v>
      </c>
      <c r="B250" s="76"/>
      <c r="C250" s="76"/>
      <c r="D250" s="76"/>
      <c r="E250" s="76"/>
      <c r="F250" s="76"/>
      <c r="G250" s="76"/>
      <c r="H250" s="76"/>
      <c r="I250" s="88" t="str">
        <f t="shared" si="3"/>
        <v>no</v>
      </c>
      <c r="J250" s="88" t="str">
        <f>IFERROR(__xludf.DUMMYFUNCTION("IFERROR(JOIN("", "",FILTER(K250:P250,LEN(K250:P250))))"),"")</f>
        <v/>
      </c>
      <c r="K250" s="76" t="str">
        <f>IFERROR(__xludf.DUMMYFUNCTION("IF(ISBLANK($D250),"""",IFERROR(JOIN("", "",QUERY(INDIRECT(""'(EDCA) "" &amp; K$3 &amp; ""'!$A$1:$D$1000""),""SELECT A WHERE D = '"" &amp; $A250 &amp; ""'""))))"),"")</f>
        <v/>
      </c>
      <c r="L250" s="76" t="str">
        <f>IFERROR(__xludf.DUMMYFUNCTION("IF(ISBLANK($D250),"""",IFERROR(JOIN("", "",QUERY(INDIRECT(""'(EDCA) "" &amp; L$3 &amp; ""'!$A$1:$D$1000""),""SELECT A WHERE D = '"" &amp; $A250 &amp; ""'""))))"),"")</f>
        <v/>
      </c>
      <c r="M250" s="76" t="str">
        <f>IFERROR(__xludf.DUMMYFUNCTION("IF(ISBLANK($D250),"""",IFERROR(JOIN("", "",QUERY(INDIRECT(""'(EDCA) "" &amp; M$3 &amp; ""'!$A$1:$D$1000""),""SELECT A WHERE D = '"" &amp; $A250 &amp; ""'""))))"),"")</f>
        <v/>
      </c>
      <c r="N250" s="76" t="str">
        <f>IFERROR(__xludf.DUMMYFUNCTION("IF(ISBLANK($D250),"""",IFERROR(JOIN("", "",QUERY(INDIRECT(""'(EDCA) "" &amp; N$3 &amp; ""'!$A$1:$D$1000""),""SELECT A WHERE D = '"" &amp; $A250 &amp; ""'""))))"),"")</f>
        <v/>
      </c>
      <c r="O250" s="76" t="str">
        <f>IFERROR(__xludf.DUMMYFUNCTION("IF(ISBLANK($D250),"""",IFERROR(JOIN("", "",QUERY(INDIRECT(""'(EDCA) "" &amp; O$3 &amp; ""'!$A$1:$D$1000""),""SELECT A WHERE D = '"" &amp; $A250 &amp; ""'""))))"),"")</f>
        <v/>
      </c>
      <c r="P250" s="76" t="str">
        <f>IFERROR(__xludf.DUMMYFUNCTION("IF(ISBLANK($D250),"""",IFERROR(JOIN("", "",QUERY(INDIRECT(""'(EDCA) "" &amp; P$3 &amp; ""'!$A$1:$D$1000""),""SELECT A WHERE D = '"" &amp; $A250 &amp; ""'""))))"),"")</f>
        <v/>
      </c>
      <c r="Q250" s="76">
        <f t="shared" ref="Q250:V250" si="248">IF(ISBLANK(IFERROR(VLOOKUP($A250,INDIRECT("'(EDCA) " &amp; Q$3 &amp; "'!$D:$D"),1,FALSE))),0,1)</f>
        <v>0</v>
      </c>
      <c r="R250" s="76">
        <f t="shared" si="248"/>
        <v>0</v>
      </c>
      <c r="S250" s="76">
        <f t="shared" si="248"/>
        <v>0</v>
      </c>
      <c r="T250" s="76">
        <f t="shared" si="248"/>
        <v>0</v>
      </c>
      <c r="U250" s="76">
        <f t="shared" si="248"/>
        <v>0</v>
      </c>
      <c r="V250" s="76">
        <f t="shared" si="248"/>
        <v>0</v>
      </c>
    </row>
    <row r="251">
      <c r="A251" s="76" t="str">
        <f t="shared" si="1"/>
        <v> ()</v>
      </c>
      <c r="B251" s="92"/>
      <c r="C251" s="76"/>
      <c r="D251" s="76"/>
      <c r="E251" s="76"/>
      <c r="F251" s="76"/>
      <c r="G251" s="76"/>
      <c r="H251" s="76"/>
      <c r="I251" s="88" t="str">
        <f t="shared" si="3"/>
        <v>no</v>
      </c>
      <c r="J251" s="88" t="str">
        <f>IFERROR(__xludf.DUMMYFUNCTION("IFERROR(JOIN("", "",FILTER(K251:P251,LEN(K251:P251))))"),"")</f>
        <v/>
      </c>
      <c r="K251" s="76" t="str">
        <f>IFERROR(__xludf.DUMMYFUNCTION("IF(ISBLANK($D251),"""",IFERROR(JOIN("", "",QUERY(INDIRECT(""'(EDCA) "" &amp; K$3 &amp; ""'!$A$1:$D$1000""),""SELECT A WHERE D = '"" &amp; $A251 &amp; ""'""))))"),"")</f>
        <v/>
      </c>
      <c r="L251" s="76" t="str">
        <f>IFERROR(__xludf.DUMMYFUNCTION("IF(ISBLANK($D251),"""",IFERROR(JOIN("", "",QUERY(INDIRECT(""'(EDCA) "" &amp; L$3 &amp; ""'!$A$1:$D$1000""),""SELECT A WHERE D = '"" &amp; $A251 &amp; ""'""))))"),"")</f>
        <v/>
      </c>
      <c r="M251" s="76" t="str">
        <f>IFERROR(__xludf.DUMMYFUNCTION("IF(ISBLANK($D251),"""",IFERROR(JOIN("", "",QUERY(INDIRECT(""'(EDCA) "" &amp; M$3 &amp; ""'!$A$1:$D$1000""),""SELECT A WHERE D = '"" &amp; $A251 &amp; ""'""))))"),"")</f>
        <v/>
      </c>
      <c r="N251" s="76" t="str">
        <f>IFERROR(__xludf.DUMMYFUNCTION("IF(ISBLANK($D251),"""",IFERROR(JOIN("", "",QUERY(INDIRECT(""'(EDCA) "" &amp; N$3 &amp; ""'!$A$1:$D$1000""),""SELECT A WHERE D = '"" &amp; $A251 &amp; ""'""))))"),"")</f>
        <v/>
      </c>
      <c r="O251" s="76" t="str">
        <f>IFERROR(__xludf.DUMMYFUNCTION("IF(ISBLANK($D251),"""",IFERROR(JOIN("", "",QUERY(INDIRECT(""'(EDCA) "" &amp; O$3 &amp; ""'!$A$1:$D$1000""),""SELECT A WHERE D = '"" &amp; $A251 &amp; ""'""))))"),"")</f>
        <v/>
      </c>
      <c r="P251" s="76" t="str">
        <f>IFERROR(__xludf.DUMMYFUNCTION("IF(ISBLANK($D251),"""",IFERROR(JOIN("", "",QUERY(INDIRECT(""'(EDCA) "" &amp; P$3 &amp; ""'!$A$1:$D$1000""),""SELECT A WHERE D = '"" &amp; $A251 &amp; ""'""))))"),"")</f>
        <v/>
      </c>
      <c r="Q251" s="76">
        <f t="shared" ref="Q251:V251" si="249">IF(ISBLANK(IFERROR(VLOOKUP($A251,INDIRECT("'(EDCA) " &amp; Q$3 &amp; "'!$D:$D"),1,FALSE))),0,1)</f>
        <v>0</v>
      </c>
      <c r="R251" s="76">
        <f t="shared" si="249"/>
        <v>0</v>
      </c>
      <c r="S251" s="76">
        <f t="shared" si="249"/>
        <v>0</v>
      </c>
      <c r="T251" s="76">
        <f t="shared" si="249"/>
        <v>0</v>
      </c>
      <c r="U251" s="76">
        <f t="shared" si="249"/>
        <v>0</v>
      </c>
      <c r="V251" s="76">
        <f t="shared" si="249"/>
        <v>0</v>
      </c>
    </row>
    <row r="252">
      <c r="A252" s="76" t="str">
        <f t="shared" si="1"/>
        <v> ()</v>
      </c>
      <c r="B252" s="92"/>
      <c r="C252" s="76"/>
      <c r="D252" s="76"/>
      <c r="E252" s="76"/>
      <c r="F252" s="76"/>
      <c r="G252" s="76"/>
      <c r="H252" s="76"/>
      <c r="I252" s="88" t="str">
        <f t="shared" si="3"/>
        <v>no</v>
      </c>
      <c r="J252" s="88" t="str">
        <f>IFERROR(__xludf.DUMMYFUNCTION("IFERROR(JOIN("", "",FILTER(K252:P252,LEN(K252:P252))))"),"")</f>
        <v/>
      </c>
      <c r="K252" s="76" t="str">
        <f>IFERROR(__xludf.DUMMYFUNCTION("IF(ISBLANK($D252),"""",IFERROR(JOIN("", "",QUERY(INDIRECT(""'(EDCA) "" &amp; K$3 &amp; ""'!$A$1:$D$1000""),""SELECT A WHERE D = '"" &amp; $A252 &amp; ""'""))))"),"")</f>
        <v/>
      </c>
      <c r="L252" s="76" t="str">
        <f>IFERROR(__xludf.DUMMYFUNCTION("IF(ISBLANK($D252),"""",IFERROR(JOIN("", "",QUERY(INDIRECT(""'(EDCA) "" &amp; L$3 &amp; ""'!$A$1:$D$1000""),""SELECT A WHERE D = '"" &amp; $A252 &amp; ""'""))))"),"")</f>
        <v/>
      </c>
      <c r="M252" s="76" t="str">
        <f>IFERROR(__xludf.DUMMYFUNCTION("IF(ISBLANK($D252),"""",IFERROR(JOIN("", "",QUERY(INDIRECT(""'(EDCA) "" &amp; M$3 &amp; ""'!$A$1:$D$1000""),""SELECT A WHERE D = '"" &amp; $A252 &amp; ""'""))))"),"")</f>
        <v/>
      </c>
      <c r="N252" s="76" t="str">
        <f>IFERROR(__xludf.DUMMYFUNCTION("IF(ISBLANK($D252),"""",IFERROR(JOIN("", "",QUERY(INDIRECT(""'(EDCA) "" &amp; N$3 &amp; ""'!$A$1:$D$1000""),""SELECT A WHERE D = '"" &amp; $A252 &amp; ""'""))))"),"")</f>
        <v/>
      </c>
      <c r="O252" s="76" t="str">
        <f>IFERROR(__xludf.DUMMYFUNCTION("IF(ISBLANK($D252),"""",IFERROR(JOIN("", "",QUERY(INDIRECT(""'(EDCA) "" &amp; O$3 &amp; ""'!$A$1:$D$1000""),""SELECT A WHERE D = '"" &amp; $A252 &amp; ""'""))))"),"")</f>
        <v/>
      </c>
      <c r="P252" s="76" t="str">
        <f>IFERROR(__xludf.DUMMYFUNCTION("IF(ISBLANK($D252),"""",IFERROR(JOIN("", "",QUERY(INDIRECT(""'(EDCA) "" &amp; P$3 &amp; ""'!$A$1:$D$1000""),""SELECT A WHERE D = '"" &amp; $A252 &amp; ""'""))))"),"")</f>
        <v/>
      </c>
      <c r="Q252" s="76">
        <f t="shared" ref="Q252:V252" si="250">IF(ISBLANK(IFERROR(VLOOKUP($A252,INDIRECT("'(EDCA) " &amp; Q$3 &amp; "'!$D:$D"),1,FALSE))),0,1)</f>
        <v>0</v>
      </c>
      <c r="R252" s="76">
        <f t="shared" si="250"/>
        <v>0</v>
      </c>
      <c r="S252" s="76">
        <f t="shared" si="250"/>
        <v>0</v>
      </c>
      <c r="T252" s="76">
        <f t="shared" si="250"/>
        <v>0</v>
      </c>
      <c r="U252" s="76">
        <f t="shared" si="250"/>
        <v>0</v>
      </c>
      <c r="V252" s="76">
        <f t="shared" si="250"/>
        <v>0</v>
      </c>
    </row>
    <row r="253">
      <c r="A253" s="76" t="str">
        <f t="shared" si="1"/>
        <v> ()</v>
      </c>
      <c r="B253" s="118"/>
      <c r="C253" s="76"/>
      <c r="D253" s="76"/>
      <c r="E253" s="76"/>
      <c r="F253" s="76"/>
      <c r="G253" s="76"/>
      <c r="H253" s="76"/>
      <c r="I253" s="88" t="str">
        <f t="shared" si="3"/>
        <v>no</v>
      </c>
      <c r="J253" s="88" t="str">
        <f>IFERROR(__xludf.DUMMYFUNCTION("IFERROR(JOIN("", "",FILTER(K253:P253,LEN(K253:P253))))"),"")</f>
        <v/>
      </c>
      <c r="K253" s="76" t="str">
        <f>IFERROR(__xludf.DUMMYFUNCTION("IF(ISBLANK($D253),"""",IFERROR(JOIN("", "",QUERY(INDIRECT(""'(EDCA) "" &amp; K$3 &amp; ""'!$A$1:$D$1000""),""SELECT A WHERE D = '"" &amp; $A253 &amp; ""'""))))"),"")</f>
        <v/>
      </c>
      <c r="L253" s="76" t="str">
        <f>IFERROR(__xludf.DUMMYFUNCTION("IF(ISBLANK($D253),"""",IFERROR(JOIN("", "",QUERY(INDIRECT(""'(EDCA) "" &amp; L$3 &amp; ""'!$A$1:$D$1000""),""SELECT A WHERE D = '"" &amp; $A253 &amp; ""'""))))"),"")</f>
        <v/>
      </c>
      <c r="M253" s="76" t="str">
        <f>IFERROR(__xludf.DUMMYFUNCTION("IF(ISBLANK($D253),"""",IFERROR(JOIN("", "",QUERY(INDIRECT(""'(EDCA) "" &amp; M$3 &amp; ""'!$A$1:$D$1000""),""SELECT A WHERE D = '"" &amp; $A253 &amp; ""'""))))"),"")</f>
        <v/>
      </c>
      <c r="N253" s="76" t="str">
        <f>IFERROR(__xludf.DUMMYFUNCTION("IF(ISBLANK($D253),"""",IFERROR(JOIN("", "",QUERY(INDIRECT(""'(EDCA) "" &amp; N$3 &amp; ""'!$A$1:$D$1000""),""SELECT A WHERE D = '"" &amp; $A253 &amp; ""'""))))"),"")</f>
        <v/>
      </c>
      <c r="O253" s="76" t="str">
        <f>IFERROR(__xludf.DUMMYFUNCTION("IF(ISBLANK($D253),"""",IFERROR(JOIN("", "",QUERY(INDIRECT(""'(EDCA) "" &amp; O$3 &amp; ""'!$A$1:$D$1000""),""SELECT A WHERE D = '"" &amp; $A253 &amp; ""'""))))"),"")</f>
        <v/>
      </c>
      <c r="P253" s="76" t="str">
        <f>IFERROR(__xludf.DUMMYFUNCTION("IF(ISBLANK($D253),"""",IFERROR(JOIN("", "",QUERY(INDIRECT(""'(EDCA) "" &amp; P$3 &amp; ""'!$A$1:$D$1000""),""SELECT A WHERE D = '"" &amp; $A253 &amp; ""'""))))"),"")</f>
        <v/>
      </c>
      <c r="Q253" s="76">
        <f t="shared" ref="Q253:V253" si="251">IF(ISBLANK(IFERROR(VLOOKUP($A253,INDIRECT("'(EDCA) " &amp; Q$3 &amp; "'!$D:$D"),1,FALSE))),0,1)</f>
        <v>0</v>
      </c>
      <c r="R253" s="76">
        <f t="shared" si="251"/>
        <v>0</v>
      </c>
      <c r="S253" s="76">
        <f t="shared" si="251"/>
        <v>0</v>
      </c>
      <c r="T253" s="76">
        <f t="shared" si="251"/>
        <v>0</v>
      </c>
      <c r="U253" s="76">
        <f t="shared" si="251"/>
        <v>0</v>
      </c>
      <c r="V253" s="76">
        <f t="shared" si="251"/>
        <v>0</v>
      </c>
    </row>
    <row r="254">
      <c r="A254" s="76" t="str">
        <f t="shared" si="1"/>
        <v> ()</v>
      </c>
      <c r="B254" s="118"/>
      <c r="C254" s="76"/>
      <c r="D254" s="76"/>
      <c r="E254" s="76"/>
      <c r="F254" s="76"/>
      <c r="G254" s="76"/>
      <c r="H254" s="76"/>
      <c r="I254" s="88" t="str">
        <f t="shared" si="3"/>
        <v>no</v>
      </c>
      <c r="J254" s="88" t="str">
        <f>IFERROR(__xludf.DUMMYFUNCTION("IFERROR(JOIN("", "",FILTER(K254:P254,LEN(K254:P254))))"),"")</f>
        <v/>
      </c>
      <c r="K254" s="76" t="str">
        <f>IFERROR(__xludf.DUMMYFUNCTION("IF(ISBLANK($D254),"""",IFERROR(JOIN("", "",QUERY(INDIRECT(""'(EDCA) "" &amp; K$3 &amp; ""'!$A$1:$D$1000""),""SELECT A WHERE D = '"" &amp; $A254 &amp; ""'""))))"),"")</f>
        <v/>
      </c>
      <c r="L254" s="76" t="str">
        <f>IFERROR(__xludf.DUMMYFUNCTION("IF(ISBLANK($D254),"""",IFERROR(JOIN("", "",QUERY(INDIRECT(""'(EDCA) "" &amp; L$3 &amp; ""'!$A$1:$D$1000""),""SELECT A WHERE D = '"" &amp; $A254 &amp; ""'""))))"),"")</f>
        <v/>
      </c>
      <c r="M254" s="76" t="str">
        <f>IFERROR(__xludf.DUMMYFUNCTION("IF(ISBLANK($D254),"""",IFERROR(JOIN("", "",QUERY(INDIRECT(""'(EDCA) "" &amp; M$3 &amp; ""'!$A$1:$D$1000""),""SELECT A WHERE D = '"" &amp; $A254 &amp; ""'""))))"),"")</f>
        <v/>
      </c>
      <c r="N254" s="76" t="str">
        <f>IFERROR(__xludf.DUMMYFUNCTION("IF(ISBLANK($D254),"""",IFERROR(JOIN("", "",QUERY(INDIRECT(""'(EDCA) "" &amp; N$3 &amp; ""'!$A$1:$D$1000""),""SELECT A WHERE D = '"" &amp; $A254 &amp; ""'""))))"),"")</f>
        <v/>
      </c>
      <c r="O254" s="76" t="str">
        <f>IFERROR(__xludf.DUMMYFUNCTION("IF(ISBLANK($D254),"""",IFERROR(JOIN("", "",QUERY(INDIRECT(""'(EDCA) "" &amp; O$3 &amp; ""'!$A$1:$D$1000""),""SELECT A WHERE D = '"" &amp; $A254 &amp; ""'""))))"),"")</f>
        <v/>
      </c>
      <c r="P254" s="76" t="str">
        <f>IFERROR(__xludf.DUMMYFUNCTION("IF(ISBLANK($D254),"""",IFERROR(JOIN("", "",QUERY(INDIRECT(""'(EDCA) "" &amp; P$3 &amp; ""'!$A$1:$D$1000""),""SELECT A WHERE D = '"" &amp; $A254 &amp; ""'""))))"),"")</f>
        <v/>
      </c>
      <c r="Q254" s="76">
        <f t="shared" ref="Q254:V254" si="252">IF(ISBLANK(IFERROR(VLOOKUP($A254,INDIRECT("'(EDCA) " &amp; Q$3 &amp; "'!$D:$D"),1,FALSE))),0,1)</f>
        <v>0</v>
      </c>
      <c r="R254" s="76">
        <f t="shared" si="252"/>
        <v>0</v>
      </c>
      <c r="S254" s="76">
        <f t="shared" si="252"/>
        <v>0</v>
      </c>
      <c r="T254" s="76">
        <f t="shared" si="252"/>
        <v>0</v>
      </c>
      <c r="U254" s="76">
        <f t="shared" si="252"/>
        <v>0</v>
      </c>
      <c r="V254" s="76">
        <f t="shared" si="252"/>
        <v>0</v>
      </c>
    </row>
    <row r="255">
      <c r="A255" s="76" t="str">
        <f t="shared" si="1"/>
        <v> ()</v>
      </c>
      <c r="B255" s="118"/>
      <c r="C255" s="76"/>
      <c r="D255" s="76"/>
      <c r="E255" s="76"/>
      <c r="F255" s="76"/>
      <c r="G255" s="76"/>
      <c r="H255" s="76"/>
      <c r="I255" s="88" t="str">
        <f t="shared" si="3"/>
        <v>no</v>
      </c>
      <c r="J255" s="88" t="str">
        <f>IFERROR(__xludf.DUMMYFUNCTION("IFERROR(JOIN("", "",FILTER(K255:P255,LEN(K255:P255))))"),"")</f>
        <v/>
      </c>
      <c r="K255" s="76" t="str">
        <f>IFERROR(__xludf.DUMMYFUNCTION("IF(ISBLANK($D255),"""",IFERROR(JOIN("", "",QUERY(INDIRECT(""'(EDCA) "" &amp; K$3 &amp; ""'!$A$1:$D$1000""),""SELECT A WHERE D = '"" &amp; $A255 &amp; ""'""))))"),"")</f>
        <v/>
      </c>
      <c r="L255" s="76" t="str">
        <f>IFERROR(__xludf.DUMMYFUNCTION("IF(ISBLANK($D255),"""",IFERROR(JOIN("", "",QUERY(INDIRECT(""'(EDCA) "" &amp; L$3 &amp; ""'!$A$1:$D$1000""),""SELECT A WHERE D = '"" &amp; $A255 &amp; ""'""))))"),"")</f>
        <v/>
      </c>
      <c r="M255" s="76" t="str">
        <f>IFERROR(__xludf.DUMMYFUNCTION("IF(ISBLANK($D255),"""",IFERROR(JOIN("", "",QUERY(INDIRECT(""'(EDCA) "" &amp; M$3 &amp; ""'!$A$1:$D$1000""),""SELECT A WHERE D = '"" &amp; $A255 &amp; ""'""))))"),"")</f>
        <v/>
      </c>
      <c r="N255" s="76" t="str">
        <f>IFERROR(__xludf.DUMMYFUNCTION("IF(ISBLANK($D255),"""",IFERROR(JOIN("", "",QUERY(INDIRECT(""'(EDCA) "" &amp; N$3 &amp; ""'!$A$1:$D$1000""),""SELECT A WHERE D = '"" &amp; $A255 &amp; ""'""))))"),"")</f>
        <v/>
      </c>
      <c r="O255" s="76" t="str">
        <f>IFERROR(__xludf.DUMMYFUNCTION("IF(ISBLANK($D255),"""",IFERROR(JOIN("", "",QUERY(INDIRECT(""'(EDCA) "" &amp; O$3 &amp; ""'!$A$1:$D$1000""),""SELECT A WHERE D = '"" &amp; $A255 &amp; ""'""))))"),"")</f>
        <v/>
      </c>
      <c r="P255" s="76" t="str">
        <f>IFERROR(__xludf.DUMMYFUNCTION("IF(ISBLANK($D255),"""",IFERROR(JOIN("", "",QUERY(INDIRECT(""'(EDCA) "" &amp; P$3 &amp; ""'!$A$1:$D$1000""),""SELECT A WHERE D = '"" &amp; $A255 &amp; ""'""))))"),"")</f>
        <v/>
      </c>
      <c r="Q255" s="76">
        <f t="shared" ref="Q255:V255" si="253">IF(ISBLANK(IFERROR(VLOOKUP($A255,INDIRECT("'(EDCA) " &amp; Q$3 &amp; "'!$D:$D"),1,FALSE))),0,1)</f>
        <v>0</v>
      </c>
      <c r="R255" s="76">
        <f t="shared" si="253"/>
        <v>0</v>
      </c>
      <c r="S255" s="76">
        <f t="shared" si="253"/>
        <v>0</v>
      </c>
      <c r="T255" s="76">
        <f t="shared" si="253"/>
        <v>0</v>
      </c>
      <c r="U255" s="76">
        <f t="shared" si="253"/>
        <v>0</v>
      </c>
      <c r="V255" s="76">
        <f t="shared" si="253"/>
        <v>0</v>
      </c>
    </row>
    <row r="256">
      <c r="A256" s="76" t="str">
        <f t="shared" si="1"/>
        <v> ()</v>
      </c>
      <c r="B256" s="118"/>
      <c r="C256" s="76"/>
      <c r="D256" s="76"/>
      <c r="E256" s="76"/>
      <c r="F256" s="76"/>
      <c r="G256" s="76"/>
      <c r="H256" s="76"/>
      <c r="I256" s="88" t="str">
        <f t="shared" si="3"/>
        <v>no</v>
      </c>
      <c r="J256" s="88" t="str">
        <f>IFERROR(__xludf.DUMMYFUNCTION("IFERROR(JOIN("", "",FILTER(K256:P256,LEN(K256:P256))))"),"")</f>
        <v/>
      </c>
      <c r="K256" s="76" t="str">
        <f>IFERROR(__xludf.DUMMYFUNCTION("IF(ISBLANK($D256),"""",IFERROR(JOIN("", "",QUERY(INDIRECT(""'(EDCA) "" &amp; K$3 &amp; ""'!$A$1:$D$1000""),""SELECT A WHERE D = '"" &amp; $A256 &amp; ""'""))))"),"")</f>
        <v/>
      </c>
      <c r="L256" s="76" t="str">
        <f>IFERROR(__xludf.DUMMYFUNCTION("IF(ISBLANK($D256),"""",IFERROR(JOIN("", "",QUERY(INDIRECT(""'(EDCA) "" &amp; L$3 &amp; ""'!$A$1:$D$1000""),""SELECT A WHERE D = '"" &amp; $A256 &amp; ""'""))))"),"")</f>
        <v/>
      </c>
      <c r="M256" s="76" t="str">
        <f>IFERROR(__xludf.DUMMYFUNCTION("IF(ISBLANK($D256),"""",IFERROR(JOIN("", "",QUERY(INDIRECT(""'(EDCA) "" &amp; M$3 &amp; ""'!$A$1:$D$1000""),""SELECT A WHERE D = '"" &amp; $A256 &amp; ""'""))))"),"")</f>
        <v/>
      </c>
      <c r="N256" s="76" t="str">
        <f>IFERROR(__xludf.DUMMYFUNCTION("IF(ISBLANK($D256),"""",IFERROR(JOIN("", "",QUERY(INDIRECT(""'(EDCA) "" &amp; N$3 &amp; ""'!$A$1:$D$1000""),""SELECT A WHERE D = '"" &amp; $A256 &amp; ""'""))))"),"")</f>
        <v/>
      </c>
      <c r="O256" s="76" t="str">
        <f>IFERROR(__xludf.DUMMYFUNCTION("IF(ISBLANK($D256),"""",IFERROR(JOIN("", "",QUERY(INDIRECT(""'(EDCA) "" &amp; O$3 &amp; ""'!$A$1:$D$1000""),""SELECT A WHERE D = '"" &amp; $A256 &amp; ""'""))))"),"")</f>
        <v/>
      </c>
      <c r="P256" s="76" t="str">
        <f>IFERROR(__xludf.DUMMYFUNCTION("IF(ISBLANK($D256),"""",IFERROR(JOIN("", "",QUERY(INDIRECT(""'(EDCA) "" &amp; P$3 &amp; ""'!$A$1:$D$1000""),""SELECT A WHERE D = '"" &amp; $A256 &amp; ""'""))))"),"")</f>
        <v/>
      </c>
      <c r="Q256" s="76">
        <f t="shared" ref="Q256:V256" si="254">IF(ISBLANK(IFERROR(VLOOKUP($A256,INDIRECT("'(EDCA) " &amp; Q$3 &amp; "'!$D:$D"),1,FALSE))),0,1)</f>
        <v>0</v>
      </c>
      <c r="R256" s="76">
        <f t="shared" si="254"/>
        <v>0</v>
      </c>
      <c r="S256" s="76">
        <f t="shared" si="254"/>
        <v>0</v>
      </c>
      <c r="T256" s="76">
        <f t="shared" si="254"/>
        <v>0</v>
      </c>
      <c r="U256" s="76">
        <f t="shared" si="254"/>
        <v>0</v>
      </c>
      <c r="V256" s="76">
        <f t="shared" si="254"/>
        <v>0</v>
      </c>
    </row>
    <row r="257">
      <c r="A257" s="76" t="str">
        <f t="shared" si="1"/>
        <v> ()</v>
      </c>
      <c r="B257" s="118"/>
      <c r="C257" s="76"/>
      <c r="D257" s="76"/>
      <c r="E257" s="76"/>
      <c r="F257" s="76"/>
      <c r="G257" s="76"/>
      <c r="H257" s="76"/>
      <c r="I257" s="88" t="str">
        <f t="shared" si="3"/>
        <v>no</v>
      </c>
      <c r="J257" s="88" t="str">
        <f>IFERROR(__xludf.DUMMYFUNCTION("IFERROR(JOIN("", "",FILTER(K257:P257,LEN(K257:P257))))"),"")</f>
        <v/>
      </c>
      <c r="K257" s="76" t="str">
        <f>IFERROR(__xludf.DUMMYFUNCTION("IF(ISBLANK($D257),"""",IFERROR(JOIN("", "",QUERY(INDIRECT(""'(EDCA) "" &amp; K$3 &amp; ""'!$A$1:$D$1000""),""SELECT A WHERE D = '"" &amp; $A257 &amp; ""'""))))"),"")</f>
        <v/>
      </c>
      <c r="L257" s="76" t="str">
        <f>IFERROR(__xludf.DUMMYFUNCTION("IF(ISBLANK($D257),"""",IFERROR(JOIN("", "",QUERY(INDIRECT(""'(EDCA) "" &amp; L$3 &amp; ""'!$A$1:$D$1000""),""SELECT A WHERE D = '"" &amp; $A257 &amp; ""'""))))"),"")</f>
        <v/>
      </c>
      <c r="M257" s="76" t="str">
        <f>IFERROR(__xludf.DUMMYFUNCTION("IF(ISBLANK($D257),"""",IFERROR(JOIN("", "",QUERY(INDIRECT(""'(EDCA) "" &amp; M$3 &amp; ""'!$A$1:$D$1000""),""SELECT A WHERE D = '"" &amp; $A257 &amp; ""'""))))"),"")</f>
        <v/>
      </c>
      <c r="N257" s="76" t="str">
        <f>IFERROR(__xludf.DUMMYFUNCTION("IF(ISBLANK($D257),"""",IFERROR(JOIN("", "",QUERY(INDIRECT(""'(EDCA) "" &amp; N$3 &amp; ""'!$A$1:$D$1000""),""SELECT A WHERE D = '"" &amp; $A257 &amp; ""'""))))"),"")</f>
        <v/>
      </c>
      <c r="O257" s="76" t="str">
        <f>IFERROR(__xludf.DUMMYFUNCTION("IF(ISBLANK($D257),"""",IFERROR(JOIN("", "",QUERY(INDIRECT(""'(EDCA) "" &amp; O$3 &amp; ""'!$A$1:$D$1000""),""SELECT A WHERE D = '"" &amp; $A257 &amp; ""'""))))"),"")</f>
        <v/>
      </c>
      <c r="P257" s="76" t="str">
        <f>IFERROR(__xludf.DUMMYFUNCTION("IF(ISBLANK($D257),"""",IFERROR(JOIN("", "",QUERY(INDIRECT(""'(EDCA) "" &amp; P$3 &amp; ""'!$A$1:$D$1000""),""SELECT A WHERE D = '"" &amp; $A257 &amp; ""'""))))"),"")</f>
        <v/>
      </c>
      <c r="Q257" s="76">
        <f t="shared" ref="Q257:V257" si="255">IF(ISBLANK(IFERROR(VLOOKUP($A257,INDIRECT("'(EDCA) " &amp; Q$3 &amp; "'!$D:$D"),1,FALSE))),0,1)</f>
        <v>0</v>
      </c>
      <c r="R257" s="76">
        <f t="shared" si="255"/>
        <v>0</v>
      </c>
      <c r="S257" s="76">
        <f t="shared" si="255"/>
        <v>0</v>
      </c>
      <c r="T257" s="76">
        <f t="shared" si="255"/>
        <v>0</v>
      </c>
      <c r="U257" s="76">
        <f t="shared" si="255"/>
        <v>0</v>
      </c>
      <c r="V257" s="76">
        <f t="shared" si="255"/>
        <v>0</v>
      </c>
    </row>
    <row r="258">
      <c r="A258" s="76" t="str">
        <f t="shared" si="1"/>
        <v> ()</v>
      </c>
      <c r="B258" s="118"/>
      <c r="C258" s="76"/>
      <c r="D258" s="76"/>
      <c r="E258" s="76"/>
      <c r="F258" s="76"/>
      <c r="G258" s="76"/>
      <c r="H258" s="76"/>
      <c r="I258" s="88" t="str">
        <f t="shared" si="3"/>
        <v>no</v>
      </c>
      <c r="J258" s="88" t="str">
        <f>IFERROR(__xludf.DUMMYFUNCTION("IFERROR(JOIN("", "",FILTER(K258:P258,LEN(K258:P258))))"),"")</f>
        <v/>
      </c>
      <c r="K258" s="76" t="str">
        <f>IFERROR(__xludf.DUMMYFUNCTION("IF(ISBLANK($D258),"""",IFERROR(JOIN("", "",QUERY(INDIRECT(""'(EDCA) "" &amp; K$3 &amp; ""'!$A$1:$D$1000""),""SELECT A WHERE D = '"" &amp; $A258 &amp; ""'""))))"),"")</f>
        <v/>
      </c>
      <c r="L258" s="76" t="str">
        <f>IFERROR(__xludf.DUMMYFUNCTION("IF(ISBLANK($D258),"""",IFERROR(JOIN("", "",QUERY(INDIRECT(""'(EDCA) "" &amp; L$3 &amp; ""'!$A$1:$D$1000""),""SELECT A WHERE D = '"" &amp; $A258 &amp; ""'""))))"),"")</f>
        <v/>
      </c>
      <c r="M258" s="76" t="str">
        <f>IFERROR(__xludf.DUMMYFUNCTION("IF(ISBLANK($D258),"""",IFERROR(JOIN("", "",QUERY(INDIRECT(""'(EDCA) "" &amp; M$3 &amp; ""'!$A$1:$D$1000""),""SELECT A WHERE D = '"" &amp; $A258 &amp; ""'""))))"),"")</f>
        <v/>
      </c>
      <c r="N258" s="76" t="str">
        <f>IFERROR(__xludf.DUMMYFUNCTION("IF(ISBLANK($D258),"""",IFERROR(JOIN("", "",QUERY(INDIRECT(""'(EDCA) "" &amp; N$3 &amp; ""'!$A$1:$D$1000""),""SELECT A WHERE D = '"" &amp; $A258 &amp; ""'""))))"),"")</f>
        <v/>
      </c>
      <c r="O258" s="76" t="str">
        <f>IFERROR(__xludf.DUMMYFUNCTION("IF(ISBLANK($D258),"""",IFERROR(JOIN("", "",QUERY(INDIRECT(""'(EDCA) "" &amp; O$3 &amp; ""'!$A$1:$D$1000""),""SELECT A WHERE D = '"" &amp; $A258 &amp; ""'""))))"),"")</f>
        <v/>
      </c>
      <c r="P258" s="76" t="str">
        <f>IFERROR(__xludf.DUMMYFUNCTION("IF(ISBLANK($D258),"""",IFERROR(JOIN("", "",QUERY(INDIRECT(""'(EDCA) "" &amp; P$3 &amp; ""'!$A$1:$D$1000""),""SELECT A WHERE D = '"" &amp; $A258 &amp; ""'""))))"),"")</f>
        <v/>
      </c>
      <c r="Q258" s="76">
        <f t="shared" ref="Q258:V258" si="256">IF(ISBLANK(IFERROR(VLOOKUP($A258,INDIRECT("'(EDCA) " &amp; Q$3 &amp; "'!$D:$D"),1,FALSE))),0,1)</f>
        <v>0</v>
      </c>
      <c r="R258" s="76">
        <f t="shared" si="256"/>
        <v>0</v>
      </c>
      <c r="S258" s="76">
        <f t="shared" si="256"/>
        <v>0</v>
      </c>
      <c r="T258" s="76">
        <f t="shared" si="256"/>
        <v>0</v>
      </c>
      <c r="U258" s="76">
        <f t="shared" si="256"/>
        <v>0</v>
      </c>
      <c r="V258" s="76">
        <f t="shared" si="256"/>
        <v>0</v>
      </c>
    </row>
    <row r="259">
      <c r="A259" s="76" t="str">
        <f t="shared" si="1"/>
        <v> ()</v>
      </c>
      <c r="B259" s="118"/>
      <c r="C259" s="76"/>
      <c r="D259" s="76"/>
      <c r="E259" s="76"/>
      <c r="F259" s="76"/>
      <c r="G259" s="76"/>
      <c r="H259" s="76"/>
      <c r="I259" s="88" t="str">
        <f t="shared" si="3"/>
        <v>no</v>
      </c>
      <c r="J259" s="88" t="str">
        <f>IFERROR(__xludf.DUMMYFUNCTION("IFERROR(JOIN("", "",FILTER(K259:P259,LEN(K259:P259))))"),"")</f>
        <v/>
      </c>
      <c r="K259" s="76" t="str">
        <f>IFERROR(__xludf.DUMMYFUNCTION("IF(ISBLANK($D259),"""",IFERROR(JOIN("", "",QUERY(INDIRECT(""'(EDCA) "" &amp; K$3 &amp; ""'!$A$1:$D$1000""),""SELECT A WHERE D = '"" &amp; $A259 &amp; ""'""))))"),"")</f>
        <v/>
      </c>
      <c r="L259" s="76" t="str">
        <f>IFERROR(__xludf.DUMMYFUNCTION("IF(ISBLANK($D259),"""",IFERROR(JOIN("", "",QUERY(INDIRECT(""'(EDCA) "" &amp; L$3 &amp; ""'!$A$1:$D$1000""),""SELECT A WHERE D = '"" &amp; $A259 &amp; ""'""))))"),"")</f>
        <v/>
      </c>
      <c r="M259" s="76" t="str">
        <f>IFERROR(__xludf.DUMMYFUNCTION("IF(ISBLANK($D259),"""",IFERROR(JOIN("", "",QUERY(INDIRECT(""'(EDCA) "" &amp; M$3 &amp; ""'!$A$1:$D$1000""),""SELECT A WHERE D = '"" &amp; $A259 &amp; ""'""))))"),"")</f>
        <v/>
      </c>
      <c r="N259" s="76" t="str">
        <f>IFERROR(__xludf.DUMMYFUNCTION("IF(ISBLANK($D259),"""",IFERROR(JOIN("", "",QUERY(INDIRECT(""'(EDCA) "" &amp; N$3 &amp; ""'!$A$1:$D$1000""),""SELECT A WHERE D = '"" &amp; $A259 &amp; ""'""))))"),"")</f>
        <v/>
      </c>
      <c r="O259" s="76" t="str">
        <f>IFERROR(__xludf.DUMMYFUNCTION("IF(ISBLANK($D259),"""",IFERROR(JOIN("", "",QUERY(INDIRECT(""'(EDCA) "" &amp; O$3 &amp; ""'!$A$1:$D$1000""),""SELECT A WHERE D = '"" &amp; $A259 &amp; ""'""))))"),"")</f>
        <v/>
      </c>
      <c r="P259" s="76" t="str">
        <f>IFERROR(__xludf.DUMMYFUNCTION("IF(ISBLANK($D259),"""",IFERROR(JOIN("", "",QUERY(INDIRECT(""'(EDCA) "" &amp; P$3 &amp; ""'!$A$1:$D$1000""),""SELECT A WHERE D = '"" &amp; $A259 &amp; ""'""))))"),"")</f>
        <v/>
      </c>
      <c r="Q259" s="76">
        <f t="shared" ref="Q259:V259" si="257">IF(ISBLANK(IFERROR(VLOOKUP($A259,INDIRECT("'(EDCA) " &amp; Q$3 &amp; "'!$D:$D"),1,FALSE))),0,1)</f>
        <v>0</v>
      </c>
      <c r="R259" s="76">
        <f t="shared" si="257"/>
        <v>0</v>
      </c>
      <c r="S259" s="76">
        <f t="shared" si="257"/>
        <v>0</v>
      </c>
      <c r="T259" s="76">
        <f t="shared" si="257"/>
        <v>0</v>
      </c>
      <c r="U259" s="76">
        <f t="shared" si="257"/>
        <v>0</v>
      </c>
      <c r="V259" s="76">
        <f t="shared" si="257"/>
        <v>0</v>
      </c>
    </row>
    <row r="260">
      <c r="A260" s="76" t="str">
        <f t="shared" si="1"/>
        <v> ()</v>
      </c>
      <c r="B260" s="114"/>
      <c r="C260" s="76"/>
      <c r="D260" s="76"/>
      <c r="E260" s="76"/>
      <c r="F260" s="76"/>
      <c r="G260" s="76"/>
      <c r="H260" s="76"/>
      <c r="I260" s="88" t="str">
        <f t="shared" si="3"/>
        <v>no</v>
      </c>
      <c r="J260" s="88" t="str">
        <f>IFERROR(__xludf.DUMMYFUNCTION("IFERROR(JOIN("", "",FILTER(K260:P260,LEN(K260:P260))))"),"")</f>
        <v/>
      </c>
      <c r="K260" s="76" t="str">
        <f>IFERROR(__xludf.DUMMYFUNCTION("IF(ISBLANK($D260),"""",IFERROR(JOIN("", "",QUERY(INDIRECT(""'(EDCA) "" &amp; K$3 &amp; ""'!$A$1:$D$1000""),""SELECT A WHERE D = '"" &amp; $A260 &amp; ""'""))))"),"")</f>
        <v/>
      </c>
      <c r="L260" s="76" t="str">
        <f>IFERROR(__xludf.DUMMYFUNCTION("IF(ISBLANK($D260),"""",IFERROR(JOIN("", "",QUERY(INDIRECT(""'(EDCA) "" &amp; L$3 &amp; ""'!$A$1:$D$1000""),""SELECT A WHERE D = '"" &amp; $A260 &amp; ""'""))))"),"")</f>
        <v/>
      </c>
      <c r="M260" s="76" t="str">
        <f>IFERROR(__xludf.DUMMYFUNCTION("IF(ISBLANK($D260),"""",IFERROR(JOIN("", "",QUERY(INDIRECT(""'(EDCA) "" &amp; M$3 &amp; ""'!$A$1:$D$1000""),""SELECT A WHERE D = '"" &amp; $A260 &amp; ""'""))))"),"")</f>
        <v/>
      </c>
      <c r="N260" s="76" t="str">
        <f>IFERROR(__xludf.DUMMYFUNCTION("IF(ISBLANK($D260),"""",IFERROR(JOIN("", "",QUERY(INDIRECT(""'(EDCA) "" &amp; N$3 &amp; ""'!$A$1:$D$1000""),""SELECT A WHERE D = '"" &amp; $A260 &amp; ""'""))))"),"")</f>
        <v/>
      </c>
      <c r="O260" s="76" t="str">
        <f>IFERROR(__xludf.DUMMYFUNCTION("IF(ISBLANK($D260),"""",IFERROR(JOIN("", "",QUERY(INDIRECT(""'(EDCA) "" &amp; O$3 &amp; ""'!$A$1:$D$1000""),""SELECT A WHERE D = '"" &amp; $A260 &amp; ""'""))))"),"")</f>
        <v/>
      </c>
      <c r="P260" s="76" t="str">
        <f>IFERROR(__xludf.DUMMYFUNCTION("IF(ISBLANK($D260),"""",IFERROR(JOIN("", "",QUERY(INDIRECT(""'(EDCA) "" &amp; P$3 &amp; ""'!$A$1:$D$1000""),""SELECT A WHERE D = '"" &amp; $A260 &amp; ""'""))))"),"")</f>
        <v/>
      </c>
      <c r="Q260" s="76">
        <f t="shared" ref="Q260:V260" si="258">IF(ISBLANK(IFERROR(VLOOKUP($A260,INDIRECT("'(EDCA) " &amp; Q$3 &amp; "'!$D:$D"),1,FALSE))),0,1)</f>
        <v>0</v>
      </c>
      <c r="R260" s="76">
        <f t="shared" si="258"/>
        <v>0</v>
      </c>
      <c r="S260" s="76">
        <f t="shared" si="258"/>
        <v>0</v>
      </c>
      <c r="T260" s="76">
        <f t="shared" si="258"/>
        <v>0</v>
      </c>
      <c r="U260" s="76">
        <f t="shared" si="258"/>
        <v>0</v>
      </c>
      <c r="V260" s="76">
        <f t="shared" si="258"/>
        <v>0</v>
      </c>
    </row>
    <row r="261">
      <c r="A261" s="76" t="str">
        <f t="shared" si="1"/>
        <v> ()</v>
      </c>
      <c r="B261" s="118"/>
      <c r="C261" s="76"/>
      <c r="D261" s="76"/>
      <c r="E261" s="76"/>
      <c r="F261" s="76"/>
      <c r="G261" s="76"/>
      <c r="H261" s="76"/>
      <c r="I261" s="88" t="str">
        <f t="shared" si="3"/>
        <v>no</v>
      </c>
      <c r="J261" s="88" t="str">
        <f>IFERROR(__xludf.DUMMYFUNCTION("IFERROR(JOIN("", "",FILTER(K261:P261,LEN(K261:P261))))"),"")</f>
        <v/>
      </c>
      <c r="K261" s="76" t="str">
        <f>IFERROR(__xludf.DUMMYFUNCTION("IF(ISBLANK($D261),"""",IFERROR(JOIN("", "",QUERY(INDIRECT(""'(EDCA) "" &amp; K$3 &amp; ""'!$A$1:$D$1000""),""SELECT A WHERE D = '"" &amp; $A261 &amp; ""'""))))"),"")</f>
        <v/>
      </c>
      <c r="L261" s="76" t="str">
        <f>IFERROR(__xludf.DUMMYFUNCTION("IF(ISBLANK($D261),"""",IFERROR(JOIN("", "",QUERY(INDIRECT(""'(EDCA) "" &amp; L$3 &amp; ""'!$A$1:$D$1000""),""SELECT A WHERE D = '"" &amp; $A261 &amp; ""'""))))"),"")</f>
        <v/>
      </c>
      <c r="M261" s="76" t="str">
        <f>IFERROR(__xludf.DUMMYFUNCTION("IF(ISBLANK($D261),"""",IFERROR(JOIN("", "",QUERY(INDIRECT(""'(EDCA) "" &amp; M$3 &amp; ""'!$A$1:$D$1000""),""SELECT A WHERE D = '"" &amp; $A261 &amp; ""'""))))"),"")</f>
        <v/>
      </c>
      <c r="N261" s="76" t="str">
        <f>IFERROR(__xludf.DUMMYFUNCTION("IF(ISBLANK($D261),"""",IFERROR(JOIN("", "",QUERY(INDIRECT(""'(EDCA) "" &amp; N$3 &amp; ""'!$A$1:$D$1000""),""SELECT A WHERE D = '"" &amp; $A261 &amp; ""'""))))"),"")</f>
        <v/>
      </c>
      <c r="O261" s="76" t="str">
        <f>IFERROR(__xludf.DUMMYFUNCTION("IF(ISBLANK($D261),"""",IFERROR(JOIN("", "",QUERY(INDIRECT(""'(EDCA) "" &amp; O$3 &amp; ""'!$A$1:$D$1000""),""SELECT A WHERE D = '"" &amp; $A261 &amp; ""'""))))"),"")</f>
        <v/>
      </c>
      <c r="P261" s="76" t="str">
        <f>IFERROR(__xludf.DUMMYFUNCTION("IF(ISBLANK($D261),"""",IFERROR(JOIN("", "",QUERY(INDIRECT(""'(EDCA) "" &amp; P$3 &amp; ""'!$A$1:$D$1000""),""SELECT A WHERE D = '"" &amp; $A261 &amp; ""'""))))"),"")</f>
        <v/>
      </c>
      <c r="Q261" s="76">
        <f t="shared" ref="Q261:V261" si="259">IF(ISBLANK(IFERROR(VLOOKUP($A261,INDIRECT("'(EDCA) " &amp; Q$3 &amp; "'!$D:$D"),1,FALSE))),0,1)</f>
        <v>0</v>
      </c>
      <c r="R261" s="76">
        <f t="shared" si="259"/>
        <v>0</v>
      </c>
      <c r="S261" s="76">
        <f t="shared" si="259"/>
        <v>0</v>
      </c>
      <c r="T261" s="76">
        <f t="shared" si="259"/>
        <v>0</v>
      </c>
      <c r="U261" s="76">
        <f t="shared" si="259"/>
        <v>0</v>
      </c>
      <c r="V261" s="76">
        <f t="shared" si="259"/>
        <v>0</v>
      </c>
    </row>
    <row r="262">
      <c r="A262" s="76" t="str">
        <f t="shared" si="1"/>
        <v> ()</v>
      </c>
      <c r="B262" s="118"/>
      <c r="C262" s="76"/>
      <c r="D262" s="76"/>
      <c r="E262" s="76"/>
      <c r="F262" s="76"/>
      <c r="G262" s="76"/>
      <c r="H262" s="76"/>
      <c r="I262" s="88" t="str">
        <f t="shared" si="3"/>
        <v>no</v>
      </c>
      <c r="J262" s="88" t="str">
        <f>IFERROR(__xludf.DUMMYFUNCTION("IFERROR(JOIN("", "",FILTER(K262:P262,LEN(K262:P262))))"),"")</f>
        <v/>
      </c>
      <c r="K262" s="76" t="str">
        <f>IFERROR(__xludf.DUMMYFUNCTION("IF(ISBLANK($D262),"""",IFERROR(JOIN("", "",QUERY(INDIRECT(""'(EDCA) "" &amp; K$3 &amp; ""'!$A$1:$D$1000""),""SELECT A WHERE D = '"" &amp; $A262 &amp; ""'""))))"),"")</f>
        <v/>
      </c>
      <c r="L262" s="76" t="str">
        <f>IFERROR(__xludf.DUMMYFUNCTION("IF(ISBLANK($D262),"""",IFERROR(JOIN("", "",QUERY(INDIRECT(""'(EDCA) "" &amp; L$3 &amp; ""'!$A$1:$D$1000""),""SELECT A WHERE D = '"" &amp; $A262 &amp; ""'""))))"),"")</f>
        <v/>
      </c>
      <c r="M262" s="76" t="str">
        <f>IFERROR(__xludf.DUMMYFUNCTION("IF(ISBLANK($D262),"""",IFERROR(JOIN("", "",QUERY(INDIRECT(""'(EDCA) "" &amp; M$3 &amp; ""'!$A$1:$D$1000""),""SELECT A WHERE D = '"" &amp; $A262 &amp; ""'""))))"),"")</f>
        <v/>
      </c>
      <c r="N262" s="76" t="str">
        <f>IFERROR(__xludf.DUMMYFUNCTION("IF(ISBLANK($D262),"""",IFERROR(JOIN("", "",QUERY(INDIRECT(""'(EDCA) "" &amp; N$3 &amp; ""'!$A$1:$D$1000""),""SELECT A WHERE D = '"" &amp; $A262 &amp; ""'""))))"),"")</f>
        <v/>
      </c>
      <c r="O262" s="76" t="str">
        <f>IFERROR(__xludf.DUMMYFUNCTION("IF(ISBLANK($D262),"""",IFERROR(JOIN("", "",QUERY(INDIRECT(""'(EDCA) "" &amp; O$3 &amp; ""'!$A$1:$D$1000""),""SELECT A WHERE D = '"" &amp; $A262 &amp; ""'""))))"),"")</f>
        <v/>
      </c>
      <c r="P262" s="76" t="str">
        <f>IFERROR(__xludf.DUMMYFUNCTION("IF(ISBLANK($D262),"""",IFERROR(JOIN("", "",QUERY(INDIRECT(""'(EDCA) "" &amp; P$3 &amp; ""'!$A$1:$D$1000""),""SELECT A WHERE D = '"" &amp; $A262 &amp; ""'""))))"),"")</f>
        <v/>
      </c>
      <c r="Q262" s="76">
        <f t="shared" ref="Q262:V262" si="260">IF(ISBLANK(IFERROR(VLOOKUP($A262,INDIRECT("'(EDCA) " &amp; Q$3 &amp; "'!$D:$D"),1,FALSE))),0,1)</f>
        <v>0</v>
      </c>
      <c r="R262" s="76">
        <f t="shared" si="260"/>
        <v>0</v>
      </c>
      <c r="S262" s="76">
        <f t="shared" si="260"/>
        <v>0</v>
      </c>
      <c r="T262" s="76">
        <f t="shared" si="260"/>
        <v>0</v>
      </c>
      <c r="U262" s="76">
        <f t="shared" si="260"/>
        <v>0</v>
      </c>
      <c r="V262" s="76">
        <f t="shared" si="260"/>
        <v>0</v>
      </c>
    </row>
    <row r="263">
      <c r="A263" s="76" t="str">
        <f t="shared" si="1"/>
        <v> ()</v>
      </c>
      <c r="B263" s="118"/>
      <c r="C263" s="76"/>
      <c r="D263" s="76"/>
      <c r="E263" s="76"/>
      <c r="F263" s="76"/>
      <c r="G263" s="76"/>
      <c r="H263" s="76"/>
      <c r="I263" s="88" t="str">
        <f t="shared" si="3"/>
        <v>no</v>
      </c>
      <c r="J263" s="88" t="str">
        <f>IFERROR(__xludf.DUMMYFUNCTION("IFERROR(JOIN("", "",FILTER(K263:P263,LEN(K263:P263))))"),"")</f>
        <v/>
      </c>
      <c r="K263" s="76" t="str">
        <f>IFERROR(__xludf.DUMMYFUNCTION("IF(ISBLANK($D263),"""",IFERROR(JOIN("", "",QUERY(INDIRECT(""'(EDCA) "" &amp; K$3 &amp; ""'!$A$1:$D$1000""),""SELECT A WHERE D = '"" &amp; $A263 &amp; ""'""))))"),"")</f>
        <v/>
      </c>
      <c r="L263" s="76" t="str">
        <f>IFERROR(__xludf.DUMMYFUNCTION("IF(ISBLANK($D263),"""",IFERROR(JOIN("", "",QUERY(INDIRECT(""'(EDCA) "" &amp; L$3 &amp; ""'!$A$1:$D$1000""),""SELECT A WHERE D = '"" &amp; $A263 &amp; ""'""))))"),"")</f>
        <v/>
      </c>
      <c r="M263" s="76" t="str">
        <f>IFERROR(__xludf.DUMMYFUNCTION("IF(ISBLANK($D263),"""",IFERROR(JOIN("", "",QUERY(INDIRECT(""'(EDCA) "" &amp; M$3 &amp; ""'!$A$1:$D$1000""),""SELECT A WHERE D = '"" &amp; $A263 &amp; ""'""))))"),"")</f>
        <v/>
      </c>
      <c r="N263" s="76" t="str">
        <f>IFERROR(__xludf.DUMMYFUNCTION("IF(ISBLANK($D263),"""",IFERROR(JOIN("", "",QUERY(INDIRECT(""'(EDCA) "" &amp; N$3 &amp; ""'!$A$1:$D$1000""),""SELECT A WHERE D = '"" &amp; $A263 &amp; ""'""))))"),"")</f>
        <v/>
      </c>
      <c r="O263" s="76" t="str">
        <f>IFERROR(__xludf.DUMMYFUNCTION("IF(ISBLANK($D263),"""",IFERROR(JOIN("", "",QUERY(INDIRECT(""'(EDCA) "" &amp; O$3 &amp; ""'!$A$1:$D$1000""),""SELECT A WHERE D = '"" &amp; $A263 &amp; ""'""))))"),"")</f>
        <v/>
      </c>
      <c r="P263" s="76" t="str">
        <f>IFERROR(__xludf.DUMMYFUNCTION("IF(ISBLANK($D263),"""",IFERROR(JOIN("", "",QUERY(INDIRECT(""'(EDCA) "" &amp; P$3 &amp; ""'!$A$1:$D$1000""),""SELECT A WHERE D = '"" &amp; $A263 &amp; ""'""))))"),"")</f>
        <v/>
      </c>
      <c r="Q263" s="76">
        <f t="shared" ref="Q263:V263" si="261">IF(ISBLANK(IFERROR(VLOOKUP($A263,INDIRECT("'(EDCA) " &amp; Q$3 &amp; "'!$D:$D"),1,FALSE))),0,1)</f>
        <v>0</v>
      </c>
      <c r="R263" s="76">
        <f t="shared" si="261"/>
        <v>0</v>
      </c>
      <c r="S263" s="76">
        <f t="shared" si="261"/>
        <v>0</v>
      </c>
      <c r="T263" s="76">
        <f t="shared" si="261"/>
        <v>0</v>
      </c>
      <c r="U263" s="76">
        <f t="shared" si="261"/>
        <v>0</v>
      </c>
      <c r="V263" s="76">
        <f t="shared" si="261"/>
        <v>0</v>
      </c>
    </row>
    <row r="264">
      <c r="A264" s="76" t="str">
        <f t="shared" si="1"/>
        <v> ()</v>
      </c>
      <c r="B264" s="118"/>
      <c r="C264" s="76"/>
      <c r="D264" s="76"/>
      <c r="E264" s="76"/>
      <c r="F264" s="76"/>
      <c r="G264" s="76"/>
      <c r="H264" s="76"/>
      <c r="I264" s="88" t="str">
        <f t="shared" si="3"/>
        <v>no</v>
      </c>
      <c r="J264" s="88" t="str">
        <f>IFERROR(__xludf.DUMMYFUNCTION("IFERROR(JOIN("", "",FILTER(K264:P264,LEN(K264:P264))))"),"")</f>
        <v/>
      </c>
      <c r="K264" s="76" t="str">
        <f>IFERROR(__xludf.DUMMYFUNCTION("IF(ISBLANK($D264),"""",IFERROR(JOIN("", "",QUERY(INDIRECT(""'(EDCA) "" &amp; K$3 &amp; ""'!$A$1:$D$1000""),""SELECT A WHERE D = '"" &amp; $A264 &amp; ""'""))))"),"")</f>
        <v/>
      </c>
      <c r="L264" s="76" t="str">
        <f>IFERROR(__xludf.DUMMYFUNCTION("IF(ISBLANK($D264),"""",IFERROR(JOIN("", "",QUERY(INDIRECT(""'(EDCA) "" &amp; L$3 &amp; ""'!$A$1:$D$1000""),""SELECT A WHERE D = '"" &amp; $A264 &amp; ""'""))))"),"")</f>
        <v/>
      </c>
      <c r="M264" s="76" t="str">
        <f>IFERROR(__xludf.DUMMYFUNCTION("IF(ISBLANK($D264),"""",IFERROR(JOIN("", "",QUERY(INDIRECT(""'(EDCA) "" &amp; M$3 &amp; ""'!$A$1:$D$1000""),""SELECT A WHERE D = '"" &amp; $A264 &amp; ""'""))))"),"")</f>
        <v/>
      </c>
      <c r="N264" s="76" t="str">
        <f>IFERROR(__xludf.DUMMYFUNCTION("IF(ISBLANK($D264),"""",IFERROR(JOIN("", "",QUERY(INDIRECT(""'(EDCA) "" &amp; N$3 &amp; ""'!$A$1:$D$1000""),""SELECT A WHERE D = '"" &amp; $A264 &amp; ""'""))))"),"")</f>
        <v/>
      </c>
      <c r="O264" s="76" t="str">
        <f>IFERROR(__xludf.DUMMYFUNCTION("IF(ISBLANK($D264),"""",IFERROR(JOIN("", "",QUERY(INDIRECT(""'(EDCA) "" &amp; O$3 &amp; ""'!$A$1:$D$1000""),""SELECT A WHERE D = '"" &amp; $A264 &amp; ""'""))))"),"")</f>
        <v/>
      </c>
      <c r="P264" s="76" t="str">
        <f>IFERROR(__xludf.DUMMYFUNCTION("IF(ISBLANK($D264),"""",IFERROR(JOIN("", "",QUERY(INDIRECT(""'(EDCA) "" &amp; P$3 &amp; ""'!$A$1:$D$1000""),""SELECT A WHERE D = '"" &amp; $A264 &amp; ""'""))))"),"")</f>
        <v/>
      </c>
      <c r="Q264" s="76">
        <f t="shared" ref="Q264:V264" si="262">IF(ISBLANK(IFERROR(VLOOKUP($A264,INDIRECT("'(EDCA) " &amp; Q$3 &amp; "'!$D:$D"),1,FALSE))),0,1)</f>
        <v>0</v>
      </c>
      <c r="R264" s="76">
        <f t="shared" si="262"/>
        <v>0</v>
      </c>
      <c r="S264" s="76">
        <f t="shared" si="262"/>
        <v>0</v>
      </c>
      <c r="T264" s="76">
        <f t="shared" si="262"/>
        <v>0</v>
      </c>
      <c r="U264" s="76">
        <f t="shared" si="262"/>
        <v>0</v>
      </c>
      <c r="V264" s="76">
        <f t="shared" si="262"/>
        <v>0</v>
      </c>
    </row>
    <row r="265">
      <c r="A265" s="76" t="str">
        <f t="shared" si="1"/>
        <v> ()</v>
      </c>
      <c r="B265" s="92"/>
      <c r="C265" s="76"/>
      <c r="D265" s="76"/>
      <c r="E265" s="76"/>
      <c r="F265" s="76"/>
      <c r="G265" s="76"/>
      <c r="H265" s="76"/>
      <c r="I265" s="88" t="str">
        <f t="shared" si="3"/>
        <v>no</v>
      </c>
      <c r="J265" s="88" t="str">
        <f>IFERROR(__xludf.DUMMYFUNCTION("IFERROR(JOIN("", "",FILTER(K265:P265,LEN(K265:P265))))"),"")</f>
        <v/>
      </c>
      <c r="K265" s="76" t="str">
        <f>IFERROR(__xludf.DUMMYFUNCTION("IF(ISBLANK($D265),"""",IFERROR(JOIN("", "",QUERY(INDIRECT(""'(EDCA) "" &amp; K$3 &amp; ""'!$A$1:$D$1000""),""SELECT A WHERE D = '"" &amp; $A265 &amp; ""'""))))"),"")</f>
        <v/>
      </c>
      <c r="L265" s="76" t="str">
        <f>IFERROR(__xludf.DUMMYFUNCTION("IF(ISBLANK($D265),"""",IFERROR(JOIN("", "",QUERY(INDIRECT(""'(EDCA) "" &amp; L$3 &amp; ""'!$A$1:$D$1000""),""SELECT A WHERE D = '"" &amp; $A265 &amp; ""'""))))"),"")</f>
        <v/>
      </c>
      <c r="M265" s="76" t="str">
        <f>IFERROR(__xludf.DUMMYFUNCTION("IF(ISBLANK($D265),"""",IFERROR(JOIN("", "",QUERY(INDIRECT(""'(EDCA) "" &amp; M$3 &amp; ""'!$A$1:$D$1000""),""SELECT A WHERE D = '"" &amp; $A265 &amp; ""'""))))"),"")</f>
        <v/>
      </c>
      <c r="N265" s="76" t="str">
        <f>IFERROR(__xludf.DUMMYFUNCTION("IF(ISBLANK($D265),"""",IFERROR(JOIN("", "",QUERY(INDIRECT(""'(EDCA) "" &amp; N$3 &amp; ""'!$A$1:$D$1000""),""SELECT A WHERE D = '"" &amp; $A265 &amp; ""'""))))"),"")</f>
        <v/>
      </c>
      <c r="O265" s="76" t="str">
        <f>IFERROR(__xludf.DUMMYFUNCTION("IF(ISBLANK($D265),"""",IFERROR(JOIN("", "",QUERY(INDIRECT(""'(EDCA) "" &amp; O$3 &amp; ""'!$A$1:$D$1000""),""SELECT A WHERE D = '"" &amp; $A265 &amp; ""'""))))"),"")</f>
        <v/>
      </c>
      <c r="P265" s="76" t="str">
        <f>IFERROR(__xludf.DUMMYFUNCTION("IF(ISBLANK($D265),"""",IFERROR(JOIN("", "",QUERY(INDIRECT(""'(EDCA) "" &amp; P$3 &amp; ""'!$A$1:$D$1000""),""SELECT A WHERE D = '"" &amp; $A265 &amp; ""'""))))"),"")</f>
        <v/>
      </c>
      <c r="Q265" s="76">
        <f t="shared" ref="Q265:V265" si="263">IF(ISBLANK(IFERROR(VLOOKUP($A265,INDIRECT("'(EDCA) " &amp; Q$3 &amp; "'!$D:$D"),1,FALSE))),0,1)</f>
        <v>0</v>
      </c>
      <c r="R265" s="76">
        <f t="shared" si="263"/>
        <v>0</v>
      </c>
      <c r="S265" s="76">
        <f t="shared" si="263"/>
        <v>0</v>
      </c>
      <c r="T265" s="76">
        <f t="shared" si="263"/>
        <v>0</v>
      </c>
      <c r="U265" s="76">
        <f t="shared" si="263"/>
        <v>0</v>
      </c>
      <c r="V265" s="76">
        <f t="shared" si="263"/>
        <v>0</v>
      </c>
    </row>
    <row r="266">
      <c r="A266" s="76" t="str">
        <f t="shared" si="1"/>
        <v> ()</v>
      </c>
      <c r="B266" s="92"/>
      <c r="C266" s="76"/>
      <c r="D266" s="76"/>
      <c r="E266" s="76"/>
      <c r="F266" s="76"/>
      <c r="G266" s="76"/>
      <c r="H266" s="76"/>
      <c r="I266" s="88" t="str">
        <f t="shared" si="3"/>
        <v>no</v>
      </c>
      <c r="J266" s="88" t="str">
        <f>IFERROR(__xludf.DUMMYFUNCTION("IFERROR(JOIN("", "",FILTER(K266:P266,LEN(K266:P266))))"),"")</f>
        <v/>
      </c>
      <c r="K266" s="76" t="str">
        <f>IFERROR(__xludf.DUMMYFUNCTION("IF(ISBLANK($D266),"""",IFERROR(JOIN("", "",QUERY(INDIRECT(""'(EDCA) "" &amp; K$3 &amp; ""'!$A$1:$D$1000""),""SELECT A WHERE D = '"" &amp; $A266 &amp; ""'""))))"),"")</f>
        <v/>
      </c>
      <c r="L266" s="76" t="str">
        <f>IFERROR(__xludf.DUMMYFUNCTION("IF(ISBLANK($D266),"""",IFERROR(JOIN("", "",QUERY(INDIRECT(""'(EDCA) "" &amp; L$3 &amp; ""'!$A$1:$D$1000""),""SELECT A WHERE D = '"" &amp; $A266 &amp; ""'""))))"),"")</f>
        <v/>
      </c>
      <c r="M266" s="76" t="str">
        <f>IFERROR(__xludf.DUMMYFUNCTION("IF(ISBLANK($D266),"""",IFERROR(JOIN("", "",QUERY(INDIRECT(""'(EDCA) "" &amp; M$3 &amp; ""'!$A$1:$D$1000""),""SELECT A WHERE D = '"" &amp; $A266 &amp; ""'""))))"),"")</f>
        <v/>
      </c>
      <c r="N266" s="76" t="str">
        <f>IFERROR(__xludf.DUMMYFUNCTION("IF(ISBLANK($D266),"""",IFERROR(JOIN("", "",QUERY(INDIRECT(""'(EDCA) "" &amp; N$3 &amp; ""'!$A$1:$D$1000""),""SELECT A WHERE D = '"" &amp; $A266 &amp; ""'""))))"),"")</f>
        <v/>
      </c>
      <c r="O266" s="76" t="str">
        <f>IFERROR(__xludf.DUMMYFUNCTION("IF(ISBLANK($D266),"""",IFERROR(JOIN("", "",QUERY(INDIRECT(""'(EDCA) "" &amp; O$3 &amp; ""'!$A$1:$D$1000""),""SELECT A WHERE D = '"" &amp; $A266 &amp; ""'""))))"),"")</f>
        <v/>
      </c>
      <c r="P266" s="76" t="str">
        <f>IFERROR(__xludf.DUMMYFUNCTION("IF(ISBLANK($D266),"""",IFERROR(JOIN("", "",QUERY(INDIRECT(""'(EDCA) "" &amp; P$3 &amp; ""'!$A$1:$D$1000""),""SELECT A WHERE D = '"" &amp; $A266 &amp; ""'""))))"),"")</f>
        <v/>
      </c>
      <c r="Q266" s="76">
        <f t="shared" ref="Q266:V266" si="264">IF(ISBLANK(IFERROR(VLOOKUP($A266,INDIRECT("'(EDCA) " &amp; Q$3 &amp; "'!$D:$D"),1,FALSE))),0,1)</f>
        <v>0</v>
      </c>
      <c r="R266" s="76">
        <f t="shared" si="264"/>
        <v>0</v>
      </c>
      <c r="S266" s="76">
        <f t="shared" si="264"/>
        <v>0</v>
      </c>
      <c r="T266" s="76">
        <f t="shared" si="264"/>
        <v>0</v>
      </c>
      <c r="U266" s="76">
        <f t="shared" si="264"/>
        <v>0</v>
      </c>
      <c r="V266" s="76">
        <f t="shared" si="264"/>
        <v>0</v>
      </c>
    </row>
    <row r="267">
      <c r="A267" s="76" t="str">
        <f t="shared" si="1"/>
        <v> ()</v>
      </c>
      <c r="B267" s="92"/>
      <c r="C267" s="76"/>
      <c r="D267" s="76"/>
      <c r="E267" s="76"/>
      <c r="F267" s="76"/>
      <c r="G267" s="76"/>
      <c r="H267" s="76"/>
      <c r="I267" s="88" t="str">
        <f t="shared" si="3"/>
        <v>no</v>
      </c>
      <c r="J267" s="88" t="str">
        <f>IFERROR(__xludf.DUMMYFUNCTION("IFERROR(JOIN("", "",FILTER(K267:P267,LEN(K267:P267))))"),"")</f>
        <v/>
      </c>
      <c r="K267" s="76" t="str">
        <f>IFERROR(__xludf.DUMMYFUNCTION("IF(ISBLANK($D267),"""",IFERROR(JOIN("", "",QUERY(INDIRECT(""'(EDCA) "" &amp; K$3 &amp; ""'!$A$1:$D$1000""),""SELECT A WHERE D = '"" &amp; $A267 &amp; ""'""))))"),"")</f>
        <v/>
      </c>
      <c r="L267" s="76" t="str">
        <f>IFERROR(__xludf.DUMMYFUNCTION("IF(ISBLANK($D267),"""",IFERROR(JOIN("", "",QUERY(INDIRECT(""'(EDCA) "" &amp; L$3 &amp; ""'!$A$1:$D$1000""),""SELECT A WHERE D = '"" &amp; $A267 &amp; ""'""))))"),"")</f>
        <v/>
      </c>
      <c r="M267" s="76" t="str">
        <f>IFERROR(__xludf.DUMMYFUNCTION("IF(ISBLANK($D267),"""",IFERROR(JOIN("", "",QUERY(INDIRECT(""'(EDCA) "" &amp; M$3 &amp; ""'!$A$1:$D$1000""),""SELECT A WHERE D = '"" &amp; $A267 &amp; ""'""))))"),"")</f>
        <v/>
      </c>
      <c r="N267" s="76" t="str">
        <f>IFERROR(__xludf.DUMMYFUNCTION("IF(ISBLANK($D267),"""",IFERROR(JOIN("", "",QUERY(INDIRECT(""'(EDCA) "" &amp; N$3 &amp; ""'!$A$1:$D$1000""),""SELECT A WHERE D = '"" &amp; $A267 &amp; ""'""))))"),"")</f>
        <v/>
      </c>
      <c r="O267" s="76" t="str">
        <f>IFERROR(__xludf.DUMMYFUNCTION("IF(ISBLANK($D267),"""",IFERROR(JOIN("", "",QUERY(INDIRECT(""'(EDCA) "" &amp; O$3 &amp; ""'!$A$1:$D$1000""),""SELECT A WHERE D = '"" &amp; $A267 &amp; ""'""))))"),"")</f>
        <v/>
      </c>
      <c r="P267" s="76" t="str">
        <f>IFERROR(__xludf.DUMMYFUNCTION("IF(ISBLANK($D267),"""",IFERROR(JOIN("", "",QUERY(INDIRECT(""'(EDCA) "" &amp; P$3 &amp; ""'!$A$1:$D$1000""),""SELECT A WHERE D = '"" &amp; $A267 &amp; ""'""))))"),"")</f>
        <v/>
      </c>
      <c r="Q267" s="76">
        <f t="shared" ref="Q267:V267" si="265">IF(ISBLANK(IFERROR(VLOOKUP($A267,INDIRECT("'(EDCA) " &amp; Q$3 &amp; "'!$D:$D"),1,FALSE))),0,1)</f>
        <v>0</v>
      </c>
      <c r="R267" s="76">
        <f t="shared" si="265"/>
        <v>0</v>
      </c>
      <c r="S267" s="76">
        <f t="shared" si="265"/>
        <v>0</v>
      </c>
      <c r="T267" s="76">
        <f t="shared" si="265"/>
        <v>0</v>
      </c>
      <c r="U267" s="76">
        <f t="shared" si="265"/>
        <v>0</v>
      </c>
      <c r="V267" s="76">
        <f t="shared" si="265"/>
        <v>0</v>
      </c>
    </row>
    <row r="268">
      <c r="A268" s="76" t="str">
        <f t="shared" si="1"/>
        <v> ()</v>
      </c>
      <c r="B268" s="92"/>
      <c r="C268" s="76"/>
      <c r="D268" s="76"/>
      <c r="E268" s="76"/>
      <c r="F268" s="76"/>
      <c r="G268" s="76"/>
      <c r="H268" s="76"/>
      <c r="I268" s="88" t="str">
        <f t="shared" si="3"/>
        <v>no</v>
      </c>
      <c r="J268" s="88" t="str">
        <f>IFERROR(__xludf.DUMMYFUNCTION("IFERROR(JOIN("", "",FILTER(K268:P268,LEN(K268:P268))))"),"")</f>
        <v/>
      </c>
      <c r="K268" s="76" t="str">
        <f>IFERROR(__xludf.DUMMYFUNCTION("IF(ISBLANK($D268),"""",IFERROR(JOIN("", "",QUERY(INDIRECT(""'(EDCA) "" &amp; K$3 &amp; ""'!$A$1:$D$1000""),""SELECT A WHERE D = '"" &amp; $A268 &amp; ""'""))))"),"")</f>
        <v/>
      </c>
      <c r="L268" s="76" t="str">
        <f>IFERROR(__xludf.DUMMYFUNCTION("IF(ISBLANK($D268),"""",IFERROR(JOIN("", "",QUERY(INDIRECT(""'(EDCA) "" &amp; L$3 &amp; ""'!$A$1:$D$1000""),""SELECT A WHERE D = '"" &amp; $A268 &amp; ""'""))))"),"")</f>
        <v/>
      </c>
      <c r="M268" s="76" t="str">
        <f>IFERROR(__xludf.DUMMYFUNCTION("IF(ISBLANK($D268),"""",IFERROR(JOIN("", "",QUERY(INDIRECT(""'(EDCA) "" &amp; M$3 &amp; ""'!$A$1:$D$1000""),""SELECT A WHERE D = '"" &amp; $A268 &amp; ""'""))))"),"")</f>
        <v/>
      </c>
      <c r="N268" s="76" t="str">
        <f>IFERROR(__xludf.DUMMYFUNCTION("IF(ISBLANK($D268),"""",IFERROR(JOIN("", "",QUERY(INDIRECT(""'(EDCA) "" &amp; N$3 &amp; ""'!$A$1:$D$1000""),""SELECT A WHERE D = '"" &amp; $A268 &amp; ""'""))))"),"")</f>
        <v/>
      </c>
      <c r="O268" s="76" t="str">
        <f>IFERROR(__xludf.DUMMYFUNCTION("IF(ISBLANK($D268),"""",IFERROR(JOIN("", "",QUERY(INDIRECT(""'(EDCA) "" &amp; O$3 &amp; ""'!$A$1:$D$1000""),""SELECT A WHERE D = '"" &amp; $A268 &amp; ""'""))))"),"")</f>
        <v/>
      </c>
      <c r="P268" s="76" t="str">
        <f>IFERROR(__xludf.DUMMYFUNCTION("IF(ISBLANK($D268),"""",IFERROR(JOIN("", "",QUERY(INDIRECT(""'(EDCA) "" &amp; P$3 &amp; ""'!$A$1:$D$1000""),""SELECT A WHERE D = '"" &amp; $A268 &amp; ""'""))))"),"")</f>
        <v/>
      </c>
      <c r="Q268" s="76">
        <f t="shared" ref="Q268:V268" si="266">IF(ISBLANK(IFERROR(VLOOKUP($A268,INDIRECT("'(EDCA) " &amp; Q$3 &amp; "'!$D:$D"),1,FALSE))),0,1)</f>
        <v>0</v>
      </c>
      <c r="R268" s="76">
        <f t="shared" si="266"/>
        <v>0</v>
      </c>
      <c r="S268" s="76">
        <f t="shared" si="266"/>
        <v>0</v>
      </c>
      <c r="T268" s="76">
        <f t="shared" si="266"/>
        <v>0</v>
      </c>
      <c r="U268" s="76">
        <f t="shared" si="266"/>
        <v>0</v>
      </c>
      <c r="V268" s="76">
        <f t="shared" si="266"/>
        <v>0</v>
      </c>
    </row>
    <row r="269">
      <c r="A269" s="76" t="str">
        <f t="shared" si="1"/>
        <v> ()</v>
      </c>
      <c r="B269" s="76"/>
      <c r="C269" s="76"/>
      <c r="D269" s="76"/>
      <c r="E269" s="76"/>
      <c r="F269" s="76"/>
      <c r="G269" s="76"/>
      <c r="H269" s="76"/>
      <c r="I269" s="88" t="str">
        <f t="shared" si="3"/>
        <v>no</v>
      </c>
      <c r="J269" s="88" t="str">
        <f>IFERROR(__xludf.DUMMYFUNCTION("IFERROR(JOIN("", "",FILTER(K269:P269,LEN(K269:P269))))"),"")</f>
        <v/>
      </c>
      <c r="K269" s="76" t="str">
        <f>IFERROR(__xludf.DUMMYFUNCTION("IF(ISBLANK($D269),"""",IFERROR(JOIN("", "",QUERY(INDIRECT(""'(EDCA) "" &amp; K$3 &amp; ""'!$A$1:$D$1000""),""SELECT A WHERE D = '"" &amp; $A269 &amp; ""'""))))"),"")</f>
        <v/>
      </c>
      <c r="L269" s="76" t="str">
        <f>IFERROR(__xludf.DUMMYFUNCTION("IF(ISBLANK($D269),"""",IFERROR(JOIN("", "",QUERY(INDIRECT(""'(EDCA) "" &amp; L$3 &amp; ""'!$A$1:$D$1000""),""SELECT A WHERE D = '"" &amp; $A269 &amp; ""'""))))"),"")</f>
        <v/>
      </c>
      <c r="M269" s="76" t="str">
        <f>IFERROR(__xludf.DUMMYFUNCTION("IF(ISBLANK($D269),"""",IFERROR(JOIN("", "",QUERY(INDIRECT(""'(EDCA) "" &amp; M$3 &amp; ""'!$A$1:$D$1000""),""SELECT A WHERE D = '"" &amp; $A269 &amp; ""'""))))"),"")</f>
        <v/>
      </c>
      <c r="N269" s="76" t="str">
        <f>IFERROR(__xludf.DUMMYFUNCTION("IF(ISBLANK($D269),"""",IFERROR(JOIN("", "",QUERY(INDIRECT(""'(EDCA) "" &amp; N$3 &amp; ""'!$A$1:$D$1000""),""SELECT A WHERE D = '"" &amp; $A269 &amp; ""'""))))"),"")</f>
        <v/>
      </c>
      <c r="O269" s="76" t="str">
        <f>IFERROR(__xludf.DUMMYFUNCTION("IF(ISBLANK($D269),"""",IFERROR(JOIN("", "",QUERY(INDIRECT(""'(EDCA) "" &amp; O$3 &amp; ""'!$A$1:$D$1000""),""SELECT A WHERE D = '"" &amp; $A269 &amp; ""'""))))"),"")</f>
        <v/>
      </c>
      <c r="P269" s="76" t="str">
        <f>IFERROR(__xludf.DUMMYFUNCTION("IF(ISBLANK($D269),"""",IFERROR(JOIN("", "",QUERY(INDIRECT(""'(EDCA) "" &amp; P$3 &amp; ""'!$A$1:$D$1000""),""SELECT A WHERE D = '"" &amp; $A269 &amp; ""'""))))"),"")</f>
        <v/>
      </c>
      <c r="Q269" s="76">
        <f t="shared" ref="Q269:V269" si="267">IF(ISBLANK(IFERROR(VLOOKUP($A269,INDIRECT("'(EDCA) " &amp; Q$3 &amp; "'!$D:$D"),1,FALSE))),0,1)</f>
        <v>0</v>
      </c>
      <c r="R269" s="76">
        <f t="shared" si="267"/>
        <v>0</v>
      </c>
      <c r="S269" s="76">
        <f t="shared" si="267"/>
        <v>0</v>
      </c>
      <c r="T269" s="76">
        <f t="shared" si="267"/>
        <v>0</v>
      </c>
      <c r="U269" s="76">
        <f t="shared" si="267"/>
        <v>0</v>
      </c>
      <c r="V269" s="76">
        <f t="shared" si="267"/>
        <v>0</v>
      </c>
    </row>
    <row r="270">
      <c r="A270" s="76" t="str">
        <f t="shared" si="1"/>
        <v> ()</v>
      </c>
      <c r="B270" s="76"/>
      <c r="C270" s="76"/>
      <c r="D270" s="76"/>
      <c r="E270" s="76"/>
      <c r="F270" s="76"/>
      <c r="G270" s="76"/>
      <c r="H270" s="76"/>
      <c r="I270" s="88" t="str">
        <f t="shared" si="3"/>
        <v>no</v>
      </c>
      <c r="J270" s="88" t="str">
        <f>IFERROR(__xludf.DUMMYFUNCTION("IFERROR(JOIN("", "",FILTER(K270:P270,LEN(K270:P270))))"),"")</f>
        <v/>
      </c>
      <c r="K270" s="76" t="str">
        <f>IFERROR(__xludf.DUMMYFUNCTION("IF(ISBLANK($D270),"""",IFERROR(JOIN("", "",QUERY(INDIRECT(""'(EDCA) "" &amp; K$3 &amp; ""'!$A$1:$D$1000""),""SELECT A WHERE D = '"" &amp; $A270 &amp; ""'""))))"),"")</f>
        <v/>
      </c>
      <c r="L270" s="76" t="str">
        <f>IFERROR(__xludf.DUMMYFUNCTION("IF(ISBLANK($D270),"""",IFERROR(JOIN("", "",QUERY(INDIRECT(""'(EDCA) "" &amp; L$3 &amp; ""'!$A$1:$D$1000""),""SELECT A WHERE D = '"" &amp; $A270 &amp; ""'""))))"),"")</f>
        <v/>
      </c>
      <c r="M270" s="76" t="str">
        <f>IFERROR(__xludf.DUMMYFUNCTION("IF(ISBLANK($D270),"""",IFERROR(JOIN("", "",QUERY(INDIRECT(""'(EDCA) "" &amp; M$3 &amp; ""'!$A$1:$D$1000""),""SELECT A WHERE D = '"" &amp; $A270 &amp; ""'""))))"),"")</f>
        <v/>
      </c>
      <c r="N270" s="76" t="str">
        <f>IFERROR(__xludf.DUMMYFUNCTION("IF(ISBLANK($D270),"""",IFERROR(JOIN("", "",QUERY(INDIRECT(""'(EDCA) "" &amp; N$3 &amp; ""'!$A$1:$D$1000""),""SELECT A WHERE D = '"" &amp; $A270 &amp; ""'""))))"),"")</f>
        <v/>
      </c>
      <c r="O270" s="76" t="str">
        <f>IFERROR(__xludf.DUMMYFUNCTION("IF(ISBLANK($D270),"""",IFERROR(JOIN("", "",QUERY(INDIRECT(""'(EDCA) "" &amp; O$3 &amp; ""'!$A$1:$D$1000""),""SELECT A WHERE D = '"" &amp; $A270 &amp; ""'""))))"),"")</f>
        <v/>
      </c>
      <c r="P270" s="76" t="str">
        <f>IFERROR(__xludf.DUMMYFUNCTION("IF(ISBLANK($D270),"""",IFERROR(JOIN("", "",QUERY(INDIRECT(""'(EDCA) "" &amp; P$3 &amp; ""'!$A$1:$D$1000""),""SELECT A WHERE D = '"" &amp; $A270 &amp; ""'""))))"),"")</f>
        <v/>
      </c>
      <c r="Q270" s="76">
        <f t="shared" ref="Q270:V270" si="268">IF(ISBLANK(IFERROR(VLOOKUP($A270,INDIRECT("'(EDCA) " &amp; Q$3 &amp; "'!$D:$D"),1,FALSE))),0,1)</f>
        <v>0</v>
      </c>
      <c r="R270" s="76">
        <f t="shared" si="268"/>
        <v>0</v>
      </c>
      <c r="S270" s="76">
        <f t="shared" si="268"/>
        <v>0</v>
      </c>
      <c r="T270" s="76">
        <f t="shared" si="268"/>
        <v>0</v>
      </c>
      <c r="U270" s="76">
        <f t="shared" si="268"/>
        <v>0</v>
      </c>
      <c r="V270" s="76">
        <f t="shared" si="268"/>
        <v>0</v>
      </c>
    </row>
    <row r="271">
      <c r="A271" s="76" t="str">
        <f t="shared" si="1"/>
        <v> ()</v>
      </c>
      <c r="B271" s="76"/>
      <c r="C271" s="76"/>
      <c r="D271" s="76"/>
      <c r="E271" s="76"/>
      <c r="F271" s="76"/>
      <c r="G271" s="76"/>
      <c r="H271" s="76"/>
      <c r="I271" s="88" t="str">
        <f t="shared" si="3"/>
        <v>no</v>
      </c>
      <c r="J271" s="88" t="str">
        <f>IFERROR(__xludf.DUMMYFUNCTION("IFERROR(JOIN("", "",FILTER(K271:P271,LEN(K271:P271))))"),"")</f>
        <v/>
      </c>
      <c r="K271" s="76" t="str">
        <f>IFERROR(__xludf.DUMMYFUNCTION("IF(ISBLANK($D271),"""",IFERROR(JOIN("", "",QUERY(INDIRECT(""'(EDCA) "" &amp; K$3 &amp; ""'!$A$1:$D$1000""),""SELECT A WHERE D = '"" &amp; $A271 &amp; ""'""))))"),"")</f>
        <v/>
      </c>
      <c r="L271" s="76" t="str">
        <f>IFERROR(__xludf.DUMMYFUNCTION("IF(ISBLANK($D271),"""",IFERROR(JOIN("", "",QUERY(INDIRECT(""'(EDCA) "" &amp; L$3 &amp; ""'!$A$1:$D$1000""),""SELECT A WHERE D = '"" &amp; $A271 &amp; ""'""))))"),"")</f>
        <v/>
      </c>
      <c r="M271" s="76" t="str">
        <f>IFERROR(__xludf.DUMMYFUNCTION("IF(ISBLANK($D271),"""",IFERROR(JOIN("", "",QUERY(INDIRECT(""'(EDCA) "" &amp; M$3 &amp; ""'!$A$1:$D$1000""),""SELECT A WHERE D = '"" &amp; $A271 &amp; ""'""))))"),"")</f>
        <v/>
      </c>
      <c r="N271" s="76" t="str">
        <f>IFERROR(__xludf.DUMMYFUNCTION("IF(ISBLANK($D271),"""",IFERROR(JOIN("", "",QUERY(INDIRECT(""'(EDCA) "" &amp; N$3 &amp; ""'!$A$1:$D$1000""),""SELECT A WHERE D = '"" &amp; $A271 &amp; ""'""))))"),"")</f>
        <v/>
      </c>
      <c r="O271" s="76" t="str">
        <f>IFERROR(__xludf.DUMMYFUNCTION("IF(ISBLANK($D271),"""",IFERROR(JOIN("", "",QUERY(INDIRECT(""'(EDCA) "" &amp; O$3 &amp; ""'!$A$1:$D$1000""),""SELECT A WHERE D = '"" &amp; $A271 &amp; ""'""))))"),"")</f>
        <v/>
      </c>
      <c r="P271" s="76" t="str">
        <f>IFERROR(__xludf.DUMMYFUNCTION("IF(ISBLANK($D271),"""",IFERROR(JOIN("", "",QUERY(INDIRECT(""'(EDCA) "" &amp; P$3 &amp; ""'!$A$1:$D$1000""),""SELECT A WHERE D = '"" &amp; $A271 &amp; ""'""))))"),"")</f>
        <v/>
      </c>
      <c r="Q271" s="76">
        <f t="shared" ref="Q271:V271" si="269">IF(ISBLANK(IFERROR(VLOOKUP($A271,INDIRECT("'(EDCA) " &amp; Q$3 &amp; "'!$D:$D"),1,FALSE))),0,1)</f>
        <v>0</v>
      </c>
      <c r="R271" s="76">
        <f t="shared" si="269"/>
        <v>0</v>
      </c>
      <c r="S271" s="76">
        <f t="shared" si="269"/>
        <v>0</v>
      </c>
      <c r="T271" s="76">
        <f t="shared" si="269"/>
        <v>0</v>
      </c>
      <c r="U271" s="76">
        <f t="shared" si="269"/>
        <v>0</v>
      </c>
      <c r="V271" s="76">
        <f t="shared" si="269"/>
        <v>0</v>
      </c>
    </row>
    <row r="272">
      <c r="A272" s="76" t="str">
        <f t="shared" si="1"/>
        <v> ()</v>
      </c>
      <c r="B272" s="76"/>
      <c r="C272" s="76"/>
      <c r="D272" s="76"/>
      <c r="E272" s="76"/>
      <c r="F272" s="76"/>
      <c r="G272" s="76"/>
      <c r="H272" s="76"/>
      <c r="I272" s="88" t="str">
        <f t="shared" si="3"/>
        <v>no</v>
      </c>
      <c r="J272" s="88" t="str">
        <f>IFERROR(__xludf.DUMMYFUNCTION("IFERROR(JOIN("", "",FILTER(K272:P272,LEN(K272:P272))))"),"")</f>
        <v/>
      </c>
      <c r="K272" s="76" t="str">
        <f>IFERROR(__xludf.DUMMYFUNCTION("IF(ISBLANK($D272),"""",IFERROR(JOIN("", "",QUERY(INDIRECT(""'(EDCA) "" &amp; K$3 &amp; ""'!$A$1:$D$1000""),""SELECT A WHERE D = '"" &amp; $A272 &amp; ""'""))))"),"")</f>
        <v/>
      </c>
      <c r="L272" s="76" t="str">
        <f>IFERROR(__xludf.DUMMYFUNCTION("IF(ISBLANK($D272),"""",IFERROR(JOIN("", "",QUERY(INDIRECT(""'(EDCA) "" &amp; L$3 &amp; ""'!$A$1:$D$1000""),""SELECT A WHERE D = '"" &amp; $A272 &amp; ""'""))))"),"")</f>
        <v/>
      </c>
      <c r="M272" s="76" t="str">
        <f>IFERROR(__xludf.DUMMYFUNCTION("IF(ISBLANK($D272),"""",IFERROR(JOIN("", "",QUERY(INDIRECT(""'(EDCA) "" &amp; M$3 &amp; ""'!$A$1:$D$1000""),""SELECT A WHERE D = '"" &amp; $A272 &amp; ""'""))))"),"")</f>
        <v/>
      </c>
      <c r="N272" s="76" t="str">
        <f>IFERROR(__xludf.DUMMYFUNCTION("IF(ISBLANK($D272),"""",IFERROR(JOIN("", "",QUERY(INDIRECT(""'(EDCA) "" &amp; N$3 &amp; ""'!$A$1:$D$1000""),""SELECT A WHERE D = '"" &amp; $A272 &amp; ""'""))))"),"")</f>
        <v/>
      </c>
      <c r="O272" s="76" t="str">
        <f>IFERROR(__xludf.DUMMYFUNCTION("IF(ISBLANK($D272),"""",IFERROR(JOIN("", "",QUERY(INDIRECT(""'(EDCA) "" &amp; O$3 &amp; ""'!$A$1:$D$1000""),""SELECT A WHERE D = '"" &amp; $A272 &amp; ""'""))))"),"")</f>
        <v/>
      </c>
      <c r="P272" s="76" t="str">
        <f>IFERROR(__xludf.DUMMYFUNCTION("IF(ISBLANK($D272),"""",IFERROR(JOIN("", "",QUERY(INDIRECT(""'(EDCA) "" &amp; P$3 &amp; ""'!$A$1:$D$1000""),""SELECT A WHERE D = '"" &amp; $A272 &amp; ""'""))))"),"")</f>
        <v/>
      </c>
      <c r="Q272" s="76">
        <f t="shared" ref="Q272:V272" si="270">IF(ISBLANK(IFERROR(VLOOKUP($A272,INDIRECT("'(EDCA) " &amp; Q$3 &amp; "'!$D:$D"),1,FALSE))),0,1)</f>
        <v>0</v>
      </c>
      <c r="R272" s="76">
        <f t="shared" si="270"/>
        <v>0</v>
      </c>
      <c r="S272" s="76">
        <f t="shared" si="270"/>
        <v>0</v>
      </c>
      <c r="T272" s="76">
        <f t="shared" si="270"/>
        <v>0</v>
      </c>
      <c r="U272" s="76">
        <f t="shared" si="270"/>
        <v>0</v>
      </c>
      <c r="V272" s="76">
        <f t="shared" si="270"/>
        <v>0</v>
      </c>
    </row>
    <row r="273">
      <c r="A273" s="76" t="str">
        <f t="shared" si="1"/>
        <v> ()</v>
      </c>
      <c r="B273" s="76"/>
      <c r="C273" s="76"/>
      <c r="D273" s="76"/>
      <c r="E273" s="76"/>
      <c r="F273" s="76"/>
      <c r="G273" s="76"/>
      <c r="H273" s="76"/>
      <c r="I273" s="88" t="str">
        <f t="shared" si="3"/>
        <v>no</v>
      </c>
      <c r="J273" s="88" t="str">
        <f>IFERROR(__xludf.DUMMYFUNCTION("IFERROR(JOIN("", "",FILTER(K273:P273,LEN(K273:P273))))"),"")</f>
        <v/>
      </c>
      <c r="K273" s="76" t="str">
        <f>IFERROR(__xludf.DUMMYFUNCTION("IF(ISBLANK($D273),"""",IFERROR(JOIN("", "",QUERY(INDIRECT(""'(EDCA) "" &amp; K$3 &amp; ""'!$A$1:$D$1000""),""SELECT A WHERE D = '"" &amp; $A273 &amp; ""'""))))"),"")</f>
        <v/>
      </c>
      <c r="L273" s="76" t="str">
        <f>IFERROR(__xludf.DUMMYFUNCTION("IF(ISBLANK($D273),"""",IFERROR(JOIN("", "",QUERY(INDIRECT(""'(EDCA) "" &amp; L$3 &amp; ""'!$A$1:$D$1000""),""SELECT A WHERE D = '"" &amp; $A273 &amp; ""'""))))"),"")</f>
        <v/>
      </c>
      <c r="M273" s="76" t="str">
        <f>IFERROR(__xludf.DUMMYFUNCTION("IF(ISBLANK($D273),"""",IFERROR(JOIN("", "",QUERY(INDIRECT(""'(EDCA) "" &amp; M$3 &amp; ""'!$A$1:$D$1000""),""SELECT A WHERE D = '"" &amp; $A273 &amp; ""'""))))"),"")</f>
        <v/>
      </c>
      <c r="N273" s="76" t="str">
        <f>IFERROR(__xludf.DUMMYFUNCTION("IF(ISBLANK($D273),"""",IFERROR(JOIN("", "",QUERY(INDIRECT(""'(EDCA) "" &amp; N$3 &amp; ""'!$A$1:$D$1000""),""SELECT A WHERE D = '"" &amp; $A273 &amp; ""'""))))"),"")</f>
        <v/>
      </c>
      <c r="O273" s="76" t="str">
        <f>IFERROR(__xludf.DUMMYFUNCTION("IF(ISBLANK($D273),"""",IFERROR(JOIN("", "",QUERY(INDIRECT(""'(EDCA) "" &amp; O$3 &amp; ""'!$A$1:$D$1000""),""SELECT A WHERE D = '"" &amp; $A273 &amp; ""'""))))"),"")</f>
        <v/>
      </c>
      <c r="P273" s="76" t="str">
        <f>IFERROR(__xludf.DUMMYFUNCTION("IF(ISBLANK($D273),"""",IFERROR(JOIN("", "",QUERY(INDIRECT(""'(EDCA) "" &amp; P$3 &amp; ""'!$A$1:$D$1000""),""SELECT A WHERE D = '"" &amp; $A273 &amp; ""'""))))"),"")</f>
        <v/>
      </c>
      <c r="Q273" s="76">
        <f t="shared" ref="Q273:V273" si="271">IF(ISBLANK(IFERROR(VLOOKUP($A273,INDIRECT("'(EDCA) " &amp; Q$3 &amp; "'!$D:$D"),1,FALSE))),0,1)</f>
        <v>0</v>
      </c>
      <c r="R273" s="76">
        <f t="shared" si="271"/>
        <v>0</v>
      </c>
      <c r="S273" s="76">
        <f t="shared" si="271"/>
        <v>0</v>
      </c>
      <c r="T273" s="76">
        <f t="shared" si="271"/>
        <v>0</v>
      </c>
      <c r="U273" s="76">
        <f t="shared" si="271"/>
        <v>0</v>
      </c>
      <c r="V273" s="76">
        <f t="shared" si="271"/>
        <v>0</v>
      </c>
    </row>
    <row r="274">
      <c r="A274" s="76" t="str">
        <f t="shared" si="1"/>
        <v> ()</v>
      </c>
      <c r="B274" s="76"/>
      <c r="C274" s="76"/>
      <c r="D274" s="76"/>
      <c r="E274" s="76"/>
      <c r="F274" s="76"/>
      <c r="G274" s="76"/>
      <c r="H274" s="76"/>
      <c r="I274" s="88" t="str">
        <f t="shared" si="3"/>
        <v>no</v>
      </c>
      <c r="J274" s="88" t="str">
        <f>IFERROR(__xludf.DUMMYFUNCTION("IFERROR(JOIN("", "",FILTER(K274:P274,LEN(K274:P274))))"),"")</f>
        <v/>
      </c>
      <c r="K274" s="76" t="str">
        <f>IFERROR(__xludf.DUMMYFUNCTION("IF(ISBLANK($D274),"""",IFERROR(JOIN("", "",QUERY(INDIRECT(""'(EDCA) "" &amp; K$3 &amp; ""'!$A$1:$D$1000""),""SELECT A WHERE D = '"" &amp; $A274 &amp; ""'""))))"),"")</f>
        <v/>
      </c>
      <c r="L274" s="76" t="str">
        <f>IFERROR(__xludf.DUMMYFUNCTION("IF(ISBLANK($D274),"""",IFERROR(JOIN("", "",QUERY(INDIRECT(""'(EDCA) "" &amp; L$3 &amp; ""'!$A$1:$D$1000""),""SELECT A WHERE D = '"" &amp; $A274 &amp; ""'""))))"),"")</f>
        <v/>
      </c>
      <c r="M274" s="76" t="str">
        <f>IFERROR(__xludf.DUMMYFUNCTION("IF(ISBLANK($D274),"""",IFERROR(JOIN("", "",QUERY(INDIRECT(""'(EDCA) "" &amp; M$3 &amp; ""'!$A$1:$D$1000""),""SELECT A WHERE D = '"" &amp; $A274 &amp; ""'""))))"),"")</f>
        <v/>
      </c>
      <c r="N274" s="76" t="str">
        <f>IFERROR(__xludf.DUMMYFUNCTION("IF(ISBLANK($D274),"""",IFERROR(JOIN("", "",QUERY(INDIRECT(""'(EDCA) "" &amp; N$3 &amp; ""'!$A$1:$D$1000""),""SELECT A WHERE D = '"" &amp; $A274 &amp; ""'""))))"),"")</f>
        <v/>
      </c>
      <c r="O274" s="76" t="str">
        <f>IFERROR(__xludf.DUMMYFUNCTION("IF(ISBLANK($D274),"""",IFERROR(JOIN("", "",QUERY(INDIRECT(""'(EDCA) "" &amp; O$3 &amp; ""'!$A$1:$D$1000""),""SELECT A WHERE D = '"" &amp; $A274 &amp; ""'""))))"),"")</f>
        <v/>
      </c>
      <c r="P274" s="76" t="str">
        <f>IFERROR(__xludf.DUMMYFUNCTION("IF(ISBLANK($D274),"""",IFERROR(JOIN("", "",QUERY(INDIRECT(""'(EDCA) "" &amp; P$3 &amp; ""'!$A$1:$D$1000""),""SELECT A WHERE D = '"" &amp; $A274 &amp; ""'""))))"),"")</f>
        <v/>
      </c>
      <c r="Q274" s="76">
        <f t="shared" ref="Q274:V274" si="272">IF(ISBLANK(IFERROR(VLOOKUP($A274,INDIRECT("'(EDCA) " &amp; Q$3 &amp; "'!$D:$D"),1,FALSE))),0,1)</f>
        <v>0</v>
      </c>
      <c r="R274" s="76">
        <f t="shared" si="272"/>
        <v>0</v>
      </c>
      <c r="S274" s="76">
        <f t="shared" si="272"/>
        <v>0</v>
      </c>
      <c r="T274" s="76">
        <f t="shared" si="272"/>
        <v>0</v>
      </c>
      <c r="U274" s="76">
        <f t="shared" si="272"/>
        <v>0</v>
      </c>
      <c r="V274" s="76">
        <f t="shared" si="272"/>
        <v>0</v>
      </c>
    </row>
    <row r="275">
      <c r="A275" s="76" t="str">
        <f t="shared" si="1"/>
        <v> ()</v>
      </c>
      <c r="B275" s="76"/>
      <c r="C275" s="76"/>
      <c r="D275" s="76"/>
      <c r="E275" s="76"/>
      <c r="F275" s="76"/>
      <c r="G275" s="76"/>
      <c r="H275" s="76"/>
      <c r="I275" s="88" t="str">
        <f t="shared" si="3"/>
        <v>no</v>
      </c>
      <c r="J275" s="88" t="str">
        <f>IFERROR(__xludf.DUMMYFUNCTION("IFERROR(JOIN("", "",FILTER(K275:P275,LEN(K275:P275))))"),"")</f>
        <v/>
      </c>
      <c r="K275" s="76" t="str">
        <f>IFERROR(__xludf.DUMMYFUNCTION("IF(ISBLANK($D275),"""",IFERROR(JOIN("", "",QUERY(INDIRECT(""'(EDCA) "" &amp; K$3 &amp; ""'!$A$1:$D$1000""),""SELECT A WHERE D = '"" &amp; $A275 &amp; ""'""))))"),"")</f>
        <v/>
      </c>
      <c r="L275" s="76" t="str">
        <f>IFERROR(__xludf.DUMMYFUNCTION("IF(ISBLANK($D275),"""",IFERROR(JOIN("", "",QUERY(INDIRECT(""'(EDCA) "" &amp; L$3 &amp; ""'!$A$1:$D$1000""),""SELECT A WHERE D = '"" &amp; $A275 &amp; ""'""))))"),"")</f>
        <v/>
      </c>
      <c r="M275" s="76" t="str">
        <f>IFERROR(__xludf.DUMMYFUNCTION("IF(ISBLANK($D275),"""",IFERROR(JOIN("", "",QUERY(INDIRECT(""'(EDCA) "" &amp; M$3 &amp; ""'!$A$1:$D$1000""),""SELECT A WHERE D = '"" &amp; $A275 &amp; ""'""))))"),"")</f>
        <v/>
      </c>
      <c r="N275" s="76" t="str">
        <f>IFERROR(__xludf.DUMMYFUNCTION("IF(ISBLANK($D275),"""",IFERROR(JOIN("", "",QUERY(INDIRECT(""'(EDCA) "" &amp; N$3 &amp; ""'!$A$1:$D$1000""),""SELECT A WHERE D = '"" &amp; $A275 &amp; ""'""))))"),"")</f>
        <v/>
      </c>
      <c r="O275" s="76" t="str">
        <f>IFERROR(__xludf.DUMMYFUNCTION("IF(ISBLANK($D275),"""",IFERROR(JOIN("", "",QUERY(INDIRECT(""'(EDCA) "" &amp; O$3 &amp; ""'!$A$1:$D$1000""),""SELECT A WHERE D = '"" &amp; $A275 &amp; ""'""))))"),"")</f>
        <v/>
      </c>
      <c r="P275" s="76" t="str">
        <f>IFERROR(__xludf.DUMMYFUNCTION("IF(ISBLANK($D275),"""",IFERROR(JOIN("", "",QUERY(INDIRECT(""'(EDCA) "" &amp; P$3 &amp; ""'!$A$1:$D$1000""),""SELECT A WHERE D = '"" &amp; $A275 &amp; ""'""))))"),"")</f>
        <v/>
      </c>
      <c r="Q275" s="76">
        <f t="shared" ref="Q275:V275" si="273">IF(ISBLANK(IFERROR(VLOOKUP($A275,INDIRECT("'(EDCA) " &amp; Q$3 &amp; "'!$D:$D"),1,FALSE))),0,1)</f>
        <v>0</v>
      </c>
      <c r="R275" s="76">
        <f t="shared" si="273"/>
        <v>0</v>
      </c>
      <c r="S275" s="76">
        <f t="shared" si="273"/>
        <v>0</v>
      </c>
      <c r="T275" s="76">
        <f t="shared" si="273"/>
        <v>0</v>
      </c>
      <c r="U275" s="76">
        <f t="shared" si="273"/>
        <v>0</v>
      </c>
      <c r="V275" s="76">
        <f t="shared" si="273"/>
        <v>0</v>
      </c>
    </row>
    <row r="276">
      <c r="A276" s="76" t="str">
        <f t="shared" si="1"/>
        <v> ()</v>
      </c>
      <c r="B276" s="76"/>
      <c r="C276" s="76"/>
      <c r="D276" s="76"/>
      <c r="E276" s="76"/>
      <c r="F276" s="76"/>
      <c r="G276" s="76"/>
      <c r="H276" s="76"/>
      <c r="I276" s="88" t="str">
        <f t="shared" si="3"/>
        <v>no</v>
      </c>
      <c r="J276" s="88" t="str">
        <f>IFERROR(__xludf.DUMMYFUNCTION("IFERROR(JOIN("", "",FILTER(K276:P276,LEN(K276:P276))))"),"")</f>
        <v/>
      </c>
      <c r="K276" s="76" t="str">
        <f>IFERROR(__xludf.DUMMYFUNCTION("IF(ISBLANK($D276),"""",IFERROR(JOIN("", "",QUERY(INDIRECT(""'(EDCA) "" &amp; K$3 &amp; ""'!$A$1:$D$1000""),""SELECT A WHERE D = '"" &amp; $A276 &amp; ""'""))))"),"")</f>
        <v/>
      </c>
      <c r="L276" s="76" t="str">
        <f>IFERROR(__xludf.DUMMYFUNCTION("IF(ISBLANK($D276),"""",IFERROR(JOIN("", "",QUERY(INDIRECT(""'(EDCA) "" &amp; L$3 &amp; ""'!$A$1:$D$1000""),""SELECT A WHERE D = '"" &amp; $A276 &amp; ""'""))))"),"")</f>
        <v/>
      </c>
      <c r="M276" s="76" t="str">
        <f>IFERROR(__xludf.DUMMYFUNCTION("IF(ISBLANK($D276),"""",IFERROR(JOIN("", "",QUERY(INDIRECT(""'(EDCA) "" &amp; M$3 &amp; ""'!$A$1:$D$1000""),""SELECT A WHERE D = '"" &amp; $A276 &amp; ""'""))))"),"")</f>
        <v/>
      </c>
      <c r="N276" s="76" t="str">
        <f>IFERROR(__xludf.DUMMYFUNCTION("IF(ISBLANK($D276),"""",IFERROR(JOIN("", "",QUERY(INDIRECT(""'(EDCA) "" &amp; N$3 &amp; ""'!$A$1:$D$1000""),""SELECT A WHERE D = '"" &amp; $A276 &amp; ""'""))))"),"")</f>
        <v/>
      </c>
      <c r="O276" s="76" t="str">
        <f>IFERROR(__xludf.DUMMYFUNCTION("IF(ISBLANK($D276),"""",IFERROR(JOIN("", "",QUERY(INDIRECT(""'(EDCA) "" &amp; O$3 &amp; ""'!$A$1:$D$1000""),""SELECT A WHERE D = '"" &amp; $A276 &amp; ""'""))))"),"")</f>
        <v/>
      </c>
      <c r="P276" s="76" t="str">
        <f>IFERROR(__xludf.DUMMYFUNCTION("IF(ISBLANK($D276),"""",IFERROR(JOIN("", "",QUERY(INDIRECT(""'(EDCA) "" &amp; P$3 &amp; ""'!$A$1:$D$1000""),""SELECT A WHERE D = '"" &amp; $A276 &amp; ""'""))))"),"")</f>
        <v/>
      </c>
      <c r="Q276" s="76">
        <f t="shared" ref="Q276:V276" si="274">IF(ISBLANK(IFERROR(VLOOKUP($A276,INDIRECT("'(EDCA) " &amp; Q$3 &amp; "'!$D:$D"),1,FALSE))),0,1)</f>
        <v>0</v>
      </c>
      <c r="R276" s="76">
        <f t="shared" si="274"/>
        <v>0</v>
      </c>
      <c r="S276" s="76">
        <f t="shared" si="274"/>
        <v>0</v>
      </c>
      <c r="T276" s="76">
        <f t="shared" si="274"/>
        <v>0</v>
      </c>
      <c r="U276" s="76">
        <f t="shared" si="274"/>
        <v>0</v>
      </c>
      <c r="V276" s="76">
        <f t="shared" si="274"/>
        <v>0</v>
      </c>
    </row>
    <row r="277">
      <c r="A277" s="76" t="str">
        <f t="shared" si="1"/>
        <v> ()</v>
      </c>
      <c r="B277" s="76"/>
      <c r="C277" s="76"/>
      <c r="D277" s="76"/>
      <c r="E277" s="76"/>
      <c r="F277" s="76"/>
      <c r="G277" s="76"/>
      <c r="H277" s="76"/>
      <c r="I277" s="88" t="str">
        <f t="shared" si="3"/>
        <v>no</v>
      </c>
      <c r="J277" s="88" t="str">
        <f>IFERROR(__xludf.DUMMYFUNCTION("IFERROR(JOIN("", "",FILTER(K277:P277,LEN(K277:P277))))"),"")</f>
        <v/>
      </c>
      <c r="K277" s="76" t="str">
        <f>IFERROR(__xludf.DUMMYFUNCTION("IF(ISBLANK($D277),"""",IFERROR(JOIN("", "",QUERY(INDIRECT(""'(EDCA) "" &amp; K$3 &amp; ""'!$A$1:$D$1000""),""SELECT A WHERE D = '"" &amp; $A277 &amp; ""'""))))"),"")</f>
        <v/>
      </c>
      <c r="L277" s="76" t="str">
        <f>IFERROR(__xludf.DUMMYFUNCTION("IF(ISBLANK($D277),"""",IFERROR(JOIN("", "",QUERY(INDIRECT(""'(EDCA) "" &amp; L$3 &amp; ""'!$A$1:$D$1000""),""SELECT A WHERE D = '"" &amp; $A277 &amp; ""'""))))"),"")</f>
        <v/>
      </c>
      <c r="M277" s="76" t="str">
        <f>IFERROR(__xludf.DUMMYFUNCTION("IF(ISBLANK($D277),"""",IFERROR(JOIN("", "",QUERY(INDIRECT(""'(EDCA) "" &amp; M$3 &amp; ""'!$A$1:$D$1000""),""SELECT A WHERE D = '"" &amp; $A277 &amp; ""'""))))"),"")</f>
        <v/>
      </c>
      <c r="N277" s="76" t="str">
        <f>IFERROR(__xludf.DUMMYFUNCTION("IF(ISBLANK($D277),"""",IFERROR(JOIN("", "",QUERY(INDIRECT(""'(EDCA) "" &amp; N$3 &amp; ""'!$A$1:$D$1000""),""SELECT A WHERE D = '"" &amp; $A277 &amp; ""'""))))"),"")</f>
        <v/>
      </c>
      <c r="O277" s="76" t="str">
        <f>IFERROR(__xludf.DUMMYFUNCTION("IF(ISBLANK($D277),"""",IFERROR(JOIN("", "",QUERY(INDIRECT(""'(EDCA) "" &amp; O$3 &amp; ""'!$A$1:$D$1000""),""SELECT A WHERE D = '"" &amp; $A277 &amp; ""'""))))"),"")</f>
        <v/>
      </c>
      <c r="P277" s="76" t="str">
        <f>IFERROR(__xludf.DUMMYFUNCTION("IF(ISBLANK($D277),"""",IFERROR(JOIN("", "",QUERY(INDIRECT(""'(EDCA) "" &amp; P$3 &amp; ""'!$A$1:$D$1000""),""SELECT A WHERE D = '"" &amp; $A277 &amp; ""'""))))"),"")</f>
        <v/>
      </c>
      <c r="Q277" s="76">
        <f t="shared" ref="Q277:V277" si="275">IF(ISBLANK(IFERROR(VLOOKUP($A277,INDIRECT("'(EDCA) " &amp; Q$3 &amp; "'!$D:$D"),1,FALSE))),0,1)</f>
        <v>0</v>
      </c>
      <c r="R277" s="76">
        <f t="shared" si="275"/>
        <v>0</v>
      </c>
      <c r="S277" s="76">
        <f t="shared" si="275"/>
        <v>0</v>
      </c>
      <c r="T277" s="76">
        <f t="shared" si="275"/>
        <v>0</v>
      </c>
      <c r="U277" s="76">
        <f t="shared" si="275"/>
        <v>0</v>
      </c>
      <c r="V277" s="76">
        <f t="shared" si="275"/>
        <v>0</v>
      </c>
    </row>
    <row r="278">
      <c r="A278" s="76" t="str">
        <f t="shared" si="1"/>
        <v> ()</v>
      </c>
      <c r="B278" s="76"/>
      <c r="C278" s="76"/>
      <c r="D278" s="76"/>
      <c r="E278" s="76"/>
      <c r="F278" s="76"/>
      <c r="G278" s="76"/>
      <c r="H278" s="76"/>
      <c r="I278" s="88" t="str">
        <f t="shared" si="3"/>
        <v>no</v>
      </c>
      <c r="J278" s="88" t="str">
        <f>IFERROR(__xludf.DUMMYFUNCTION("IFERROR(JOIN("", "",FILTER(K278:P278,LEN(K278:P278))))"),"")</f>
        <v/>
      </c>
      <c r="K278" s="76" t="str">
        <f>IFERROR(__xludf.DUMMYFUNCTION("IF(ISBLANK($D278),"""",IFERROR(JOIN("", "",QUERY(INDIRECT(""'(EDCA) "" &amp; K$3 &amp; ""'!$A$1:$D$1000""),""SELECT A WHERE D = '"" &amp; $A278 &amp; ""'""))))"),"")</f>
        <v/>
      </c>
      <c r="L278" s="76" t="str">
        <f>IFERROR(__xludf.DUMMYFUNCTION("IF(ISBLANK($D278),"""",IFERROR(JOIN("", "",QUERY(INDIRECT(""'(EDCA) "" &amp; L$3 &amp; ""'!$A$1:$D$1000""),""SELECT A WHERE D = '"" &amp; $A278 &amp; ""'""))))"),"")</f>
        <v/>
      </c>
      <c r="M278" s="76" t="str">
        <f>IFERROR(__xludf.DUMMYFUNCTION("IF(ISBLANK($D278),"""",IFERROR(JOIN("", "",QUERY(INDIRECT(""'(EDCA) "" &amp; M$3 &amp; ""'!$A$1:$D$1000""),""SELECT A WHERE D = '"" &amp; $A278 &amp; ""'""))))"),"")</f>
        <v/>
      </c>
      <c r="N278" s="76" t="str">
        <f>IFERROR(__xludf.DUMMYFUNCTION("IF(ISBLANK($D278),"""",IFERROR(JOIN("", "",QUERY(INDIRECT(""'(EDCA) "" &amp; N$3 &amp; ""'!$A$1:$D$1000""),""SELECT A WHERE D = '"" &amp; $A278 &amp; ""'""))))"),"")</f>
        <v/>
      </c>
      <c r="O278" s="76" t="str">
        <f>IFERROR(__xludf.DUMMYFUNCTION("IF(ISBLANK($D278),"""",IFERROR(JOIN("", "",QUERY(INDIRECT(""'(EDCA) "" &amp; O$3 &amp; ""'!$A$1:$D$1000""),""SELECT A WHERE D = '"" &amp; $A278 &amp; ""'""))))"),"")</f>
        <v/>
      </c>
      <c r="P278" s="76" t="str">
        <f>IFERROR(__xludf.DUMMYFUNCTION("IF(ISBLANK($D278),"""",IFERROR(JOIN("", "",QUERY(INDIRECT(""'(EDCA) "" &amp; P$3 &amp; ""'!$A$1:$D$1000""),""SELECT A WHERE D = '"" &amp; $A278 &amp; ""'""))))"),"")</f>
        <v/>
      </c>
      <c r="Q278" s="76">
        <f t="shared" ref="Q278:V278" si="276">IF(ISBLANK(IFERROR(VLOOKUP($A278,INDIRECT("'(EDCA) " &amp; Q$3 &amp; "'!$D:$D"),1,FALSE))),0,1)</f>
        <v>0</v>
      </c>
      <c r="R278" s="76">
        <f t="shared" si="276"/>
        <v>0</v>
      </c>
      <c r="S278" s="76">
        <f t="shared" si="276"/>
        <v>0</v>
      </c>
      <c r="T278" s="76">
        <f t="shared" si="276"/>
        <v>0</v>
      </c>
      <c r="U278" s="76">
        <f t="shared" si="276"/>
        <v>0</v>
      </c>
      <c r="V278" s="76">
        <f t="shared" si="276"/>
        <v>0</v>
      </c>
    </row>
    <row r="279">
      <c r="A279" s="76" t="str">
        <f t="shared" si="1"/>
        <v> ()</v>
      </c>
      <c r="B279" s="76"/>
      <c r="C279" s="76"/>
      <c r="D279" s="76"/>
      <c r="E279" s="76"/>
      <c r="F279" s="76"/>
      <c r="G279" s="76"/>
      <c r="H279" s="76"/>
      <c r="I279" s="88" t="str">
        <f t="shared" si="3"/>
        <v>no</v>
      </c>
      <c r="J279" s="88" t="str">
        <f>IFERROR(__xludf.DUMMYFUNCTION("IFERROR(JOIN("", "",FILTER(K279:P279,LEN(K279:P279))))"),"")</f>
        <v/>
      </c>
      <c r="K279" s="76" t="str">
        <f>IFERROR(__xludf.DUMMYFUNCTION("IF(ISBLANK($D279),"""",IFERROR(JOIN("", "",QUERY(INDIRECT(""'(EDCA) "" &amp; K$3 &amp; ""'!$A$1:$D$1000""),""SELECT A WHERE D = '"" &amp; $A279 &amp; ""'""))))"),"")</f>
        <v/>
      </c>
      <c r="L279" s="76" t="str">
        <f>IFERROR(__xludf.DUMMYFUNCTION("IF(ISBLANK($D279),"""",IFERROR(JOIN("", "",QUERY(INDIRECT(""'(EDCA) "" &amp; L$3 &amp; ""'!$A$1:$D$1000""),""SELECT A WHERE D = '"" &amp; $A279 &amp; ""'""))))"),"")</f>
        <v/>
      </c>
      <c r="M279" s="76" t="str">
        <f>IFERROR(__xludf.DUMMYFUNCTION("IF(ISBLANK($D279),"""",IFERROR(JOIN("", "",QUERY(INDIRECT(""'(EDCA) "" &amp; M$3 &amp; ""'!$A$1:$D$1000""),""SELECT A WHERE D = '"" &amp; $A279 &amp; ""'""))))"),"")</f>
        <v/>
      </c>
      <c r="N279" s="76" t="str">
        <f>IFERROR(__xludf.DUMMYFUNCTION("IF(ISBLANK($D279),"""",IFERROR(JOIN("", "",QUERY(INDIRECT(""'(EDCA) "" &amp; N$3 &amp; ""'!$A$1:$D$1000""),""SELECT A WHERE D = '"" &amp; $A279 &amp; ""'""))))"),"")</f>
        <v/>
      </c>
      <c r="O279" s="76" t="str">
        <f>IFERROR(__xludf.DUMMYFUNCTION("IF(ISBLANK($D279),"""",IFERROR(JOIN("", "",QUERY(INDIRECT(""'(EDCA) "" &amp; O$3 &amp; ""'!$A$1:$D$1000""),""SELECT A WHERE D = '"" &amp; $A279 &amp; ""'""))))"),"")</f>
        <v/>
      </c>
      <c r="P279" s="76" t="str">
        <f>IFERROR(__xludf.DUMMYFUNCTION("IF(ISBLANK($D279),"""",IFERROR(JOIN("", "",QUERY(INDIRECT(""'(EDCA) "" &amp; P$3 &amp; ""'!$A$1:$D$1000""),""SELECT A WHERE D = '"" &amp; $A279 &amp; ""'""))))"),"")</f>
        <v/>
      </c>
      <c r="Q279" s="76">
        <f t="shared" ref="Q279:V279" si="277">IF(ISBLANK(IFERROR(VLOOKUP($A279,INDIRECT("'(EDCA) " &amp; Q$3 &amp; "'!$D:$D"),1,FALSE))),0,1)</f>
        <v>0</v>
      </c>
      <c r="R279" s="76">
        <f t="shared" si="277"/>
        <v>0</v>
      </c>
      <c r="S279" s="76">
        <f t="shared" si="277"/>
        <v>0</v>
      </c>
      <c r="T279" s="76">
        <f t="shared" si="277"/>
        <v>0</v>
      </c>
      <c r="U279" s="76">
        <f t="shared" si="277"/>
        <v>0</v>
      </c>
      <c r="V279" s="76">
        <f t="shared" si="277"/>
        <v>0</v>
      </c>
    </row>
    <row r="280">
      <c r="A280" s="76" t="str">
        <f t="shared" si="1"/>
        <v> ()</v>
      </c>
      <c r="B280" s="76"/>
      <c r="C280" s="76"/>
      <c r="D280" s="76"/>
      <c r="E280" s="76"/>
      <c r="F280" s="76"/>
      <c r="G280" s="76"/>
      <c r="H280" s="76"/>
      <c r="I280" s="88" t="str">
        <f t="shared" si="3"/>
        <v>no</v>
      </c>
      <c r="J280" s="88" t="str">
        <f>IFERROR(__xludf.DUMMYFUNCTION("IFERROR(JOIN("", "",FILTER(K280:P280,LEN(K280:P280))))"),"")</f>
        <v/>
      </c>
      <c r="K280" s="76" t="str">
        <f>IFERROR(__xludf.DUMMYFUNCTION("IF(ISBLANK($D280),"""",IFERROR(JOIN("", "",QUERY(INDIRECT(""'(EDCA) "" &amp; K$3 &amp; ""'!$A$1:$D$1000""),""SELECT A WHERE D = '"" &amp; $A280 &amp; ""'""))))"),"")</f>
        <v/>
      </c>
      <c r="L280" s="76" t="str">
        <f>IFERROR(__xludf.DUMMYFUNCTION("IF(ISBLANK($D280),"""",IFERROR(JOIN("", "",QUERY(INDIRECT(""'(EDCA) "" &amp; L$3 &amp; ""'!$A$1:$D$1000""),""SELECT A WHERE D = '"" &amp; $A280 &amp; ""'""))))"),"")</f>
        <v/>
      </c>
      <c r="M280" s="76" t="str">
        <f>IFERROR(__xludf.DUMMYFUNCTION("IF(ISBLANK($D280),"""",IFERROR(JOIN("", "",QUERY(INDIRECT(""'(EDCA) "" &amp; M$3 &amp; ""'!$A$1:$D$1000""),""SELECT A WHERE D = '"" &amp; $A280 &amp; ""'""))))"),"")</f>
        <v/>
      </c>
      <c r="N280" s="76" t="str">
        <f>IFERROR(__xludf.DUMMYFUNCTION("IF(ISBLANK($D280),"""",IFERROR(JOIN("", "",QUERY(INDIRECT(""'(EDCA) "" &amp; N$3 &amp; ""'!$A$1:$D$1000""),""SELECT A WHERE D = '"" &amp; $A280 &amp; ""'""))))"),"")</f>
        <v/>
      </c>
      <c r="O280" s="76" t="str">
        <f>IFERROR(__xludf.DUMMYFUNCTION("IF(ISBLANK($D280),"""",IFERROR(JOIN("", "",QUERY(INDIRECT(""'(EDCA) "" &amp; O$3 &amp; ""'!$A$1:$D$1000""),""SELECT A WHERE D = '"" &amp; $A280 &amp; ""'""))))"),"")</f>
        <v/>
      </c>
      <c r="P280" s="76" t="str">
        <f>IFERROR(__xludf.DUMMYFUNCTION("IF(ISBLANK($D280),"""",IFERROR(JOIN("", "",QUERY(INDIRECT(""'(EDCA) "" &amp; P$3 &amp; ""'!$A$1:$D$1000""),""SELECT A WHERE D = '"" &amp; $A280 &amp; ""'""))))"),"")</f>
        <v/>
      </c>
      <c r="Q280" s="76">
        <f t="shared" ref="Q280:V280" si="278">IF(ISBLANK(IFERROR(VLOOKUP($A280,INDIRECT("'(EDCA) " &amp; Q$3 &amp; "'!$D:$D"),1,FALSE))),0,1)</f>
        <v>0</v>
      </c>
      <c r="R280" s="76">
        <f t="shared" si="278"/>
        <v>0</v>
      </c>
      <c r="S280" s="76">
        <f t="shared" si="278"/>
        <v>0</v>
      </c>
      <c r="T280" s="76">
        <f t="shared" si="278"/>
        <v>0</v>
      </c>
      <c r="U280" s="76">
        <f t="shared" si="278"/>
        <v>0</v>
      </c>
      <c r="V280" s="76">
        <f t="shared" si="278"/>
        <v>0</v>
      </c>
    </row>
    <row r="281">
      <c r="A281" s="76" t="str">
        <f t="shared" si="1"/>
        <v> ()</v>
      </c>
      <c r="B281" s="76"/>
      <c r="C281" s="76"/>
      <c r="D281" s="76"/>
      <c r="E281" s="76"/>
      <c r="F281" s="76"/>
      <c r="G281" s="76"/>
      <c r="H281" s="76"/>
      <c r="I281" s="88" t="str">
        <f t="shared" si="3"/>
        <v>no</v>
      </c>
      <c r="J281" s="88" t="str">
        <f>IFERROR(__xludf.DUMMYFUNCTION("IFERROR(JOIN("", "",FILTER(K281:P281,LEN(K281:P281))))"),"")</f>
        <v/>
      </c>
      <c r="K281" s="76" t="str">
        <f>IFERROR(__xludf.DUMMYFUNCTION("IF(ISBLANK($D281),"""",IFERROR(JOIN("", "",QUERY(INDIRECT(""'(EDCA) "" &amp; K$3 &amp; ""'!$A$1:$D$1000""),""SELECT A WHERE D = '"" &amp; $A281 &amp; ""'""))))"),"")</f>
        <v/>
      </c>
      <c r="L281" s="76" t="str">
        <f>IFERROR(__xludf.DUMMYFUNCTION("IF(ISBLANK($D281),"""",IFERROR(JOIN("", "",QUERY(INDIRECT(""'(EDCA) "" &amp; L$3 &amp; ""'!$A$1:$D$1000""),""SELECT A WHERE D = '"" &amp; $A281 &amp; ""'""))))"),"")</f>
        <v/>
      </c>
      <c r="M281" s="76" t="str">
        <f>IFERROR(__xludf.DUMMYFUNCTION("IF(ISBLANK($D281),"""",IFERROR(JOIN("", "",QUERY(INDIRECT(""'(EDCA) "" &amp; M$3 &amp; ""'!$A$1:$D$1000""),""SELECT A WHERE D = '"" &amp; $A281 &amp; ""'""))))"),"")</f>
        <v/>
      </c>
      <c r="N281" s="76" t="str">
        <f>IFERROR(__xludf.DUMMYFUNCTION("IF(ISBLANK($D281),"""",IFERROR(JOIN("", "",QUERY(INDIRECT(""'(EDCA) "" &amp; N$3 &amp; ""'!$A$1:$D$1000""),""SELECT A WHERE D = '"" &amp; $A281 &amp; ""'""))))"),"")</f>
        <v/>
      </c>
      <c r="O281" s="76" t="str">
        <f>IFERROR(__xludf.DUMMYFUNCTION("IF(ISBLANK($D281),"""",IFERROR(JOIN("", "",QUERY(INDIRECT(""'(EDCA) "" &amp; O$3 &amp; ""'!$A$1:$D$1000""),""SELECT A WHERE D = '"" &amp; $A281 &amp; ""'""))))"),"")</f>
        <v/>
      </c>
      <c r="P281" s="76" t="str">
        <f>IFERROR(__xludf.DUMMYFUNCTION("IF(ISBLANK($D281),"""",IFERROR(JOIN("", "",QUERY(INDIRECT(""'(EDCA) "" &amp; P$3 &amp; ""'!$A$1:$D$1000""),""SELECT A WHERE D = '"" &amp; $A281 &amp; ""'""))))"),"")</f>
        <v/>
      </c>
      <c r="Q281" s="76">
        <f t="shared" ref="Q281:V281" si="279">IF(ISBLANK(IFERROR(VLOOKUP($A281,INDIRECT("'(EDCA) " &amp; Q$3 &amp; "'!$D:$D"),1,FALSE))),0,1)</f>
        <v>0</v>
      </c>
      <c r="R281" s="76">
        <f t="shared" si="279"/>
        <v>0</v>
      </c>
      <c r="S281" s="76">
        <f t="shared" si="279"/>
        <v>0</v>
      </c>
      <c r="T281" s="76">
        <f t="shared" si="279"/>
        <v>0</v>
      </c>
      <c r="U281" s="76">
        <f t="shared" si="279"/>
        <v>0</v>
      </c>
      <c r="V281" s="76">
        <f t="shared" si="279"/>
        <v>0</v>
      </c>
    </row>
    <row r="282">
      <c r="A282" s="76" t="str">
        <f t="shared" si="1"/>
        <v> ()</v>
      </c>
      <c r="B282" s="76"/>
      <c r="C282" s="76"/>
      <c r="D282" s="76"/>
      <c r="E282" s="76"/>
      <c r="F282" s="76"/>
      <c r="G282" s="76"/>
      <c r="H282" s="76"/>
      <c r="I282" s="88" t="str">
        <f t="shared" si="3"/>
        <v>no</v>
      </c>
      <c r="J282" s="88" t="str">
        <f>IFERROR(__xludf.DUMMYFUNCTION("IFERROR(JOIN("", "",FILTER(K282:P282,LEN(K282:P282))))"),"")</f>
        <v/>
      </c>
      <c r="K282" s="76" t="str">
        <f>IFERROR(__xludf.DUMMYFUNCTION("IF(ISBLANK($D282),"""",IFERROR(JOIN("", "",QUERY(INDIRECT(""'(EDCA) "" &amp; K$3 &amp; ""'!$A$1:$D$1000""),""SELECT A WHERE D = '"" &amp; $A282 &amp; ""'""))))"),"")</f>
        <v/>
      </c>
      <c r="L282" s="76" t="str">
        <f>IFERROR(__xludf.DUMMYFUNCTION("IF(ISBLANK($D282),"""",IFERROR(JOIN("", "",QUERY(INDIRECT(""'(EDCA) "" &amp; L$3 &amp; ""'!$A$1:$D$1000""),""SELECT A WHERE D = '"" &amp; $A282 &amp; ""'""))))"),"")</f>
        <v/>
      </c>
      <c r="M282" s="76" t="str">
        <f>IFERROR(__xludf.DUMMYFUNCTION("IF(ISBLANK($D282),"""",IFERROR(JOIN("", "",QUERY(INDIRECT(""'(EDCA) "" &amp; M$3 &amp; ""'!$A$1:$D$1000""),""SELECT A WHERE D = '"" &amp; $A282 &amp; ""'""))))"),"")</f>
        <v/>
      </c>
      <c r="N282" s="76" t="str">
        <f>IFERROR(__xludf.DUMMYFUNCTION("IF(ISBLANK($D282),"""",IFERROR(JOIN("", "",QUERY(INDIRECT(""'(EDCA) "" &amp; N$3 &amp; ""'!$A$1:$D$1000""),""SELECT A WHERE D = '"" &amp; $A282 &amp; ""'""))))"),"")</f>
        <v/>
      </c>
      <c r="O282" s="76" t="str">
        <f>IFERROR(__xludf.DUMMYFUNCTION("IF(ISBLANK($D282),"""",IFERROR(JOIN("", "",QUERY(INDIRECT(""'(EDCA) "" &amp; O$3 &amp; ""'!$A$1:$D$1000""),""SELECT A WHERE D = '"" &amp; $A282 &amp; ""'""))))"),"")</f>
        <v/>
      </c>
      <c r="P282" s="76" t="str">
        <f>IFERROR(__xludf.DUMMYFUNCTION("IF(ISBLANK($D282),"""",IFERROR(JOIN("", "",QUERY(INDIRECT(""'(EDCA) "" &amp; P$3 &amp; ""'!$A$1:$D$1000""),""SELECT A WHERE D = '"" &amp; $A282 &amp; ""'""))))"),"")</f>
        <v/>
      </c>
      <c r="Q282" s="76">
        <f t="shared" ref="Q282:V282" si="280">IF(ISBLANK(IFERROR(VLOOKUP($A282,INDIRECT("'(EDCA) " &amp; Q$3 &amp; "'!$D:$D"),1,FALSE))),0,1)</f>
        <v>0</v>
      </c>
      <c r="R282" s="76">
        <f t="shared" si="280"/>
        <v>0</v>
      </c>
      <c r="S282" s="76">
        <f t="shared" si="280"/>
        <v>0</v>
      </c>
      <c r="T282" s="76">
        <f t="shared" si="280"/>
        <v>0</v>
      </c>
      <c r="U282" s="76">
        <f t="shared" si="280"/>
        <v>0</v>
      </c>
      <c r="V282" s="76">
        <f t="shared" si="280"/>
        <v>0</v>
      </c>
    </row>
    <row r="283">
      <c r="A283" s="76" t="str">
        <f t="shared" si="1"/>
        <v> ()</v>
      </c>
      <c r="B283" s="76"/>
      <c r="C283" s="76"/>
      <c r="D283" s="76"/>
      <c r="E283" s="76"/>
      <c r="F283" s="76"/>
      <c r="G283" s="76"/>
      <c r="H283" s="76"/>
      <c r="I283" s="88" t="str">
        <f t="shared" si="3"/>
        <v>no</v>
      </c>
      <c r="J283" s="88" t="str">
        <f>IFERROR(__xludf.DUMMYFUNCTION("IFERROR(JOIN("", "",FILTER(K283:P283,LEN(K283:P283))))"),"")</f>
        <v/>
      </c>
      <c r="K283" s="76" t="str">
        <f>IFERROR(__xludf.DUMMYFUNCTION("IF(ISBLANK($D283),"""",IFERROR(JOIN("", "",QUERY(INDIRECT(""'(EDCA) "" &amp; K$3 &amp; ""'!$A$1:$D$1000""),""SELECT A WHERE D = '"" &amp; $A283 &amp; ""'""))))"),"")</f>
        <v/>
      </c>
      <c r="L283" s="76" t="str">
        <f>IFERROR(__xludf.DUMMYFUNCTION("IF(ISBLANK($D283),"""",IFERROR(JOIN("", "",QUERY(INDIRECT(""'(EDCA) "" &amp; L$3 &amp; ""'!$A$1:$D$1000""),""SELECT A WHERE D = '"" &amp; $A283 &amp; ""'""))))"),"")</f>
        <v/>
      </c>
      <c r="M283" s="76" t="str">
        <f>IFERROR(__xludf.DUMMYFUNCTION("IF(ISBLANK($D283),"""",IFERROR(JOIN("", "",QUERY(INDIRECT(""'(EDCA) "" &amp; M$3 &amp; ""'!$A$1:$D$1000""),""SELECT A WHERE D = '"" &amp; $A283 &amp; ""'""))))"),"")</f>
        <v/>
      </c>
      <c r="N283" s="76" t="str">
        <f>IFERROR(__xludf.DUMMYFUNCTION("IF(ISBLANK($D283),"""",IFERROR(JOIN("", "",QUERY(INDIRECT(""'(EDCA) "" &amp; N$3 &amp; ""'!$A$1:$D$1000""),""SELECT A WHERE D = '"" &amp; $A283 &amp; ""'""))))"),"")</f>
        <v/>
      </c>
      <c r="O283" s="76" t="str">
        <f>IFERROR(__xludf.DUMMYFUNCTION("IF(ISBLANK($D283),"""",IFERROR(JOIN("", "",QUERY(INDIRECT(""'(EDCA) "" &amp; O$3 &amp; ""'!$A$1:$D$1000""),""SELECT A WHERE D = '"" &amp; $A283 &amp; ""'""))))"),"")</f>
        <v/>
      </c>
      <c r="P283" s="76" t="str">
        <f>IFERROR(__xludf.DUMMYFUNCTION("IF(ISBLANK($D283),"""",IFERROR(JOIN("", "",QUERY(INDIRECT(""'(EDCA) "" &amp; P$3 &amp; ""'!$A$1:$D$1000""),""SELECT A WHERE D = '"" &amp; $A283 &amp; ""'""))))"),"")</f>
        <v/>
      </c>
      <c r="Q283" s="76">
        <f t="shared" ref="Q283:V283" si="281">IF(ISBLANK(IFERROR(VLOOKUP($A283,INDIRECT("'(EDCA) " &amp; Q$3 &amp; "'!$D:$D"),1,FALSE))),0,1)</f>
        <v>0</v>
      </c>
      <c r="R283" s="76">
        <f t="shared" si="281"/>
        <v>0</v>
      </c>
      <c r="S283" s="76">
        <f t="shared" si="281"/>
        <v>0</v>
      </c>
      <c r="T283" s="76">
        <f t="shared" si="281"/>
        <v>0</v>
      </c>
      <c r="U283" s="76">
        <f t="shared" si="281"/>
        <v>0</v>
      </c>
      <c r="V283" s="76">
        <f t="shared" si="281"/>
        <v>0</v>
      </c>
    </row>
    <row r="284">
      <c r="A284" s="76" t="str">
        <f t="shared" si="1"/>
        <v> ()</v>
      </c>
      <c r="B284" s="76"/>
      <c r="C284" s="76"/>
      <c r="D284" s="76"/>
      <c r="E284" s="76"/>
      <c r="F284" s="76"/>
      <c r="G284" s="76"/>
      <c r="H284" s="76"/>
      <c r="I284" s="88" t="str">
        <f t="shared" si="3"/>
        <v>no</v>
      </c>
      <c r="J284" s="88" t="str">
        <f>IFERROR(__xludf.DUMMYFUNCTION("IFERROR(JOIN("", "",FILTER(K284:P284,LEN(K284:P284))))"),"")</f>
        <v/>
      </c>
      <c r="K284" s="76" t="str">
        <f>IFERROR(__xludf.DUMMYFUNCTION("IF(ISBLANK($D284),"""",IFERROR(JOIN("", "",QUERY(INDIRECT(""'(EDCA) "" &amp; K$3 &amp; ""'!$A$1:$D$1000""),""SELECT A WHERE D = '"" &amp; $A284 &amp; ""'""))))"),"")</f>
        <v/>
      </c>
      <c r="L284" s="76" t="str">
        <f>IFERROR(__xludf.DUMMYFUNCTION("IF(ISBLANK($D284),"""",IFERROR(JOIN("", "",QUERY(INDIRECT(""'(EDCA) "" &amp; L$3 &amp; ""'!$A$1:$D$1000""),""SELECT A WHERE D = '"" &amp; $A284 &amp; ""'""))))"),"")</f>
        <v/>
      </c>
      <c r="M284" s="76" t="str">
        <f>IFERROR(__xludf.DUMMYFUNCTION("IF(ISBLANK($D284),"""",IFERROR(JOIN("", "",QUERY(INDIRECT(""'(EDCA) "" &amp; M$3 &amp; ""'!$A$1:$D$1000""),""SELECT A WHERE D = '"" &amp; $A284 &amp; ""'""))))"),"")</f>
        <v/>
      </c>
      <c r="N284" s="76" t="str">
        <f>IFERROR(__xludf.DUMMYFUNCTION("IF(ISBLANK($D284),"""",IFERROR(JOIN("", "",QUERY(INDIRECT(""'(EDCA) "" &amp; N$3 &amp; ""'!$A$1:$D$1000""),""SELECT A WHERE D = '"" &amp; $A284 &amp; ""'""))))"),"")</f>
        <v/>
      </c>
      <c r="O284" s="76" t="str">
        <f>IFERROR(__xludf.DUMMYFUNCTION("IF(ISBLANK($D284),"""",IFERROR(JOIN("", "",QUERY(INDIRECT(""'(EDCA) "" &amp; O$3 &amp; ""'!$A$1:$D$1000""),""SELECT A WHERE D = '"" &amp; $A284 &amp; ""'""))))"),"")</f>
        <v/>
      </c>
      <c r="P284" s="76" t="str">
        <f>IFERROR(__xludf.DUMMYFUNCTION("IF(ISBLANK($D284),"""",IFERROR(JOIN("", "",QUERY(INDIRECT(""'(EDCA) "" &amp; P$3 &amp; ""'!$A$1:$D$1000""),""SELECT A WHERE D = '"" &amp; $A284 &amp; ""'""))))"),"")</f>
        <v/>
      </c>
      <c r="Q284" s="76">
        <f t="shared" ref="Q284:V284" si="282">IF(ISBLANK(IFERROR(VLOOKUP($A284,INDIRECT("'(EDCA) " &amp; Q$3 &amp; "'!$D:$D"),1,FALSE))),0,1)</f>
        <v>0</v>
      </c>
      <c r="R284" s="76">
        <f t="shared" si="282"/>
        <v>0</v>
      </c>
      <c r="S284" s="76">
        <f t="shared" si="282"/>
        <v>0</v>
      </c>
      <c r="T284" s="76">
        <f t="shared" si="282"/>
        <v>0</v>
      </c>
      <c r="U284" s="76">
        <f t="shared" si="282"/>
        <v>0</v>
      </c>
      <c r="V284" s="76">
        <f t="shared" si="282"/>
        <v>0</v>
      </c>
    </row>
    <row r="285">
      <c r="A285" s="76" t="str">
        <f t="shared" si="1"/>
        <v> ()</v>
      </c>
      <c r="B285" s="76"/>
      <c r="C285" s="76"/>
      <c r="D285" s="76"/>
      <c r="E285" s="76"/>
      <c r="F285" s="76"/>
      <c r="G285" s="76"/>
      <c r="H285" s="76"/>
      <c r="I285" s="88" t="str">
        <f t="shared" si="3"/>
        <v>no</v>
      </c>
      <c r="J285" s="88" t="str">
        <f>IFERROR(__xludf.DUMMYFUNCTION("IFERROR(JOIN("", "",FILTER(K285:P285,LEN(K285:P285))))"),"")</f>
        <v/>
      </c>
      <c r="K285" s="76" t="str">
        <f>IFERROR(__xludf.DUMMYFUNCTION("IF(ISBLANK($D285),"""",IFERROR(JOIN("", "",QUERY(INDIRECT(""'(EDCA) "" &amp; K$3 &amp; ""'!$A$1:$D$1000""),""SELECT A WHERE D = '"" &amp; $A285 &amp; ""'""))))"),"")</f>
        <v/>
      </c>
      <c r="L285" s="76" t="str">
        <f>IFERROR(__xludf.DUMMYFUNCTION("IF(ISBLANK($D285),"""",IFERROR(JOIN("", "",QUERY(INDIRECT(""'(EDCA) "" &amp; L$3 &amp; ""'!$A$1:$D$1000""),""SELECT A WHERE D = '"" &amp; $A285 &amp; ""'""))))"),"")</f>
        <v/>
      </c>
      <c r="M285" s="76" t="str">
        <f>IFERROR(__xludf.DUMMYFUNCTION("IF(ISBLANK($D285),"""",IFERROR(JOIN("", "",QUERY(INDIRECT(""'(EDCA) "" &amp; M$3 &amp; ""'!$A$1:$D$1000""),""SELECT A WHERE D = '"" &amp; $A285 &amp; ""'""))))"),"")</f>
        <v/>
      </c>
      <c r="N285" s="76" t="str">
        <f>IFERROR(__xludf.DUMMYFUNCTION("IF(ISBLANK($D285),"""",IFERROR(JOIN("", "",QUERY(INDIRECT(""'(EDCA) "" &amp; N$3 &amp; ""'!$A$1:$D$1000""),""SELECT A WHERE D = '"" &amp; $A285 &amp; ""'""))))"),"")</f>
        <v/>
      </c>
      <c r="O285" s="76" t="str">
        <f>IFERROR(__xludf.DUMMYFUNCTION("IF(ISBLANK($D285),"""",IFERROR(JOIN("", "",QUERY(INDIRECT(""'(EDCA) "" &amp; O$3 &amp; ""'!$A$1:$D$1000""),""SELECT A WHERE D = '"" &amp; $A285 &amp; ""'""))))"),"")</f>
        <v/>
      </c>
      <c r="P285" s="76" t="str">
        <f>IFERROR(__xludf.DUMMYFUNCTION("IF(ISBLANK($D285),"""",IFERROR(JOIN("", "",QUERY(INDIRECT(""'(EDCA) "" &amp; P$3 &amp; ""'!$A$1:$D$1000""),""SELECT A WHERE D = '"" &amp; $A285 &amp; ""'""))))"),"")</f>
        <v/>
      </c>
      <c r="Q285" s="76">
        <f t="shared" ref="Q285:V285" si="283">IF(ISBLANK(IFERROR(VLOOKUP($A285,INDIRECT("'(EDCA) " &amp; Q$3 &amp; "'!$D:$D"),1,FALSE))),0,1)</f>
        <v>0</v>
      </c>
      <c r="R285" s="76">
        <f t="shared" si="283"/>
        <v>0</v>
      </c>
      <c r="S285" s="76">
        <f t="shared" si="283"/>
        <v>0</v>
      </c>
      <c r="T285" s="76">
        <f t="shared" si="283"/>
        <v>0</v>
      </c>
      <c r="U285" s="76">
        <f t="shared" si="283"/>
        <v>0</v>
      </c>
      <c r="V285" s="76">
        <f t="shared" si="283"/>
        <v>0</v>
      </c>
    </row>
    <row r="286">
      <c r="A286" s="76" t="str">
        <f t="shared" si="1"/>
        <v> ()</v>
      </c>
      <c r="B286" s="76"/>
      <c r="C286" s="76"/>
      <c r="D286" s="76"/>
      <c r="E286" s="76"/>
      <c r="F286" s="76"/>
      <c r="G286" s="76"/>
      <c r="H286" s="76"/>
      <c r="I286" s="88" t="str">
        <f t="shared" si="3"/>
        <v>no</v>
      </c>
      <c r="J286" s="88" t="str">
        <f>IFERROR(__xludf.DUMMYFUNCTION("IFERROR(JOIN("", "",FILTER(K286:P286,LEN(K286:P286))))"),"")</f>
        <v/>
      </c>
      <c r="K286" s="76" t="str">
        <f>IFERROR(__xludf.DUMMYFUNCTION("IF(ISBLANK($D286),"""",IFERROR(JOIN("", "",QUERY(INDIRECT(""'(EDCA) "" &amp; K$3 &amp; ""'!$A$1:$D$1000""),""SELECT A WHERE D = '"" &amp; $A286 &amp; ""'""))))"),"")</f>
        <v/>
      </c>
      <c r="L286" s="76" t="str">
        <f>IFERROR(__xludf.DUMMYFUNCTION("IF(ISBLANK($D286),"""",IFERROR(JOIN("", "",QUERY(INDIRECT(""'(EDCA) "" &amp; L$3 &amp; ""'!$A$1:$D$1000""),""SELECT A WHERE D = '"" &amp; $A286 &amp; ""'""))))"),"")</f>
        <v/>
      </c>
      <c r="M286" s="76" t="str">
        <f>IFERROR(__xludf.DUMMYFUNCTION("IF(ISBLANK($D286),"""",IFERROR(JOIN("", "",QUERY(INDIRECT(""'(EDCA) "" &amp; M$3 &amp; ""'!$A$1:$D$1000""),""SELECT A WHERE D = '"" &amp; $A286 &amp; ""'""))))"),"")</f>
        <v/>
      </c>
      <c r="N286" s="76" t="str">
        <f>IFERROR(__xludf.DUMMYFUNCTION("IF(ISBLANK($D286),"""",IFERROR(JOIN("", "",QUERY(INDIRECT(""'(EDCA) "" &amp; N$3 &amp; ""'!$A$1:$D$1000""),""SELECT A WHERE D = '"" &amp; $A286 &amp; ""'""))))"),"")</f>
        <v/>
      </c>
      <c r="O286" s="76" t="str">
        <f>IFERROR(__xludf.DUMMYFUNCTION("IF(ISBLANK($D286),"""",IFERROR(JOIN("", "",QUERY(INDIRECT(""'(EDCA) "" &amp; O$3 &amp; ""'!$A$1:$D$1000""),""SELECT A WHERE D = '"" &amp; $A286 &amp; ""'""))))"),"")</f>
        <v/>
      </c>
      <c r="P286" s="76" t="str">
        <f>IFERROR(__xludf.DUMMYFUNCTION("IF(ISBLANK($D286),"""",IFERROR(JOIN("", "",QUERY(INDIRECT(""'(EDCA) "" &amp; P$3 &amp; ""'!$A$1:$D$1000""),""SELECT A WHERE D = '"" &amp; $A286 &amp; ""'""))))"),"")</f>
        <v/>
      </c>
      <c r="Q286" s="76">
        <f t="shared" ref="Q286:V286" si="284">IF(ISBLANK(IFERROR(VLOOKUP($A286,INDIRECT("'(EDCA) " &amp; Q$3 &amp; "'!$D:$D"),1,FALSE))),0,1)</f>
        <v>0</v>
      </c>
      <c r="R286" s="76">
        <f t="shared" si="284"/>
        <v>0</v>
      </c>
      <c r="S286" s="76">
        <f t="shared" si="284"/>
        <v>0</v>
      </c>
      <c r="T286" s="76">
        <f t="shared" si="284"/>
        <v>0</v>
      </c>
      <c r="U286" s="76">
        <f t="shared" si="284"/>
        <v>0</v>
      </c>
      <c r="V286" s="76">
        <f t="shared" si="284"/>
        <v>0</v>
      </c>
    </row>
    <row r="287">
      <c r="A287" s="76" t="str">
        <f t="shared" si="1"/>
        <v> ()</v>
      </c>
      <c r="B287" s="76"/>
      <c r="C287" s="76"/>
      <c r="D287" s="76"/>
      <c r="E287" s="76"/>
      <c r="F287" s="76"/>
      <c r="G287" s="76"/>
      <c r="H287" s="76"/>
      <c r="I287" s="88" t="str">
        <f t="shared" si="3"/>
        <v>no</v>
      </c>
      <c r="J287" s="88" t="str">
        <f>IFERROR(__xludf.DUMMYFUNCTION("IFERROR(JOIN("", "",FILTER(K287:P287,LEN(K287:P287))))"),"")</f>
        <v/>
      </c>
      <c r="K287" s="76" t="str">
        <f>IFERROR(__xludf.DUMMYFUNCTION("IF(ISBLANK($D287),"""",IFERROR(JOIN("", "",QUERY(INDIRECT(""'(EDCA) "" &amp; K$3 &amp; ""'!$A$1:$D$1000""),""SELECT A WHERE D = '"" &amp; $A287 &amp; ""'""))))"),"")</f>
        <v/>
      </c>
      <c r="L287" s="76" t="str">
        <f>IFERROR(__xludf.DUMMYFUNCTION("IF(ISBLANK($D287),"""",IFERROR(JOIN("", "",QUERY(INDIRECT(""'(EDCA) "" &amp; L$3 &amp; ""'!$A$1:$D$1000""),""SELECT A WHERE D = '"" &amp; $A287 &amp; ""'""))))"),"")</f>
        <v/>
      </c>
      <c r="M287" s="76" t="str">
        <f>IFERROR(__xludf.DUMMYFUNCTION("IF(ISBLANK($D287),"""",IFERROR(JOIN("", "",QUERY(INDIRECT(""'(EDCA) "" &amp; M$3 &amp; ""'!$A$1:$D$1000""),""SELECT A WHERE D = '"" &amp; $A287 &amp; ""'""))))"),"")</f>
        <v/>
      </c>
      <c r="N287" s="76" t="str">
        <f>IFERROR(__xludf.DUMMYFUNCTION("IF(ISBLANK($D287),"""",IFERROR(JOIN("", "",QUERY(INDIRECT(""'(EDCA) "" &amp; N$3 &amp; ""'!$A$1:$D$1000""),""SELECT A WHERE D = '"" &amp; $A287 &amp; ""'""))))"),"")</f>
        <v/>
      </c>
      <c r="O287" s="76" t="str">
        <f>IFERROR(__xludf.DUMMYFUNCTION("IF(ISBLANK($D287),"""",IFERROR(JOIN("", "",QUERY(INDIRECT(""'(EDCA) "" &amp; O$3 &amp; ""'!$A$1:$D$1000""),""SELECT A WHERE D = '"" &amp; $A287 &amp; ""'""))))"),"")</f>
        <v/>
      </c>
      <c r="P287" s="76" t="str">
        <f>IFERROR(__xludf.DUMMYFUNCTION("IF(ISBLANK($D287),"""",IFERROR(JOIN("", "",QUERY(INDIRECT(""'(EDCA) "" &amp; P$3 &amp; ""'!$A$1:$D$1000""),""SELECT A WHERE D = '"" &amp; $A287 &amp; ""'""))))"),"")</f>
        <v/>
      </c>
      <c r="Q287" s="76">
        <f t="shared" ref="Q287:V287" si="285">IF(ISBLANK(IFERROR(VLOOKUP($A287,INDIRECT("'(EDCA) " &amp; Q$3 &amp; "'!$D:$D"),1,FALSE))),0,1)</f>
        <v>0</v>
      </c>
      <c r="R287" s="76">
        <f t="shared" si="285"/>
        <v>0</v>
      </c>
      <c r="S287" s="76">
        <f t="shared" si="285"/>
        <v>0</v>
      </c>
      <c r="T287" s="76">
        <f t="shared" si="285"/>
        <v>0</v>
      </c>
      <c r="U287" s="76">
        <f t="shared" si="285"/>
        <v>0</v>
      </c>
      <c r="V287" s="76">
        <f t="shared" si="285"/>
        <v>0</v>
      </c>
    </row>
    <row r="288">
      <c r="A288" s="76" t="str">
        <f t="shared" si="1"/>
        <v> ()</v>
      </c>
      <c r="B288" s="76"/>
      <c r="C288" s="76"/>
      <c r="D288" s="76"/>
      <c r="E288" s="76"/>
      <c r="F288" s="76"/>
      <c r="G288" s="76"/>
      <c r="H288" s="76"/>
      <c r="I288" s="88" t="str">
        <f t="shared" si="3"/>
        <v>no</v>
      </c>
      <c r="J288" s="88" t="str">
        <f>IFERROR(__xludf.DUMMYFUNCTION("IFERROR(JOIN("", "",FILTER(K288:P288,LEN(K288:P288))))"),"")</f>
        <v/>
      </c>
      <c r="K288" s="76" t="str">
        <f>IFERROR(__xludf.DUMMYFUNCTION("IF(ISBLANK($D288),"""",IFERROR(JOIN("", "",QUERY(INDIRECT(""'(EDCA) "" &amp; K$3 &amp; ""'!$A$1:$D$1000""),""SELECT A WHERE D = '"" &amp; $A288 &amp; ""'""))))"),"")</f>
        <v/>
      </c>
      <c r="L288" s="76" t="str">
        <f>IFERROR(__xludf.DUMMYFUNCTION("IF(ISBLANK($D288),"""",IFERROR(JOIN("", "",QUERY(INDIRECT(""'(EDCA) "" &amp; L$3 &amp; ""'!$A$1:$D$1000""),""SELECT A WHERE D = '"" &amp; $A288 &amp; ""'""))))"),"")</f>
        <v/>
      </c>
      <c r="M288" s="76" t="str">
        <f>IFERROR(__xludf.DUMMYFUNCTION("IF(ISBLANK($D288),"""",IFERROR(JOIN("", "",QUERY(INDIRECT(""'(EDCA) "" &amp; M$3 &amp; ""'!$A$1:$D$1000""),""SELECT A WHERE D = '"" &amp; $A288 &amp; ""'""))))"),"")</f>
        <v/>
      </c>
      <c r="N288" s="76" t="str">
        <f>IFERROR(__xludf.DUMMYFUNCTION("IF(ISBLANK($D288),"""",IFERROR(JOIN("", "",QUERY(INDIRECT(""'(EDCA) "" &amp; N$3 &amp; ""'!$A$1:$D$1000""),""SELECT A WHERE D = '"" &amp; $A288 &amp; ""'""))))"),"")</f>
        <v/>
      </c>
      <c r="O288" s="76" t="str">
        <f>IFERROR(__xludf.DUMMYFUNCTION("IF(ISBLANK($D288),"""",IFERROR(JOIN("", "",QUERY(INDIRECT(""'(EDCA) "" &amp; O$3 &amp; ""'!$A$1:$D$1000""),""SELECT A WHERE D = '"" &amp; $A288 &amp; ""'""))))"),"")</f>
        <v/>
      </c>
      <c r="P288" s="76" t="str">
        <f>IFERROR(__xludf.DUMMYFUNCTION("IF(ISBLANK($D288),"""",IFERROR(JOIN("", "",QUERY(INDIRECT(""'(EDCA) "" &amp; P$3 &amp; ""'!$A$1:$D$1000""),""SELECT A WHERE D = '"" &amp; $A288 &amp; ""'""))))"),"")</f>
        <v/>
      </c>
      <c r="Q288" s="76">
        <f t="shared" ref="Q288:V288" si="286">IF(ISBLANK(IFERROR(VLOOKUP($A288,INDIRECT("'(EDCA) " &amp; Q$3 &amp; "'!$D:$D"),1,FALSE))),0,1)</f>
        <v>0</v>
      </c>
      <c r="R288" s="76">
        <f t="shared" si="286"/>
        <v>0</v>
      </c>
      <c r="S288" s="76">
        <f t="shared" si="286"/>
        <v>0</v>
      </c>
      <c r="T288" s="76">
        <f t="shared" si="286"/>
        <v>0</v>
      </c>
      <c r="U288" s="76">
        <f t="shared" si="286"/>
        <v>0</v>
      </c>
      <c r="V288" s="76">
        <f t="shared" si="286"/>
        <v>0</v>
      </c>
    </row>
    <row r="289">
      <c r="A289" s="76" t="str">
        <f t="shared" si="1"/>
        <v> ()</v>
      </c>
      <c r="B289" s="76"/>
      <c r="C289" s="76"/>
      <c r="D289" s="76"/>
      <c r="E289" s="76"/>
      <c r="F289" s="76"/>
      <c r="G289" s="76"/>
      <c r="H289" s="76"/>
      <c r="I289" s="88" t="str">
        <f t="shared" si="3"/>
        <v>no</v>
      </c>
      <c r="J289" s="88" t="str">
        <f>IFERROR(__xludf.DUMMYFUNCTION("IFERROR(JOIN("", "",FILTER(K289:P289,LEN(K289:P289))))"),"")</f>
        <v/>
      </c>
      <c r="K289" s="76" t="str">
        <f>IFERROR(__xludf.DUMMYFUNCTION("IF(ISBLANK($D289),"""",IFERROR(JOIN("", "",QUERY(INDIRECT(""'(EDCA) "" &amp; K$3 &amp; ""'!$A$1:$D$1000""),""SELECT A WHERE D = '"" &amp; $A289 &amp; ""'""))))"),"")</f>
        <v/>
      </c>
      <c r="L289" s="76" t="str">
        <f>IFERROR(__xludf.DUMMYFUNCTION("IF(ISBLANK($D289),"""",IFERROR(JOIN("", "",QUERY(INDIRECT(""'(EDCA) "" &amp; L$3 &amp; ""'!$A$1:$D$1000""),""SELECT A WHERE D = '"" &amp; $A289 &amp; ""'""))))"),"")</f>
        <v/>
      </c>
      <c r="M289" s="76" t="str">
        <f>IFERROR(__xludf.DUMMYFUNCTION("IF(ISBLANK($D289),"""",IFERROR(JOIN("", "",QUERY(INDIRECT(""'(EDCA) "" &amp; M$3 &amp; ""'!$A$1:$D$1000""),""SELECT A WHERE D = '"" &amp; $A289 &amp; ""'""))))"),"")</f>
        <v/>
      </c>
      <c r="N289" s="76" t="str">
        <f>IFERROR(__xludf.DUMMYFUNCTION("IF(ISBLANK($D289),"""",IFERROR(JOIN("", "",QUERY(INDIRECT(""'(EDCA) "" &amp; N$3 &amp; ""'!$A$1:$D$1000""),""SELECT A WHERE D = '"" &amp; $A289 &amp; ""'""))))"),"")</f>
        <v/>
      </c>
      <c r="O289" s="76" t="str">
        <f>IFERROR(__xludf.DUMMYFUNCTION("IF(ISBLANK($D289),"""",IFERROR(JOIN("", "",QUERY(INDIRECT(""'(EDCA) "" &amp; O$3 &amp; ""'!$A$1:$D$1000""),""SELECT A WHERE D = '"" &amp; $A289 &amp; ""'""))))"),"")</f>
        <v/>
      </c>
      <c r="P289" s="76" t="str">
        <f>IFERROR(__xludf.DUMMYFUNCTION("IF(ISBLANK($D289),"""",IFERROR(JOIN("", "",QUERY(INDIRECT(""'(EDCA) "" &amp; P$3 &amp; ""'!$A$1:$D$1000""),""SELECT A WHERE D = '"" &amp; $A289 &amp; ""'""))))"),"")</f>
        <v/>
      </c>
      <c r="Q289" s="76">
        <f t="shared" ref="Q289:V289" si="287">IF(ISBLANK(IFERROR(VLOOKUP($A289,INDIRECT("'(EDCA) " &amp; Q$3 &amp; "'!$D:$D"),1,FALSE))),0,1)</f>
        <v>0</v>
      </c>
      <c r="R289" s="76">
        <f t="shared" si="287"/>
        <v>0</v>
      </c>
      <c r="S289" s="76">
        <f t="shared" si="287"/>
        <v>0</v>
      </c>
      <c r="T289" s="76">
        <f t="shared" si="287"/>
        <v>0</v>
      </c>
      <c r="U289" s="76">
        <f t="shared" si="287"/>
        <v>0</v>
      </c>
      <c r="V289" s="76">
        <f t="shared" si="287"/>
        <v>0</v>
      </c>
    </row>
    <row r="290">
      <c r="A290" s="76" t="str">
        <f t="shared" si="1"/>
        <v> ()</v>
      </c>
      <c r="B290" s="76"/>
      <c r="C290" s="76"/>
      <c r="D290" s="76"/>
      <c r="E290" s="76"/>
      <c r="F290" s="76"/>
      <c r="G290" s="76"/>
      <c r="H290" s="76"/>
      <c r="I290" s="88" t="str">
        <f t="shared" si="3"/>
        <v>no</v>
      </c>
      <c r="J290" s="88" t="str">
        <f>IFERROR(__xludf.DUMMYFUNCTION("IFERROR(JOIN("", "",FILTER(K290:P290,LEN(K290:P290))))"),"")</f>
        <v/>
      </c>
      <c r="K290" s="76" t="str">
        <f>IFERROR(__xludf.DUMMYFUNCTION("IF(ISBLANK($D290),"""",IFERROR(JOIN("", "",QUERY(INDIRECT(""'(EDCA) "" &amp; K$3 &amp; ""'!$A$1:$D$1000""),""SELECT A WHERE D = '"" &amp; $A290 &amp; ""'""))))"),"")</f>
        <v/>
      </c>
      <c r="L290" s="76" t="str">
        <f>IFERROR(__xludf.DUMMYFUNCTION("IF(ISBLANK($D290),"""",IFERROR(JOIN("", "",QUERY(INDIRECT(""'(EDCA) "" &amp; L$3 &amp; ""'!$A$1:$D$1000""),""SELECT A WHERE D = '"" &amp; $A290 &amp; ""'""))))"),"")</f>
        <v/>
      </c>
      <c r="M290" s="76" t="str">
        <f>IFERROR(__xludf.DUMMYFUNCTION("IF(ISBLANK($D290),"""",IFERROR(JOIN("", "",QUERY(INDIRECT(""'(EDCA) "" &amp; M$3 &amp; ""'!$A$1:$D$1000""),""SELECT A WHERE D = '"" &amp; $A290 &amp; ""'""))))"),"")</f>
        <v/>
      </c>
      <c r="N290" s="76" t="str">
        <f>IFERROR(__xludf.DUMMYFUNCTION("IF(ISBLANK($D290),"""",IFERROR(JOIN("", "",QUERY(INDIRECT(""'(EDCA) "" &amp; N$3 &amp; ""'!$A$1:$D$1000""),""SELECT A WHERE D = '"" &amp; $A290 &amp; ""'""))))"),"")</f>
        <v/>
      </c>
      <c r="O290" s="76" t="str">
        <f>IFERROR(__xludf.DUMMYFUNCTION("IF(ISBLANK($D290),"""",IFERROR(JOIN("", "",QUERY(INDIRECT(""'(EDCA) "" &amp; O$3 &amp; ""'!$A$1:$D$1000""),""SELECT A WHERE D = '"" &amp; $A290 &amp; ""'""))))"),"")</f>
        <v/>
      </c>
      <c r="P290" s="76" t="str">
        <f>IFERROR(__xludf.DUMMYFUNCTION("IF(ISBLANK($D290),"""",IFERROR(JOIN("", "",QUERY(INDIRECT(""'(EDCA) "" &amp; P$3 &amp; ""'!$A$1:$D$1000""),""SELECT A WHERE D = '"" &amp; $A290 &amp; ""'""))))"),"")</f>
        <v/>
      </c>
      <c r="Q290" s="76">
        <f t="shared" ref="Q290:V290" si="288">IF(ISBLANK(IFERROR(VLOOKUP($A290,INDIRECT("'(EDCA) " &amp; Q$3 &amp; "'!$D:$D"),1,FALSE))),0,1)</f>
        <v>0</v>
      </c>
      <c r="R290" s="76">
        <f t="shared" si="288"/>
        <v>0</v>
      </c>
      <c r="S290" s="76">
        <f t="shared" si="288"/>
        <v>0</v>
      </c>
      <c r="T290" s="76">
        <f t="shared" si="288"/>
        <v>0</v>
      </c>
      <c r="U290" s="76">
        <f t="shared" si="288"/>
        <v>0</v>
      </c>
      <c r="V290" s="76">
        <f t="shared" si="288"/>
        <v>0</v>
      </c>
    </row>
    <row r="291">
      <c r="A291" s="76" t="str">
        <f t="shared" si="1"/>
        <v> ()</v>
      </c>
      <c r="B291" s="76"/>
      <c r="C291" s="76"/>
      <c r="D291" s="76"/>
      <c r="E291" s="76"/>
      <c r="F291" s="76"/>
      <c r="G291" s="76"/>
      <c r="H291" s="76"/>
      <c r="I291" s="88" t="str">
        <f t="shared" si="3"/>
        <v>no</v>
      </c>
      <c r="J291" s="88" t="str">
        <f>IFERROR(__xludf.DUMMYFUNCTION("IFERROR(JOIN("", "",FILTER(K291:P291,LEN(K291:P291))))"),"")</f>
        <v/>
      </c>
      <c r="K291" s="76" t="str">
        <f>IFERROR(__xludf.DUMMYFUNCTION("IF(ISBLANK($D291),"""",IFERROR(JOIN("", "",QUERY(INDIRECT(""'(EDCA) "" &amp; K$3 &amp; ""'!$A$1:$D$1000""),""SELECT A WHERE D = '"" &amp; $A291 &amp; ""'""))))"),"")</f>
        <v/>
      </c>
      <c r="L291" s="76" t="str">
        <f>IFERROR(__xludf.DUMMYFUNCTION("IF(ISBLANK($D291),"""",IFERROR(JOIN("", "",QUERY(INDIRECT(""'(EDCA) "" &amp; L$3 &amp; ""'!$A$1:$D$1000""),""SELECT A WHERE D = '"" &amp; $A291 &amp; ""'""))))"),"")</f>
        <v/>
      </c>
      <c r="M291" s="76" t="str">
        <f>IFERROR(__xludf.DUMMYFUNCTION("IF(ISBLANK($D291),"""",IFERROR(JOIN("", "",QUERY(INDIRECT(""'(EDCA) "" &amp; M$3 &amp; ""'!$A$1:$D$1000""),""SELECT A WHERE D = '"" &amp; $A291 &amp; ""'""))))"),"")</f>
        <v/>
      </c>
      <c r="N291" s="76" t="str">
        <f>IFERROR(__xludf.DUMMYFUNCTION("IF(ISBLANK($D291),"""",IFERROR(JOIN("", "",QUERY(INDIRECT(""'(EDCA) "" &amp; N$3 &amp; ""'!$A$1:$D$1000""),""SELECT A WHERE D = '"" &amp; $A291 &amp; ""'""))))"),"")</f>
        <v/>
      </c>
      <c r="O291" s="76" t="str">
        <f>IFERROR(__xludf.DUMMYFUNCTION("IF(ISBLANK($D291),"""",IFERROR(JOIN("", "",QUERY(INDIRECT(""'(EDCA) "" &amp; O$3 &amp; ""'!$A$1:$D$1000""),""SELECT A WHERE D = '"" &amp; $A291 &amp; ""'""))))"),"")</f>
        <v/>
      </c>
      <c r="P291" s="76" t="str">
        <f>IFERROR(__xludf.DUMMYFUNCTION("IF(ISBLANK($D291),"""",IFERROR(JOIN("", "",QUERY(INDIRECT(""'(EDCA) "" &amp; P$3 &amp; ""'!$A$1:$D$1000""),""SELECT A WHERE D = '"" &amp; $A291 &amp; ""'""))))"),"")</f>
        <v/>
      </c>
      <c r="Q291" s="76">
        <f t="shared" ref="Q291:V291" si="289">IF(ISBLANK(IFERROR(VLOOKUP($A291,INDIRECT("'(EDCA) " &amp; Q$3 &amp; "'!$D:$D"),1,FALSE))),0,1)</f>
        <v>0</v>
      </c>
      <c r="R291" s="76">
        <f t="shared" si="289"/>
        <v>0</v>
      </c>
      <c r="S291" s="76">
        <f t="shared" si="289"/>
        <v>0</v>
      </c>
      <c r="T291" s="76">
        <f t="shared" si="289"/>
        <v>0</v>
      </c>
      <c r="U291" s="76">
        <f t="shared" si="289"/>
        <v>0</v>
      </c>
      <c r="V291" s="76">
        <f t="shared" si="289"/>
        <v>0</v>
      </c>
    </row>
    <row r="292">
      <c r="A292" s="76" t="str">
        <f t="shared" si="1"/>
        <v> ()</v>
      </c>
      <c r="B292" s="76"/>
      <c r="C292" s="76"/>
      <c r="D292" s="76"/>
      <c r="E292" s="76"/>
      <c r="F292" s="76"/>
      <c r="G292" s="76"/>
      <c r="H292" s="76"/>
      <c r="I292" s="88" t="str">
        <f t="shared" si="3"/>
        <v>no</v>
      </c>
      <c r="J292" s="88" t="str">
        <f>IFERROR(__xludf.DUMMYFUNCTION("IFERROR(JOIN("", "",FILTER(K292:P292,LEN(K292:P292))))"),"")</f>
        <v/>
      </c>
      <c r="K292" s="76" t="str">
        <f>IFERROR(__xludf.DUMMYFUNCTION("IF(ISBLANK($D292),"""",IFERROR(JOIN("", "",QUERY(INDIRECT(""'(EDCA) "" &amp; K$3 &amp; ""'!$A$1:$D$1000""),""SELECT A WHERE D = '"" &amp; $A292 &amp; ""'""))))"),"")</f>
        <v/>
      </c>
      <c r="L292" s="76" t="str">
        <f>IFERROR(__xludf.DUMMYFUNCTION("IF(ISBLANK($D292),"""",IFERROR(JOIN("", "",QUERY(INDIRECT(""'(EDCA) "" &amp; L$3 &amp; ""'!$A$1:$D$1000""),""SELECT A WHERE D = '"" &amp; $A292 &amp; ""'""))))"),"")</f>
        <v/>
      </c>
      <c r="M292" s="76" t="str">
        <f>IFERROR(__xludf.DUMMYFUNCTION("IF(ISBLANK($D292),"""",IFERROR(JOIN("", "",QUERY(INDIRECT(""'(EDCA) "" &amp; M$3 &amp; ""'!$A$1:$D$1000""),""SELECT A WHERE D = '"" &amp; $A292 &amp; ""'""))))"),"")</f>
        <v/>
      </c>
      <c r="N292" s="76" t="str">
        <f>IFERROR(__xludf.DUMMYFUNCTION("IF(ISBLANK($D292),"""",IFERROR(JOIN("", "",QUERY(INDIRECT(""'(EDCA) "" &amp; N$3 &amp; ""'!$A$1:$D$1000""),""SELECT A WHERE D = '"" &amp; $A292 &amp; ""'""))))"),"")</f>
        <v/>
      </c>
      <c r="O292" s="76" t="str">
        <f>IFERROR(__xludf.DUMMYFUNCTION("IF(ISBLANK($D292),"""",IFERROR(JOIN("", "",QUERY(INDIRECT(""'(EDCA) "" &amp; O$3 &amp; ""'!$A$1:$D$1000""),""SELECT A WHERE D = '"" &amp; $A292 &amp; ""'""))))"),"")</f>
        <v/>
      </c>
      <c r="P292" s="76" t="str">
        <f>IFERROR(__xludf.DUMMYFUNCTION("IF(ISBLANK($D292),"""",IFERROR(JOIN("", "",QUERY(INDIRECT(""'(EDCA) "" &amp; P$3 &amp; ""'!$A$1:$D$1000""),""SELECT A WHERE D = '"" &amp; $A292 &amp; ""'""))))"),"")</f>
        <v/>
      </c>
      <c r="Q292" s="76">
        <f t="shared" ref="Q292:V292" si="290">IF(ISBLANK(IFERROR(VLOOKUP($A292,INDIRECT("'(EDCA) " &amp; Q$3 &amp; "'!$D:$D"),1,FALSE))),0,1)</f>
        <v>0</v>
      </c>
      <c r="R292" s="76">
        <f t="shared" si="290"/>
        <v>0</v>
      </c>
      <c r="S292" s="76">
        <f t="shared" si="290"/>
        <v>0</v>
      </c>
      <c r="T292" s="76">
        <f t="shared" si="290"/>
        <v>0</v>
      </c>
      <c r="U292" s="76">
        <f t="shared" si="290"/>
        <v>0</v>
      </c>
      <c r="V292" s="76">
        <f t="shared" si="290"/>
        <v>0</v>
      </c>
    </row>
    <row r="293">
      <c r="A293" s="76" t="str">
        <f t="shared" si="1"/>
        <v> ()</v>
      </c>
      <c r="B293" s="76"/>
      <c r="C293" s="76"/>
      <c r="D293" s="76"/>
      <c r="E293" s="76"/>
      <c r="F293" s="76"/>
      <c r="G293" s="76"/>
      <c r="H293" s="76"/>
      <c r="I293" s="88" t="str">
        <f t="shared" si="3"/>
        <v>no</v>
      </c>
      <c r="J293" s="88" t="str">
        <f>IFERROR(__xludf.DUMMYFUNCTION("IFERROR(JOIN("", "",FILTER(K293:P293,LEN(K293:P293))))"),"")</f>
        <v/>
      </c>
      <c r="K293" s="76" t="str">
        <f>IFERROR(__xludf.DUMMYFUNCTION("IF(ISBLANK($D293),"""",IFERROR(JOIN("", "",QUERY(INDIRECT(""'(EDCA) "" &amp; K$3 &amp; ""'!$A$1:$D$1000""),""SELECT A WHERE D = '"" &amp; $A293 &amp; ""'""))))"),"")</f>
        <v/>
      </c>
      <c r="L293" s="76" t="str">
        <f>IFERROR(__xludf.DUMMYFUNCTION("IF(ISBLANK($D293),"""",IFERROR(JOIN("", "",QUERY(INDIRECT(""'(EDCA) "" &amp; L$3 &amp; ""'!$A$1:$D$1000""),""SELECT A WHERE D = '"" &amp; $A293 &amp; ""'""))))"),"")</f>
        <v/>
      </c>
      <c r="M293" s="76" t="str">
        <f>IFERROR(__xludf.DUMMYFUNCTION("IF(ISBLANK($D293),"""",IFERROR(JOIN("", "",QUERY(INDIRECT(""'(EDCA) "" &amp; M$3 &amp; ""'!$A$1:$D$1000""),""SELECT A WHERE D = '"" &amp; $A293 &amp; ""'""))))"),"")</f>
        <v/>
      </c>
      <c r="N293" s="76" t="str">
        <f>IFERROR(__xludf.DUMMYFUNCTION("IF(ISBLANK($D293),"""",IFERROR(JOIN("", "",QUERY(INDIRECT(""'(EDCA) "" &amp; N$3 &amp; ""'!$A$1:$D$1000""),""SELECT A WHERE D = '"" &amp; $A293 &amp; ""'""))))"),"")</f>
        <v/>
      </c>
      <c r="O293" s="76" t="str">
        <f>IFERROR(__xludf.DUMMYFUNCTION("IF(ISBLANK($D293),"""",IFERROR(JOIN("", "",QUERY(INDIRECT(""'(EDCA) "" &amp; O$3 &amp; ""'!$A$1:$D$1000""),""SELECT A WHERE D = '"" &amp; $A293 &amp; ""'""))))"),"")</f>
        <v/>
      </c>
      <c r="P293" s="76" t="str">
        <f>IFERROR(__xludf.DUMMYFUNCTION("IF(ISBLANK($D293),"""",IFERROR(JOIN("", "",QUERY(INDIRECT(""'(EDCA) "" &amp; P$3 &amp; ""'!$A$1:$D$1000""),""SELECT A WHERE D = '"" &amp; $A293 &amp; ""'""))))"),"")</f>
        <v/>
      </c>
      <c r="Q293" s="76">
        <f t="shared" ref="Q293:V293" si="291">IF(ISBLANK(IFERROR(VLOOKUP($A293,INDIRECT("'(EDCA) " &amp; Q$3 &amp; "'!$D:$D"),1,FALSE))),0,1)</f>
        <v>0</v>
      </c>
      <c r="R293" s="76">
        <f t="shared" si="291"/>
        <v>0</v>
      </c>
      <c r="S293" s="76">
        <f t="shared" si="291"/>
        <v>0</v>
      </c>
      <c r="T293" s="76">
        <f t="shared" si="291"/>
        <v>0</v>
      </c>
      <c r="U293" s="76">
        <f t="shared" si="291"/>
        <v>0</v>
      </c>
      <c r="V293" s="76">
        <f t="shared" si="291"/>
        <v>0</v>
      </c>
    </row>
    <row r="294">
      <c r="A294" s="76" t="str">
        <f t="shared" si="1"/>
        <v> ()</v>
      </c>
      <c r="B294" s="76"/>
      <c r="C294" s="76"/>
      <c r="D294" s="76"/>
      <c r="E294" s="76"/>
      <c r="F294" s="76"/>
      <c r="G294" s="76"/>
      <c r="H294" s="76"/>
      <c r="I294" s="88" t="str">
        <f t="shared" si="3"/>
        <v>no</v>
      </c>
      <c r="J294" s="88" t="str">
        <f>IFERROR(__xludf.DUMMYFUNCTION("IFERROR(JOIN("", "",FILTER(K294:P294,LEN(K294:P294))))"),"")</f>
        <v/>
      </c>
      <c r="K294" s="76" t="str">
        <f>IFERROR(__xludf.DUMMYFUNCTION("IF(ISBLANK($D294),"""",IFERROR(JOIN("", "",QUERY(INDIRECT(""'(EDCA) "" &amp; K$3 &amp; ""'!$A$1:$D$1000""),""SELECT A WHERE D = '"" &amp; $A294 &amp; ""'""))))"),"")</f>
        <v/>
      </c>
      <c r="L294" s="76" t="str">
        <f>IFERROR(__xludf.DUMMYFUNCTION("IF(ISBLANK($D294),"""",IFERROR(JOIN("", "",QUERY(INDIRECT(""'(EDCA) "" &amp; L$3 &amp; ""'!$A$1:$D$1000""),""SELECT A WHERE D = '"" &amp; $A294 &amp; ""'""))))"),"")</f>
        <v/>
      </c>
      <c r="M294" s="76" t="str">
        <f>IFERROR(__xludf.DUMMYFUNCTION("IF(ISBLANK($D294),"""",IFERROR(JOIN("", "",QUERY(INDIRECT(""'(EDCA) "" &amp; M$3 &amp; ""'!$A$1:$D$1000""),""SELECT A WHERE D = '"" &amp; $A294 &amp; ""'""))))"),"")</f>
        <v/>
      </c>
      <c r="N294" s="76" t="str">
        <f>IFERROR(__xludf.DUMMYFUNCTION("IF(ISBLANK($D294),"""",IFERROR(JOIN("", "",QUERY(INDIRECT(""'(EDCA) "" &amp; N$3 &amp; ""'!$A$1:$D$1000""),""SELECT A WHERE D = '"" &amp; $A294 &amp; ""'""))))"),"")</f>
        <v/>
      </c>
      <c r="O294" s="76" t="str">
        <f>IFERROR(__xludf.DUMMYFUNCTION("IF(ISBLANK($D294),"""",IFERROR(JOIN("", "",QUERY(INDIRECT(""'(EDCA) "" &amp; O$3 &amp; ""'!$A$1:$D$1000""),""SELECT A WHERE D = '"" &amp; $A294 &amp; ""'""))))"),"")</f>
        <v/>
      </c>
      <c r="P294" s="76" t="str">
        <f>IFERROR(__xludf.DUMMYFUNCTION("IF(ISBLANK($D294),"""",IFERROR(JOIN("", "",QUERY(INDIRECT(""'(EDCA) "" &amp; P$3 &amp; ""'!$A$1:$D$1000""),""SELECT A WHERE D = '"" &amp; $A294 &amp; ""'""))))"),"")</f>
        <v/>
      </c>
      <c r="Q294" s="76">
        <f t="shared" ref="Q294:V294" si="292">IF(ISBLANK(IFERROR(VLOOKUP($A294,INDIRECT("'(EDCA) " &amp; Q$3 &amp; "'!$D:$D"),1,FALSE))),0,1)</f>
        <v>0</v>
      </c>
      <c r="R294" s="76">
        <f t="shared" si="292"/>
        <v>0</v>
      </c>
      <c r="S294" s="76">
        <f t="shared" si="292"/>
        <v>0</v>
      </c>
      <c r="T294" s="76">
        <f t="shared" si="292"/>
        <v>0</v>
      </c>
      <c r="U294" s="76">
        <f t="shared" si="292"/>
        <v>0</v>
      </c>
      <c r="V294" s="76">
        <f t="shared" si="292"/>
        <v>0</v>
      </c>
    </row>
    <row r="295">
      <c r="A295" s="76" t="str">
        <f t="shared" si="1"/>
        <v> ()</v>
      </c>
      <c r="B295" s="76"/>
      <c r="C295" s="76"/>
      <c r="D295" s="76"/>
      <c r="E295" s="76"/>
      <c r="F295" s="76"/>
      <c r="G295" s="76"/>
      <c r="H295" s="76"/>
      <c r="I295" s="88" t="str">
        <f t="shared" si="3"/>
        <v>no</v>
      </c>
      <c r="J295" s="88" t="str">
        <f>IFERROR(__xludf.DUMMYFUNCTION("IFERROR(JOIN("", "",FILTER(K295:P295,LEN(K295:P295))))"),"")</f>
        <v/>
      </c>
      <c r="K295" s="76" t="str">
        <f>IFERROR(__xludf.DUMMYFUNCTION("IF(ISBLANK($D295),"""",IFERROR(JOIN("", "",QUERY(INDIRECT(""'(EDCA) "" &amp; K$3 &amp; ""'!$A$1:$D$1000""),""SELECT A WHERE D = '"" &amp; $A295 &amp; ""'""))))"),"")</f>
        <v/>
      </c>
      <c r="L295" s="76" t="str">
        <f>IFERROR(__xludf.DUMMYFUNCTION("IF(ISBLANK($D295),"""",IFERROR(JOIN("", "",QUERY(INDIRECT(""'(EDCA) "" &amp; L$3 &amp; ""'!$A$1:$D$1000""),""SELECT A WHERE D = '"" &amp; $A295 &amp; ""'""))))"),"")</f>
        <v/>
      </c>
      <c r="M295" s="76" t="str">
        <f>IFERROR(__xludf.DUMMYFUNCTION("IF(ISBLANK($D295),"""",IFERROR(JOIN("", "",QUERY(INDIRECT(""'(EDCA) "" &amp; M$3 &amp; ""'!$A$1:$D$1000""),""SELECT A WHERE D = '"" &amp; $A295 &amp; ""'""))))"),"")</f>
        <v/>
      </c>
      <c r="N295" s="76" t="str">
        <f>IFERROR(__xludf.DUMMYFUNCTION("IF(ISBLANK($D295),"""",IFERROR(JOIN("", "",QUERY(INDIRECT(""'(EDCA) "" &amp; N$3 &amp; ""'!$A$1:$D$1000""),""SELECT A WHERE D = '"" &amp; $A295 &amp; ""'""))))"),"")</f>
        <v/>
      </c>
      <c r="O295" s="76" t="str">
        <f>IFERROR(__xludf.DUMMYFUNCTION("IF(ISBLANK($D295),"""",IFERROR(JOIN("", "",QUERY(INDIRECT(""'(EDCA) "" &amp; O$3 &amp; ""'!$A$1:$D$1000""),""SELECT A WHERE D = '"" &amp; $A295 &amp; ""'""))))"),"")</f>
        <v/>
      </c>
      <c r="P295" s="76" t="str">
        <f>IFERROR(__xludf.DUMMYFUNCTION("IF(ISBLANK($D295),"""",IFERROR(JOIN("", "",QUERY(INDIRECT(""'(EDCA) "" &amp; P$3 &amp; ""'!$A$1:$D$1000""),""SELECT A WHERE D = '"" &amp; $A295 &amp; ""'""))))"),"")</f>
        <v/>
      </c>
      <c r="Q295" s="76">
        <f t="shared" ref="Q295:V295" si="293">IF(ISBLANK(IFERROR(VLOOKUP($A295,INDIRECT("'(EDCA) " &amp; Q$3 &amp; "'!$D:$D"),1,FALSE))),0,1)</f>
        <v>0</v>
      </c>
      <c r="R295" s="76">
        <f t="shared" si="293"/>
        <v>0</v>
      </c>
      <c r="S295" s="76">
        <f t="shared" si="293"/>
        <v>0</v>
      </c>
      <c r="T295" s="76">
        <f t="shared" si="293"/>
        <v>0</v>
      </c>
      <c r="U295" s="76">
        <f t="shared" si="293"/>
        <v>0</v>
      </c>
      <c r="V295" s="76">
        <f t="shared" si="293"/>
        <v>0</v>
      </c>
    </row>
    <row r="296">
      <c r="A296" s="76" t="str">
        <f t="shared" si="1"/>
        <v> ()</v>
      </c>
      <c r="B296" s="76"/>
      <c r="C296" s="76"/>
      <c r="D296" s="76"/>
      <c r="E296" s="76"/>
      <c r="F296" s="76"/>
      <c r="G296" s="76"/>
      <c r="H296" s="76"/>
      <c r="I296" s="88" t="str">
        <f t="shared" si="3"/>
        <v>no</v>
      </c>
      <c r="J296" s="88" t="str">
        <f>IFERROR(__xludf.DUMMYFUNCTION("IFERROR(JOIN("", "",FILTER(K296:P296,LEN(K296:P296))))"),"")</f>
        <v/>
      </c>
      <c r="K296" s="76" t="str">
        <f>IFERROR(__xludf.DUMMYFUNCTION("IF(ISBLANK($D296),"""",IFERROR(JOIN("", "",QUERY(INDIRECT(""'(EDCA) "" &amp; K$3 &amp; ""'!$A$1:$D$1000""),""SELECT A WHERE D = '"" &amp; $A296 &amp; ""'""))))"),"")</f>
        <v/>
      </c>
      <c r="L296" s="76" t="str">
        <f>IFERROR(__xludf.DUMMYFUNCTION("IF(ISBLANK($D296),"""",IFERROR(JOIN("", "",QUERY(INDIRECT(""'(EDCA) "" &amp; L$3 &amp; ""'!$A$1:$D$1000""),""SELECT A WHERE D = '"" &amp; $A296 &amp; ""'""))))"),"")</f>
        <v/>
      </c>
      <c r="M296" s="76" t="str">
        <f>IFERROR(__xludf.DUMMYFUNCTION("IF(ISBLANK($D296),"""",IFERROR(JOIN("", "",QUERY(INDIRECT(""'(EDCA) "" &amp; M$3 &amp; ""'!$A$1:$D$1000""),""SELECT A WHERE D = '"" &amp; $A296 &amp; ""'""))))"),"")</f>
        <v/>
      </c>
      <c r="N296" s="76" t="str">
        <f>IFERROR(__xludf.DUMMYFUNCTION("IF(ISBLANK($D296),"""",IFERROR(JOIN("", "",QUERY(INDIRECT(""'(EDCA) "" &amp; N$3 &amp; ""'!$A$1:$D$1000""),""SELECT A WHERE D = '"" &amp; $A296 &amp; ""'""))))"),"")</f>
        <v/>
      </c>
      <c r="O296" s="76" t="str">
        <f>IFERROR(__xludf.DUMMYFUNCTION("IF(ISBLANK($D296),"""",IFERROR(JOIN("", "",QUERY(INDIRECT(""'(EDCA) "" &amp; O$3 &amp; ""'!$A$1:$D$1000""),""SELECT A WHERE D = '"" &amp; $A296 &amp; ""'""))))"),"")</f>
        <v/>
      </c>
      <c r="P296" s="76" t="str">
        <f>IFERROR(__xludf.DUMMYFUNCTION("IF(ISBLANK($D296),"""",IFERROR(JOIN("", "",QUERY(INDIRECT(""'(EDCA) "" &amp; P$3 &amp; ""'!$A$1:$D$1000""),""SELECT A WHERE D = '"" &amp; $A296 &amp; ""'""))))"),"")</f>
        <v/>
      </c>
      <c r="Q296" s="76">
        <f t="shared" ref="Q296:V296" si="294">IF(ISBLANK(IFERROR(VLOOKUP($A296,INDIRECT("'(EDCA) " &amp; Q$3 &amp; "'!$D:$D"),1,FALSE))),0,1)</f>
        <v>0</v>
      </c>
      <c r="R296" s="76">
        <f t="shared" si="294"/>
        <v>0</v>
      </c>
      <c r="S296" s="76">
        <f t="shared" si="294"/>
        <v>0</v>
      </c>
      <c r="T296" s="76">
        <f t="shared" si="294"/>
        <v>0</v>
      </c>
      <c r="U296" s="76">
        <f t="shared" si="294"/>
        <v>0</v>
      </c>
      <c r="V296" s="76">
        <f t="shared" si="294"/>
        <v>0</v>
      </c>
    </row>
    <row r="297">
      <c r="A297" s="76" t="str">
        <f t="shared" si="1"/>
        <v> ()</v>
      </c>
      <c r="B297" s="76"/>
      <c r="C297" s="76"/>
      <c r="D297" s="76"/>
      <c r="E297" s="76"/>
      <c r="F297" s="76"/>
      <c r="G297" s="76"/>
      <c r="H297" s="76"/>
      <c r="I297" s="88" t="str">
        <f t="shared" si="3"/>
        <v>no</v>
      </c>
      <c r="J297" s="88" t="str">
        <f>IFERROR(__xludf.DUMMYFUNCTION("IFERROR(JOIN("", "",FILTER(K297:P297,LEN(K297:P297))))"),"")</f>
        <v/>
      </c>
      <c r="K297" s="76" t="str">
        <f>IFERROR(__xludf.DUMMYFUNCTION("IF(ISBLANK($D297),"""",IFERROR(JOIN("", "",QUERY(INDIRECT(""'(EDCA) "" &amp; K$3 &amp; ""'!$A$1:$D$1000""),""SELECT A WHERE D = '"" &amp; $A297 &amp; ""'""))))"),"")</f>
        <v/>
      </c>
      <c r="L297" s="76" t="str">
        <f>IFERROR(__xludf.DUMMYFUNCTION("IF(ISBLANK($D297),"""",IFERROR(JOIN("", "",QUERY(INDIRECT(""'(EDCA) "" &amp; L$3 &amp; ""'!$A$1:$D$1000""),""SELECT A WHERE D = '"" &amp; $A297 &amp; ""'""))))"),"")</f>
        <v/>
      </c>
      <c r="M297" s="76" t="str">
        <f>IFERROR(__xludf.DUMMYFUNCTION("IF(ISBLANK($D297),"""",IFERROR(JOIN("", "",QUERY(INDIRECT(""'(EDCA) "" &amp; M$3 &amp; ""'!$A$1:$D$1000""),""SELECT A WHERE D = '"" &amp; $A297 &amp; ""'""))))"),"")</f>
        <v/>
      </c>
      <c r="N297" s="76" t="str">
        <f>IFERROR(__xludf.DUMMYFUNCTION("IF(ISBLANK($D297),"""",IFERROR(JOIN("", "",QUERY(INDIRECT(""'(EDCA) "" &amp; N$3 &amp; ""'!$A$1:$D$1000""),""SELECT A WHERE D = '"" &amp; $A297 &amp; ""'""))))"),"")</f>
        <v/>
      </c>
      <c r="O297" s="76" t="str">
        <f>IFERROR(__xludf.DUMMYFUNCTION("IF(ISBLANK($D297),"""",IFERROR(JOIN("", "",QUERY(INDIRECT(""'(EDCA) "" &amp; O$3 &amp; ""'!$A$1:$D$1000""),""SELECT A WHERE D = '"" &amp; $A297 &amp; ""'""))))"),"")</f>
        <v/>
      </c>
      <c r="P297" s="76" t="str">
        <f>IFERROR(__xludf.DUMMYFUNCTION("IF(ISBLANK($D297),"""",IFERROR(JOIN("", "",QUERY(INDIRECT(""'(EDCA) "" &amp; P$3 &amp; ""'!$A$1:$D$1000""),""SELECT A WHERE D = '"" &amp; $A297 &amp; ""'""))))"),"")</f>
        <v/>
      </c>
      <c r="Q297" s="76">
        <f t="shared" ref="Q297:V297" si="295">IF(ISBLANK(IFERROR(VLOOKUP($A297,INDIRECT("'(EDCA) " &amp; Q$3 &amp; "'!$D:$D"),1,FALSE))),0,1)</f>
        <v>0</v>
      </c>
      <c r="R297" s="76">
        <f t="shared" si="295"/>
        <v>0</v>
      </c>
      <c r="S297" s="76">
        <f t="shared" si="295"/>
        <v>0</v>
      </c>
      <c r="T297" s="76">
        <f t="shared" si="295"/>
        <v>0</v>
      </c>
      <c r="U297" s="76">
        <f t="shared" si="295"/>
        <v>0</v>
      </c>
      <c r="V297" s="76">
        <f t="shared" si="295"/>
        <v>0</v>
      </c>
    </row>
    <row r="298">
      <c r="A298" s="76" t="str">
        <f t="shared" si="1"/>
        <v> ()</v>
      </c>
      <c r="B298" s="76"/>
      <c r="C298" s="76"/>
      <c r="D298" s="76"/>
      <c r="E298" s="76"/>
      <c r="F298" s="76"/>
      <c r="G298" s="76"/>
      <c r="H298" s="76"/>
      <c r="I298" s="88" t="str">
        <f t="shared" si="3"/>
        <v>no</v>
      </c>
      <c r="J298" s="88" t="str">
        <f>IFERROR(__xludf.DUMMYFUNCTION("IFERROR(JOIN("", "",FILTER(K298:P298,LEN(K298:P298))))"),"")</f>
        <v/>
      </c>
      <c r="K298" s="76" t="str">
        <f>IFERROR(__xludf.DUMMYFUNCTION("IF(ISBLANK($D298),"""",IFERROR(JOIN("", "",QUERY(INDIRECT(""'(EDCA) "" &amp; K$3 &amp; ""'!$A$1:$D$1000""),""SELECT A WHERE D = '"" &amp; $A298 &amp; ""'""))))"),"")</f>
        <v/>
      </c>
      <c r="L298" s="76" t="str">
        <f>IFERROR(__xludf.DUMMYFUNCTION("IF(ISBLANK($D298),"""",IFERROR(JOIN("", "",QUERY(INDIRECT(""'(EDCA) "" &amp; L$3 &amp; ""'!$A$1:$D$1000""),""SELECT A WHERE D = '"" &amp; $A298 &amp; ""'""))))"),"")</f>
        <v/>
      </c>
      <c r="M298" s="76" t="str">
        <f>IFERROR(__xludf.DUMMYFUNCTION("IF(ISBLANK($D298),"""",IFERROR(JOIN("", "",QUERY(INDIRECT(""'(EDCA) "" &amp; M$3 &amp; ""'!$A$1:$D$1000""),""SELECT A WHERE D = '"" &amp; $A298 &amp; ""'""))))"),"")</f>
        <v/>
      </c>
      <c r="N298" s="76" t="str">
        <f>IFERROR(__xludf.DUMMYFUNCTION("IF(ISBLANK($D298),"""",IFERROR(JOIN("", "",QUERY(INDIRECT(""'(EDCA) "" &amp; N$3 &amp; ""'!$A$1:$D$1000""),""SELECT A WHERE D = '"" &amp; $A298 &amp; ""'""))))"),"")</f>
        <v/>
      </c>
      <c r="O298" s="76" t="str">
        <f>IFERROR(__xludf.DUMMYFUNCTION("IF(ISBLANK($D298),"""",IFERROR(JOIN("", "",QUERY(INDIRECT(""'(EDCA) "" &amp; O$3 &amp; ""'!$A$1:$D$1000""),""SELECT A WHERE D = '"" &amp; $A298 &amp; ""'""))))"),"")</f>
        <v/>
      </c>
      <c r="P298" s="76" t="str">
        <f>IFERROR(__xludf.DUMMYFUNCTION("IF(ISBLANK($D298),"""",IFERROR(JOIN("", "",QUERY(INDIRECT(""'(EDCA) "" &amp; P$3 &amp; ""'!$A$1:$D$1000""),""SELECT A WHERE D = '"" &amp; $A298 &amp; ""'""))))"),"")</f>
        <v/>
      </c>
      <c r="Q298" s="76">
        <f t="shared" ref="Q298:V298" si="296">IF(ISBLANK(IFERROR(VLOOKUP($A298,INDIRECT("'(EDCA) " &amp; Q$3 &amp; "'!$D:$D"),1,FALSE))),0,1)</f>
        <v>0</v>
      </c>
      <c r="R298" s="76">
        <f t="shared" si="296"/>
        <v>0</v>
      </c>
      <c r="S298" s="76">
        <f t="shared" si="296"/>
        <v>0</v>
      </c>
      <c r="T298" s="76">
        <f t="shared" si="296"/>
        <v>0</v>
      </c>
      <c r="U298" s="76">
        <f t="shared" si="296"/>
        <v>0</v>
      </c>
      <c r="V298" s="76">
        <f t="shared" si="296"/>
        <v>0</v>
      </c>
    </row>
    <row r="299">
      <c r="A299" s="76" t="str">
        <f t="shared" si="1"/>
        <v> ()</v>
      </c>
      <c r="B299" s="76"/>
      <c r="C299" s="76"/>
      <c r="D299" s="76"/>
      <c r="E299" s="76"/>
      <c r="F299" s="76"/>
      <c r="G299" s="76"/>
      <c r="H299" s="76"/>
      <c r="I299" s="88" t="str">
        <f t="shared" si="3"/>
        <v>no</v>
      </c>
      <c r="J299" s="88" t="str">
        <f>IFERROR(__xludf.DUMMYFUNCTION("IFERROR(JOIN("", "",FILTER(K299:P299,LEN(K299:P299))))"),"")</f>
        <v/>
      </c>
      <c r="K299" s="76" t="str">
        <f>IFERROR(__xludf.DUMMYFUNCTION("IF(ISBLANK($D299),"""",IFERROR(JOIN("", "",QUERY(INDIRECT(""'(EDCA) "" &amp; K$3 &amp; ""'!$A$1:$D$1000""),""SELECT A WHERE D = '"" &amp; $A299 &amp; ""'""))))"),"")</f>
        <v/>
      </c>
      <c r="L299" s="76" t="str">
        <f>IFERROR(__xludf.DUMMYFUNCTION("IF(ISBLANK($D299),"""",IFERROR(JOIN("", "",QUERY(INDIRECT(""'(EDCA) "" &amp; L$3 &amp; ""'!$A$1:$D$1000""),""SELECT A WHERE D = '"" &amp; $A299 &amp; ""'""))))"),"")</f>
        <v/>
      </c>
      <c r="M299" s="76" t="str">
        <f>IFERROR(__xludf.DUMMYFUNCTION("IF(ISBLANK($D299),"""",IFERROR(JOIN("", "",QUERY(INDIRECT(""'(EDCA) "" &amp; M$3 &amp; ""'!$A$1:$D$1000""),""SELECT A WHERE D = '"" &amp; $A299 &amp; ""'""))))"),"")</f>
        <v/>
      </c>
      <c r="N299" s="76" t="str">
        <f>IFERROR(__xludf.DUMMYFUNCTION("IF(ISBLANK($D299),"""",IFERROR(JOIN("", "",QUERY(INDIRECT(""'(EDCA) "" &amp; N$3 &amp; ""'!$A$1:$D$1000""),""SELECT A WHERE D = '"" &amp; $A299 &amp; ""'""))))"),"")</f>
        <v/>
      </c>
      <c r="O299" s="76" t="str">
        <f>IFERROR(__xludf.DUMMYFUNCTION("IF(ISBLANK($D299),"""",IFERROR(JOIN("", "",QUERY(INDIRECT(""'(EDCA) "" &amp; O$3 &amp; ""'!$A$1:$D$1000""),""SELECT A WHERE D = '"" &amp; $A299 &amp; ""'""))))"),"")</f>
        <v/>
      </c>
      <c r="P299" s="76" t="str">
        <f>IFERROR(__xludf.DUMMYFUNCTION("IF(ISBLANK($D299),"""",IFERROR(JOIN("", "",QUERY(INDIRECT(""'(EDCA) "" &amp; P$3 &amp; ""'!$A$1:$D$1000""),""SELECT A WHERE D = '"" &amp; $A299 &amp; ""'""))))"),"")</f>
        <v/>
      </c>
      <c r="Q299" s="76">
        <f t="shared" ref="Q299:V299" si="297">IF(ISBLANK(IFERROR(VLOOKUP($A299,INDIRECT("'(EDCA) " &amp; Q$3 &amp; "'!$D:$D"),1,FALSE))),0,1)</f>
        <v>0</v>
      </c>
      <c r="R299" s="76">
        <f t="shared" si="297"/>
        <v>0</v>
      </c>
      <c r="S299" s="76">
        <f t="shared" si="297"/>
        <v>0</v>
      </c>
      <c r="T299" s="76">
        <f t="shared" si="297"/>
        <v>0</v>
      </c>
      <c r="U299" s="76">
        <f t="shared" si="297"/>
        <v>0</v>
      </c>
      <c r="V299" s="76">
        <f t="shared" si="297"/>
        <v>0</v>
      </c>
    </row>
    <row r="300">
      <c r="A300" s="76" t="str">
        <f t="shared" si="1"/>
        <v> ()</v>
      </c>
      <c r="B300" s="76"/>
      <c r="C300" s="76"/>
      <c r="D300" s="76"/>
      <c r="E300" s="76"/>
      <c r="F300" s="76"/>
      <c r="G300" s="76"/>
      <c r="H300" s="76"/>
      <c r="I300" s="88" t="str">
        <f t="shared" si="3"/>
        <v>no</v>
      </c>
      <c r="J300" s="88" t="str">
        <f>IFERROR(__xludf.DUMMYFUNCTION("IFERROR(JOIN("", "",FILTER(K300:P300,LEN(K300:P300))))"),"")</f>
        <v/>
      </c>
      <c r="K300" s="76" t="str">
        <f>IFERROR(__xludf.DUMMYFUNCTION("IF(ISBLANK($D300),"""",IFERROR(JOIN("", "",QUERY(INDIRECT(""'(EDCA) "" &amp; K$3 &amp; ""'!$A$1:$D$1000""),""SELECT A WHERE D = '"" &amp; $A300 &amp; ""'""))))"),"")</f>
        <v/>
      </c>
      <c r="L300" s="76" t="str">
        <f>IFERROR(__xludf.DUMMYFUNCTION("IF(ISBLANK($D300),"""",IFERROR(JOIN("", "",QUERY(INDIRECT(""'(EDCA) "" &amp; L$3 &amp; ""'!$A$1:$D$1000""),""SELECT A WHERE D = '"" &amp; $A300 &amp; ""'""))))"),"")</f>
        <v/>
      </c>
      <c r="M300" s="76" t="str">
        <f>IFERROR(__xludf.DUMMYFUNCTION("IF(ISBLANK($D300),"""",IFERROR(JOIN("", "",QUERY(INDIRECT(""'(EDCA) "" &amp; M$3 &amp; ""'!$A$1:$D$1000""),""SELECT A WHERE D = '"" &amp; $A300 &amp; ""'""))))"),"")</f>
        <v/>
      </c>
      <c r="N300" s="76" t="str">
        <f>IFERROR(__xludf.DUMMYFUNCTION("IF(ISBLANK($D300),"""",IFERROR(JOIN("", "",QUERY(INDIRECT(""'(EDCA) "" &amp; N$3 &amp; ""'!$A$1:$D$1000""),""SELECT A WHERE D = '"" &amp; $A300 &amp; ""'""))))"),"")</f>
        <v/>
      </c>
      <c r="O300" s="76" t="str">
        <f>IFERROR(__xludf.DUMMYFUNCTION("IF(ISBLANK($D300),"""",IFERROR(JOIN("", "",QUERY(INDIRECT(""'(EDCA) "" &amp; O$3 &amp; ""'!$A$1:$D$1000""),""SELECT A WHERE D = '"" &amp; $A300 &amp; ""'""))))"),"")</f>
        <v/>
      </c>
      <c r="P300" s="76" t="str">
        <f>IFERROR(__xludf.DUMMYFUNCTION("IF(ISBLANK($D300),"""",IFERROR(JOIN("", "",QUERY(INDIRECT(""'(EDCA) "" &amp; P$3 &amp; ""'!$A$1:$D$1000""),""SELECT A WHERE D = '"" &amp; $A300 &amp; ""'""))))"),"")</f>
        <v/>
      </c>
      <c r="Q300" s="76">
        <f t="shared" ref="Q300:V300" si="298">IF(ISBLANK(IFERROR(VLOOKUP($A300,INDIRECT("'(EDCA) " &amp; Q$3 &amp; "'!$D:$D"),1,FALSE))),0,1)</f>
        <v>0</v>
      </c>
      <c r="R300" s="76">
        <f t="shared" si="298"/>
        <v>0</v>
      </c>
      <c r="S300" s="76">
        <f t="shared" si="298"/>
        <v>0</v>
      </c>
      <c r="T300" s="76">
        <f t="shared" si="298"/>
        <v>0</v>
      </c>
      <c r="U300" s="76">
        <f t="shared" si="298"/>
        <v>0</v>
      </c>
      <c r="V300" s="76">
        <f t="shared" si="298"/>
        <v>0</v>
      </c>
    </row>
    <row r="301">
      <c r="A301" s="76" t="str">
        <f t="shared" si="1"/>
        <v> ()</v>
      </c>
      <c r="B301" s="76"/>
      <c r="C301" s="76"/>
      <c r="D301" s="76"/>
      <c r="E301" s="76"/>
      <c r="F301" s="76"/>
      <c r="G301" s="76"/>
      <c r="H301" s="76"/>
      <c r="I301" s="88" t="str">
        <f t="shared" si="3"/>
        <v>no</v>
      </c>
      <c r="J301" s="88" t="str">
        <f>IFERROR(__xludf.DUMMYFUNCTION("IFERROR(JOIN("", "",FILTER(K301:P301,LEN(K301:P301))))"),"")</f>
        <v/>
      </c>
      <c r="K301" s="76" t="str">
        <f>IFERROR(__xludf.DUMMYFUNCTION("IF(ISBLANK($D301),"""",IFERROR(JOIN("", "",QUERY(INDIRECT(""'(EDCA) "" &amp; K$3 &amp; ""'!$A$1:$D$1000""),""SELECT A WHERE D = '"" &amp; $A301 &amp; ""'""))))"),"")</f>
        <v/>
      </c>
      <c r="L301" s="76" t="str">
        <f>IFERROR(__xludf.DUMMYFUNCTION("IF(ISBLANK($D301),"""",IFERROR(JOIN("", "",QUERY(INDIRECT(""'(EDCA) "" &amp; L$3 &amp; ""'!$A$1:$D$1000""),""SELECT A WHERE D = '"" &amp; $A301 &amp; ""'""))))"),"")</f>
        <v/>
      </c>
      <c r="M301" s="76" t="str">
        <f>IFERROR(__xludf.DUMMYFUNCTION("IF(ISBLANK($D301),"""",IFERROR(JOIN("", "",QUERY(INDIRECT(""'(EDCA) "" &amp; M$3 &amp; ""'!$A$1:$D$1000""),""SELECT A WHERE D = '"" &amp; $A301 &amp; ""'""))))"),"")</f>
        <v/>
      </c>
      <c r="N301" s="76" t="str">
        <f>IFERROR(__xludf.DUMMYFUNCTION("IF(ISBLANK($D301),"""",IFERROR(JOIN("", "",QUERY(INDIRECT(""'(EDCA) "" &amp; N$3 &amp; ""'!$A$1:$D$1000""),""SELECT A WHERE D = '"" &amp; $A301 &amp; ""'""))))"),"")</f>
        <v/>
      </c>
      <c r="O301" s="76" t="str">
        <f>IFERROR(__xludf.DUMMYFUNCTION("IF(ISBLANK($D301),"""",IFERROR(JOIN("", "",QUERY(INDIRECT(""'(EDCA) "" &amp; O$3 &amp; ""'!$A$1:$D$1000""),""SELECT A WHERE D = '"" &amp; $A301 &amp; ""'""))))"),"")</f>
        <v/>
      </c>
      <c r="P301" s="76" t="str">
        <f>IFERROR(__xludf.DUMMYFUNCTION("IF(ISBLANK($D301),"""",IFERROR(JOIN("", "",QUERY(INDIRECT(""'(EDCA) "" &amp; P$3 &amp; ""'!$A$1:$D$1000""),""SELECT A WHERE D = '"" &amp; $A301 &amp; ""'""))))"),"")</f>
        <v/>
      </c>
      <c r="Q301" s="76">
        <f t="shared" ref="Q301:V301" si="299">IF(ISBLANK(IFERROR(VLOOKUP($A301,INDIRECT("'(EDCA) " &amp; Q$3 &amp; "'!$D:$D"),1,FALSE))),0,1)</f>
        <v>0</v>
      </c>
      <c r="R301" s="76">
        <f t="shared" si="299"/>
        <v>0</v>
      </c>
      <c r="S301" s="76">
        <f t="shared" si="299"/>
        <v>0</v>
      </c>
      <c r="T301" s="76">
        <f t="shared" si="299"/>
        <v>0</v>
      </c>
      <c r="U301" s="76">
        <f t="shared" si="299"/>
        <v>0</v>
      </c>
      <c r="V301" s="76">
        <f t="shared" si="299"/>
        <v>0</v>
      </c>
    </row>
    <row r="302">
      <c r="A302" s="76" t="str">
        <f t="shared" si="1"/>
        <v> ()</v>
      </c>
      <c r="B302" s="76"/>
      <c r="C302" s="76"/>
      <c r="D302" s="76"/>
      <c r="E302" s="76"/>
      <c r="F302" s="76"/>
      <c r="G302" s="76"/>
      <c r="H302" s="76"/>
      <c r="I302" s="88" t="str">
        <f t="shared" si="3"/>
        <v>no</v>
      </c>
      <c r="J302" s="88" t="str">
        <f>IFERROR(__xludf.DUMMYFUNCTION("IFERROR(JOIN("", "",FILTER(K302:P302,LEN(K302:P302))))"),"")</f>
        <v/>
      </c>
      <c r="K302" s="76" t="str">
        <f>IFERROR(__xludf.DUMMYFUNCTION("IF(ISBLANK($D302),"""",IFERROR(JOIN("", "",QUERY(INDIRECT(""'(EDCA) "" &amp; K$3 &amp; ""'!$A$1:$D$1000""),""SELECT A WHERE D = '"" &amp; $A302 &amp; ""'""))))"),"")</f>
        <v/>
      </c>
      <c r="L302" s="76" t="str">
        <f>IFERROR(__xludf.DUMMYFUNCTION("IF(ISBLANK($D302),"""",IFERROR(JOIN("", "",QUERY(INDIRECT(""'(EDCA) "" &amp; L$3 &amp; ""'!$A$1:$D$1000""),""SELECT A WHERE D = '"" &amp; $A302 &amp; ""'""))))"),"")</f>
        <v/>
      </c>
      <c r="M302" s="76" t="str">
        <f>IFERROR(__xludf.DUMMYFUNCTION("IF(ISBLANK($D302),"""",IFERROR(JOIN("", "",QUERY(INDIRECT(""'(EDCA) "" &amp; M$3 &amp; ""'!$A$1:$D$1000""),""SELECT A WHERE D = '"" &amp; $A302 &amp; ""'""))))"),"")</f>
        <v/>
      </c>
      <c r="N302" s="76" t="str">
        <f>IFERROR(__xludf.DUMMYFUNCTION("IF(ISBLANK($D302),"""",IFERROR(JOIN("", "",QUERY(INDIRECT(""'(EDCA) "" &amp; N$3 &amp; ""'!$A$1:$D$1000""),""SELECT A WHERE D = '"" &amp; $A302 &amp; ""'""))))"),"")</f>
        <v/>
      </c>
      <c r="O302" s="76" t="str">
        <f>IFERROR(__xludf.DUMMYFUNCTION("IF(ISBLANK($D302),"""",IFERROR(JOIN("", "",QUERY(INDIRECT(""'(EDCA) "" &amp; O$3 &amp; ""'!$A$1:$D$1000""),""SELECT A WHERE D = '"" &amp; $A302 &amp; ""'""))))"),"")</f>
        <v/>
      </c>
      <c r="P302" s="76" t="str">
        <f>IFERROR(__xludf.DUMMYFUNCTION("IF(ISBLANK($D302),"""",IFERROR(JOIN("", "",QUERY(INDIRECT(""'(EDCA) "" &amp; P$3 &amp; ""'!$A$1:$D$1000""),""SELECT A WHERE D = '"" &amp; $A302 &amp; ""'""))))"),"")</f>
        <v/>
      </c>
      <c r="Q302" s="76">
        <f t="shared" ref="Q302:V302" si="300">IF(ISBLANK(IFERROR(VLOOKUP($A302,INDIRECT("'(EDCA) " &amp; Q$3 &amp; "'!$D:$D"),1,FALSE))),0,1)</f>
        <v>0</v>
      </c>
      <c r="R302" s="76">
        <f t="shared" si="300"/>
        <v>0</v>
      </c>
      <c r="S302" s="76">
        <f t="shared" si="300"/>
        <v>0</v>
      </c>
      <c r="T302" s="76">
        <f t="shared" si="300"/>
        <v>0</v>
      </c>
      <c r="U302" s="76">
        <f t="shared" si="300"/>
        <v>0</v>
      </c>
      <c r="V302" s="76">
        <f t="shared" si="300"/>
        <v>0</v>
      </c>
    </row>
    <row r="303">
      <c r="A303" s="76" t="str">
        <f t="shared" si="1"/>
        <v> ()</v>
      </c>
      <c r="B303" s="76"/>
      <c r="C303" s="76"/>
      <c r="D303" s="76"/>
      <c r="E303" s="76"/>
      <c r="F303" s="76"/>
      <c r="G303" s="76"/>
      <c r="H303" s="76"/>
      <c r="I303" s="88" t="str">
        <f t="shared" si="3"/>
        <v>no</v>
      </c>
      <c r="J303" s="88" t="str">
        <f>IFERROR(__xludf.DUMMYFUNCTION("IFERROR(JOIN("", "",FILTER(K303:P303,LEN(K303:P303))))"),"")</f>
        <v/>
      </c>
      <c r="K303" s="76" t="str">
        <f>IFERROR(__xludf.DUMMYFUNCTION("IF(ISBLANK($D303),"""",IFERROR(JOIN("", "",QUERY(INDIRECT(""'(EDCA) "" &amp; K$3 &amp; ""'!$A$1:$D$1000""),""SELECT A WHERE D = '"" &amp; $A303 &amp; ""'""))))"),"")</f>
        <v/>
      </c>
      <c r="L303" s="76" t="str">
        <f>IFERROR(__xludf.DUMMYFUNCTION("IF(ISBLANK($D303),"""",IFERROR(JOIN("", "",QUERY(INDIRECT(""'(EDCA) "" &amp; L$3 &amp; ""'!$A$1:$D$1000""),""SELECT A WHERE D = '"" &amp; $A303 &amp; ""'""))))"),"")</f>
        <v/>
      </c>
      <c r="M303" s="76" t="str">
        <f>IFERROR(__xludf.DUMMYFUNCTION("IF(ISBLANK($D303),"""",IFERROR(JOIN("", "",QUERY(INDIRECT(""'(EDCA) "" &amp; M$3 &amp; ""'!$A$1:$D$1000""),""SELECT A WHERE D = '"" &amp; $A303 &amp; ""'""))))"),"")</f>
        <v/>
      </c>
      <c r="N303" s="76" t="str">
        <f>IFERROR(__xludf.DUMMYFUNCTION("IF(ISBLANK($D303),"""",IFERROR(JOIN("", "",QUERY(INDIRECT(""'(EDCA) "" &amp; N$3 &amp; ""'!$A$1:$D$1000""),""SELECT A WHERE D = '"" &amp; $A303 &amp; ""'""))))"),"")</f>
        <v/>
      </c>
      <c r="O303" s="76" t="str">
        <f>IFERROR(__xludf.DUMMYFUNCTION("IF(ISBLANK($D303),"""",IFERROR(JOIN("", "",QUERY(INDIRECT(""'(EDCA) "" &amp; O$3 &amp; ""'!$A$1:$D$1000""),""SELECT A WHERE D = '"" &amp; $A303 &amp; ""'""))))"),"")</f>
        <v/>
      </c>
      <c r="P303" s="76" t="str">
        <f>IFERROR(__xludf.DUMMYFUNCTION("IF(ISBLANK($D303),"""",IFERROR(JOIN("", "",QUERY(INDIRECT(""'(EDCA) "" &amp; P$3 &amp; ""'!$A$1:$D$1000""),""SELECT A WHERE D = '"" &amp; $A303 &amp; ""'""))))"),"")</f>
        <v/>
      </c>
      <c r="Q303" s="76">
        <f t="shared" ref="Q303:V303" si="301">IF(ISBLANK(IFERROR(VLOOKUP($A303,INDIRECT("'(EDCA) " &amp; Q$3 &amp; "'!$D:$D"),1,FALSE))),0,1)</f>
        <v>0</v>
      </c>
      <c r="R303" s="76">
        <f t="shared" si="301"/>
        <v>0</v>
      </c>
      <c r="S303" s="76">
        <f t="shared" si="301"/>
        <v>0</v>
      </c>
      <c r="T303" s="76">
        <f t="shared" si="301"/>
        <v>0</v>
      </c>
      <c r="U303" s="76">
        <f t="shared" si="301"/>
        <v>0</v>
      </c>
      <c r="V303" s="76">
        <f t="shared" si="301"/>
        <v>0</v>
      </c>
    </row>
    <row r="304">
      <c r="A304" s="76" t="str">
        <f t="shared" si="1"/>
        <v> ()</v>
      </c>
      <c r="B304" s="76"/>
      <c r="C304" s="76"/>
      <c r="D304" s="76"/>
      <c r="E304" s="76"/>
      <c r="F304" s="76"/>
      <c r="G304" s="76"/>
      <c r="H304" s="76"/>
      <c r="I304" s="88" t="str">
        <f t="shared" si="3"/>
        <v>no</v>
      </c>
      <c r="J304" s="88" t="str">
        <f>IFERROR(__xludf.DUMMYFUNCTION("IFERROR(JOIN("", "",FILTER(K304:P304,LEN(K304:P304))))"),"")</f>
        <v/>
      </c>
      <c r="K304" s="76" t="str">
        <f>IFERROR(__xludf.DUMMYFUNCTION("IF(ISBLANK($D304),"""",IFERROR(JOIN("", "",QUERY(INDIRECT(""'(EDCA) "" &amp; K$3 &amp; ""'!$A$1:$D$1000""),""SELECT A WHERE D = '"" &amp; $A304 &amp; ""'""))))"),"")</f>
        <v/>
      </c>
      <c r="L304" s="76" t="str">
        <f>IFERROR(__xludf.DUMMYFUNCTION("IF(ISBLANK($D304),"""",IFERROR(JOIN("", "",QUERY(INDIRECT(""'(EDCA) "" &amp; L$3 &amp; ""'!$A$1:$D$1000""),""SELECT A WHERE D = '"" &amp; $A304 &amp; ""'""))))"),"")</f>
        <v/>
      </c>
      <c r="M304" s="76" t="str">
        <f>IFERROR(__xludf.DUMMYFUNCTION("IF(ISBLANK($D304),"""",IFERROR(JOIN("", "",QUERY(INDIRECT(""'(EDCA) "" &amp; M$3 &amp; ""'!$A$1:$D$1000""),""SELECT A WHERE D = '"" &amp; $A304 &amp; ""'""))))"),"")</f>
        <v/>
      </c>
      <c r="N304" s="76" t="str">
        <f>IFERROR(__xludf.DUMMYFUNCTION("IF(ISBLANK($D304),"""",IFERROR(JOIN("", "",QUERY(INDIRECT(""'(EDCA) "" &amp; N$3 &amp; ""'!$A$1:$D$1000""),""SELECT A WHERE D = '"" &amp; $A304 &amp; ""'""))))"),"")</f>
        <v/>
      </c>
      <c r="O304" s="76" t="str">
        <f>IFERROR(__xludf.DUMMYFUNCTION("IF(ISBLANK($D304),"""",IFERROR(JOIN("", "",QUERY(INDIRECT(""'(EDCA) "" &amp; O$3 &amp; ""'!$A$1:$D$1000""),""SELECT A WHERE D = '"" &amp; $A304 &amp; ""'""))))"),"")</f>
        <v/>
      </c>
      <c r="P304" s="76" t="str">
        <f>IFERROR(__xludf.DUMMYFUNCTION("IF(ISBLANK($D304),"""",IFERROR(JOIN("", "",QUERY(INDIRECT(""'(EDCA) "" &amp; P$3 &amp; ""'!$A$1:$D$1000""),""SELECT A WHERE D = '"" &amp; $A304 &amp; ""'""))))"),"")</f>
        <v/>
      </c>
      <c r="Q304" s="76">
        <f t="shared" ref="Q304:V304" si="302">IF(ISBLANK(IFERROR(VLOOKUP($A304,INDIRECT("'(EDCA) " &amp; Q$3 &amp; "'!$D:$D"),1,FALSE))),0,1)</f>
        <v>0</v>
      </c>
      <c r="R304" s="76">
        <f t="shared" si="302"/>
        <v>0</v>
      </c>
      <c r="S304" s="76">
        <f t="shared" si="302"/>
        <v>0</v>
      </c>
      <c r="T304" s="76">
        <f t="shared" si="302"/>
        <v>0</v>
      </c>
      <c r="U304" s="76">
        <f t="shared" si="302"/>
        <v>0</v>
      </c>
      <c r="V304" s="76">
        <f t="shared" si="302"/>
        <v>0</v>
      </c>
    </row>
    <row r="305">
      <c r="A305" s="76" t="str">
        <f t="shared" si="1"/>
        <v> ()</v>
      </c>
      <c r="B305" s="76"/>
      <c r="C305" s="76"/>
      <c r="D305" s="76"/>
      <c r="E305" s="76"/>
      <c r="F305" s="76"/>
      <c r="G305" s="76"/>
      <c r="H305" s="76"/>
      <c r="I305" s="88" t="str">
        <f t="shared" si="3"/>
        <v>no</v>
      </c>
      <c r="J305" s="88" t="str">
        <f>IFERROR(__xludf.DUMMYFUNCTION("IFERROR(JOIN("", "",FILTER(K305:P305,LEN(K305:P305))))"),"")</f>
        <v/>
      </c>
      <c r="K305" s="76" t="str">
        <f>IFERROR(__xludf.DUMMYFUNCTION("IF(ISBLANK($D305),"""",IFERROR(JOIN("", "",QUERY(INDIRECT(""'(EDCA) "" &amp; K$3 &amp; ""'!$A$1:$D$1000""),""SELECT A WHERE D = '"" &amp; $A305 &amp; ""'""))))"),"")</f>
        <v/>
      </c>
      <c r="L305" s="76" t="str">
        <f>IFERROR(__xludf.DUMMYFUNCTION("IF(ISBLANK($D305),"""",IFERROR(JOIN("", "",QUERY(INDIRECT(""'(EDCA) "" &amp; L$3 &amp; ""'!$A$1:$D$1000""),""SELECT A WHERE D = '"" &amp; $A305 &amp; ""'""))))"),"")</f>
        <v/>
      </c>
      <c r="M305" s="76" t="str">
        <f>IFERROR(__xludf.DUMMYFUNCTION("IF(ISBLANK($D305),"""",IFERROR(JOIN("", "",QUERY(INDIRECT(""'(EDCA) "" &amp; M$3 &amp; ""'!$A$1:$D$1000""),""SELECT A WHERE D = '"" &amp; $A305 &amp; ""'""))))"),"")</f>
        <v/>
      </c>
      <c r="N305" s="76" t="str">
        <f>IFERROR(__xludf.DUMMYFUNCTION("IF(ISBLANK($D305),"""",IFERROR(JOIN("", "",QUERY(INDIRECT(""'(EDCA) "" &amp; N$3 &amp; ""'!$A$1:$D$1000""),""SELECT A WHERE D = '"" &amp; $A305 &amp; ""'""))))"),"")</f>
        <v/>
      </c>
      <c r="O305" s="76" t="str">
        <f>IFERROR(__xludf.DUMMYFUNCTION("IF(ISBLANK($D305),"""",IFERROR(JOIN("", "",QUERY(INDIRECT(""'(EDCA) "" &amp; O$3 &amp; ""'!$A$1:$D$1000""),""SELECT A WHERE D = '"" &amp; $A305 &amp; ""'""))))"),"")</f>
        <v/>
      </c>
      <c r="P305" s="76" t="str">
        <f>IFERROR(__xludf.DUMMYFUNCTION("IF(ISBLANK($D305),"""",IFERROR(JOIN("", "",QUERY(INDIRECT(""'(EDCA) "" &amp; P$3 &amp; ""'!$A$1:$D$1000""),""SELECT A WHERE D = '"" &amp; $A305 &amp; ""'""))))"),"")</f>
        <v/>
      </c>
      <c r="Q305" s="76">
        <f t="shared" ref="Q305:V305" si="303">IF(ISBLANK(IFERROR(VLOOKUP($A305,INDIRECT("'(EDCA) " &amp; Q$3 &amp; "'!$D:$D"),1,FALSE))),0,1)</f>
        <v>0</v>
      </c>
      <c r="R305" s="76">
        <f t="shared" si="303"/>
        <v>0</v>
      </c>
      <c r="S305" s="76">
        <f t="shared" si="303"/>
        <v>0</v>
      </c>
      <c r="T305" s="76">
        <f t="shared" si="303"/>
        <v>0</v>
      </c>
      <c r="U305" s="76">
        <f t="shared" si="303"/>
        <v>0</v>
      </c>
      <c r="V305" s="76">
        <f t="shared" si="303"/>
        <v>0</v>
      </c>
    </row>
    <row r="306">
      <c r="A306" s="76" t="str">
        <f t="shared" si="1"/>
        <v> ()</v>
      </c>
      <c r="B306" s="76"/>
      <c r="C306" s="76"/>
      <c r="D306" s="76"/>
      <c r="E306" s="76"/>
      <c r="F306" s="76"/>
      <c r="G306" s="76"/>
      <c r="H306" s="76"/>
      <c r="I306" s="88" t="str">
        <f t="shared" si="3"/>
        <v>no</v>
      </c>
      <c r="J306" s="88" t="str">
        <f>IFERROR(__xludf.DUMMYFUNCTION("IFERROR(JOIN("", "",FILTER(K306:P306,LEN(K306:P306))))"),"")</f>
        <v/>
      </c>
      <c r="K306" s="76" t="str">
        <f>IFERROR(__xludf.DUMMYFUNCTION("IF(ISBLANK($D306),"""",IFERROR(JOIN("", "",QUERY(INDIRECT(""'(EDCA) "" &amp; K$3 &amp; ""'!$A$1:$D$1000""),""SELECT A WHERE D = '"" &amp; $A306 &amp; ""'""))))"),"")</f>
        <v/>
      </c>
      <c r="L306" s="76" t="str">
        <f>IFERROR(__xludf.DUMMYFUNCTION("IF(ISBLANK($D306),"""",IFERROR(JOIN("", "",QUERY(INDIRECT(""'(EDCA) "" &amp; L$3 &amp; ""'!$A$1:$D$1000""),""SELECT A WHERE D = '"" &amp; $A306 &amp; ""'""))))"),"")</f>
        <v/>
      </c>
      <c r="M306" s="76" t="str">
        <f>IFERROR(__xludf.DUMMYFUNCTION("IF(ISBLANK($D306),"""",IFERROR(JOIN("", "",QUERY(INDIRECT(""'(EDCA) "" &amp; M$3 &amp; ""'!$A$1:$D$1000""),""SELECT A WHERE D = '"" &amp; $A306 &amp; ""'""))))"),"")</f>
        <v/>
      </c>
      <c r="N306" s="76" t="str">
        <f>IFERROR(__xludf.DUMMYFUNCTION("IF(ISBLANK($D306),"""",IFERROR(JOIN("", "",QUERY(INDIRECT(""'(EDCA) "" &amp; N$3 &amp; ""'!$A$1:$D$1000""),""SELECT A WHERE D = '"" &amp; $A306 &amp; ""'""))))"),"")</f>
        <v/>
      </c>
      <c r="O306" s="76" t="str">
        <f>IFERROR(__xludf.DUMMYFUNCTION("IF(ISBLANK($D306),"""",IFERROR(JOIN("", "",QUERY(INDIRECT(""'(EDCA) "" &amp; O$3 &amp; ""'!$A$1:$D$1000""),""SELECT A WHERE D = '"" &amp; $A306 &amp; ""'""))))"),"")</f>
        <v/>
      </c>
      <c r="P306" s="76" t="str">
        <f>IFERROR(__xludf.DUMMYFUNCTION("IF(ISBLANK($D306),"""",IFERROR(JOIN("", "",QUERY(INDIRECT(""'(EDCA) "" &amp; P$3 &amp; ""'!$A$1:$D$1000""),""SELECT A WHERE D = '"" &amp; $A306 &amp; ""'""))))"),"")</f>
        <v/>
      </c>
      <c r="Q306" s="76">
        <f t="shared" ref="Q306:V306" si="304">IF(ISBLANK(IFERROR(VLOOKUP($A306,INDIRECT("'(EDCA) " &amp; Q$3 &amp; "'!$D:$D"),1,FALSE))),0,1)</f>
        <v>0</v>
      </c>
      <c r="R306" s="76">
        <f t="shared" si="304"/>
        <v>0</v>
      </c>
      <c r="S306" s="76">
        <f t="shared" si="304"/>
        <v>0</v>
      </c>
      <c r="T306" s="76">
        <f t="shared" si="304"/>
        <v>0</v>
      </c>
      <c r="U306" s="76">
        <f t="shared" si="304"/>
        <v>0</v>
      </c>
      <c r="V306" s="76">
        <f t="shared" si="304"/>
        <v>0</v>
      </c>
    </row>
    <row r="307">
      <c r="A307" s="76" t="str">
        <f t="shared" si="1"/>
        <v> ()</v>
      </c>
      <c r="B307" s="76"/>
      <c r="C307" s="76"/>
      <c r="D307" s="76"/>
      <c r="E307" s="76"/>
      <c r="F307" s="76"/>
      <c r="G307" s="76"/>
      <c r="H307" s="76"/>
      <c r="I307" s="88" t="str">
        <f t="shared" si="3"/>
        <v>no</v>
      </c>
      <c r="J307" s="88" t="str">
        <f>IFERROR(__xludf.DUMMYFUNCTION("IFERROR(JOIN("", "",FILTER(K307:P307,LEN(K307:P307))))"),"")</f>
        <v/>
      </c>
      <c r="K307" s="76" t="str">
        <f>IFERROR(__xludf.DUMMYFUNCTION("IF(ISBLANK($D307),"""",IFERROR(JOIN("", "",QUERY(INDIRECT(""'(EDCA) "" &amp; K$3 &amp; ""'!$A$1:$D$1000""),""SELECT A WHERE D = '"" &amp; $A307 &amp; ""'""))))"),"")</f>
        <v/>
      </c>
      <c r="L307" s="76" t="str">
        <f>IFERROR(__xludf.DUMMYFUNCTION("IF(ISBLANK($D307),"""",IFERROR(JOIN("", "",QUERY(INDIRECT(""'(EDCA) "" &amp; L$3 &amp; ""'!$A$1:$D$1000""),""SELECT A WHERE D = '"" &amp; $A307 &amp; ""'""))))"),"")</f>
        <v/>
      </c>
      <c r="M307" s="76" t="str">
        <f>IFERROR(__xludf.DUMMYFUNCTION("IF(ISBLANK($D307),"""",IFERROR(JOIN("", "",QUERY(INDIRECT(""'(EDCA) "" &amp; M$3 &amp; ""'!$A$1:$D$1000""),""SELECT A WHERE D = '"" &amp; $A307 &amp; ""'""))))"),"")</f>
        <v/>
      </c>
      <c r="N307" s="76" t="str">
        <f>IFERROR(__xludf.DUMMYFUNCTION("IF(ISBLANK($D307),"""",IFERROR(JOIN("", "",QUERY(INDIRECT(""'(EDCA) "" &amp; N$3 &amp; ""'!$A$1:$D$1000""),""SELECT A WHERE D = '"" &amp; $A307 &amp; ""'""))))"),"")</f>
        <v/>
      </c>
      <c r="O307" s="76" t="str">
        <f>IFERROR(__xludf.DUMMYFUNCTION("IF(ISBLANK($D307),"""",IFERROR(JOIN("", "",QUERY(INDIRECT(""'(EDCA) "" &amp; O$3 &amp; ""'!$A$1:$D$1000""),""SELECT A WHERE D = '"" &amp; $A307 &amp; ""'""))))"),"")</f>
        <v/>
      </c>
      <c r="P307" s="76" t="str">
        <f>IFERROR(__xludf.DUMMYFUNCTION("IF(ISBLANK($D307),"""",IFERROR(JOIN("", "",QUERY(INDIRECT(""'(EDCA) "" &amp; P$3 &amp; ""'!$A$1:$D$1000""),""SELECT A WHERE D = '"" &amp; $A307 &amp; ""'""))))"),"")</f>
        <v/>
      </c>
      <c r="Q307" s="76">
        <f t="shared" ref="Q307:V307" si="305">IF(ISBLANK(IFERROR(VLOOKUP($A307,INDIRECT("'(EDCA) " &amp; Q$3 &amp; "'!$D:$D"),1,FALSE))),0,1)</f>
        <v>0</v>
      </c>
      <c r="R307" s="76">
        <f t="shared" si="305"/>
        <v>0</v>
      </c>
      <c r="S307" s="76">
        <f t="shared" si="305"/>
        <v>0</v>
      </c>
      <c r="T307" s="76">
        <f t="shared" si="305"/>
        <v>0</v>
      </c>
      <c r="U307" s="76">
        <f t="shared" si="305"/>
        <v>0</v>
      </c>
      <c r="V307" s="76">
        <f t="shared" si="305"/>
        <v>0</v>
      </c>
    </row>
    <row r="308">
      <c r="A308" s="76" t="str">
        <f t="shared" si="1"/>
        <v> ()</v>
      </c>
      <c r="B308" s="76"/>
      <c r="C308" s="76"/>
      <c r="D308" s="76"/>
      <c r="E308" s="76"/>
      <c r="F308" s="76"/>
      <c r="G308" s="76"/>
      <c r="H308" s="76"/>
      <c r="I308" s="88" t="str">
        <f t="shared" si="3"/>
        <v>no</v>
      </c>
      <c r="J308" s="88" t="str">
        <f>IFERROR(__xludf.DUMMYFUNCTION("IFERROR(JOIN("", "",FILTER(K308:P308,LEN(K308:P308))))"),"")</f>
        <v/>
      </c>
      <c r="K308" s="76" t="str">
        <f>IFERROR(__xludf.DUMMYFUNCTION("IF(ISBLANK($D308),"""",IFERROR(JOIN("", "",QUERY(INDIRECT(""'(EDCA) "" &amp; K$3 &amp; ""'!$A$1:$D$1000""),""SELECT A WHERE D = '"" &amp; $A308 &amp; ""'""))))"),"")</f>
        <v/>
      </c>
      <c r="L308" s="76" t="str">
        <f>IFERROR(__xludf.DUMMYFUNCTION("IF(ISBLANK($D308),"""",IFERROR(JOIN("", "",QUERY(INDIRECT(""'(EDCA) "" &amp; L$3 &amp; ""'!$A$1:$D$1000""),""SELECT A WHERE D = '"" &amp; $A308 &amp; ""'""))))"),"")</f>
        <v/>
      </c>
      <c r="M308" s="76" t="str">
        <f>IFERROR(__xludf.DUMMYFUNCTION("IF(ISBLANK($D308),"""",IFERROR(JOIN("", "",QUERY(INDIRECT(""'(EDCA) "" &amp; M$3 &amp; ""'!$A$1:$D$1000""),""SELECT A WHERE D = '"" &amp; $A308 &amp; ""'""))))"),"")</f>
        <v/>
      </c>
      <c r="N308" s="76" t="str">
        <f>IFERROR(__xludf.DUMMYFUNCTION("IF(ISBLANK($D308),"""",IFERROR(JOIN("", "",QUERY(INDIRECT(""'(EDCA) "" &amp; N$3 &amp; ""'!$A$1:$D$1000""),""SELECT A WHERE D = '"" &amp; $A308 &amp; ""'""))))"),"")</f>
        <v/>
      </c>
      <c r="O308" s="76" t="str">
        <f>IFERROR(__xludf.DUMMYFUNCTION("IF(ISBLANK($D308),"""",IFERROR(JOIN("", "",QUERY(INDIRECT(""'(EDCA) "" &amp; O$3 &amp; ""'!$A$1:$D$1000""),""SELECT A WHERE D = '"" &amp; $A308 &amp; ""'""))))"),"")</f>
        <v/>
      </c>
      <c r="P308" s="76" t="str">
        <f>IFERROR(__xludf.DUMMYFUNCTION("IF(ISBLANK($D308),"""",IFERROR(JOIN("", "",QUERY(INDIRECT(""'(EDCA) "" &amp; P$3 &amp; ""'!$A$1:$D$1000""),""SELECT A WHERE D = '"" &amp; $A308 &amp; ""'""))))"),"")</f>
        <v/>
      </c>
      <c r="Q308" s="76">
        <f t="shared" ref="Q308:V308" si="306">IF(ISBLANK(IFERROR(VLOOKUP($A308,INDIRECT("'(EDCA) " &amp; Q$3 &amp; "'!$D:$D"),1,FALSE))),0,1)</f>
        <v>0</v>
      </c>
      <c r="R308" s="76">
        <f t="shared" si="306"/>
        <v>0</v>
      </c>
      <c r="S308" s="76">
        <f t="shared" si="306"/>
        <v>0</v>
      </c>
      <c r="T308" s="76">
        <f t="shared" si="306"/>
        <v>0</v>
      </c>
      <c r="U308" s="76">
        <f t="shared" si="306"/>
        <v>0</v>
      </c>
      <c r="V308" s="76">
        <f t="shared" si="306"/>
        <v>0</v>
      </c>
    </row>
    <row r="309">
      <c r="A309" s="76" t="str">
        <f t="shared" si="1"/>
        <v> ()</v>
      </c>
      <c r="B309" s="76"/>
      <c r="C309" s="76"/>
      <c r="D309" s="76"/>
      <c r="E309" s="76"/>
      <c r="F309" s="76"/>
      <c r="G309" s="76"/>
      <c r="H309" s="76"/>
      <c r="I309" s="88" t="str">
        <f t="shared" si="3"/>
        <v>no</v>
      </c>
      <c r="J309" s="88" t="str">
        <f>IFERROR(__xludf.DUMMYFUNCTION("IFERROR(JOIN("", "",FILTER(K309:P309,LEN(K309:P309))))"),"")</f>
        <v/>
      </c>
      <c r="K309" s="76" t="str">
        <f>IFERROR(__xludf.DUMMYFUNCTION("IF(ISBLANK($D309),"""",IFERROR(JOIN("", "",QUERY(INDIRECT(""'(EDCA) "" &amp; K$3 &amp; ""'!$A$1:$D$1000""),""SELECT A WHERE D = '"" &amp; $A309 &amp; ""'""))))"),"")</f>
        <v/>
      </c>
      <c r="L309" s="76" t="str">
        <f>IFERROR(__xludf.DUMMYFUNCTION("IF(ISBLANK($D309),"""",IFERROR(JOIN("", "",QUERY(INDIRECT(""'(EDCA) "" &amp; L$3 &amp; ""'!$A$1:$D$1000""),""SELECT A WHERE D = '"" &amp; $A309 &amp; ""'""))))"),"")</f>
        <v/>
      </c>
      <c r="M309" s="76" t="str">
        <f>IFERROR(__xludf.DUMMYFUNCTION("IF(ISBLANK($D309),"""",IFERROR(JOIN("", "",QUERY(INDIRECT(""'(EDCA) "" &amp; M$3 &amp; ""'!$A$1:$D$1000""),""SELECT A WHERE D = '"" &amp; $A309 &amp; ""'""))))"),"")</f>
        <v/>
      </c>
      <c r="N309" s="76" t="str">
        <f>IFERROR(__xludf.DUMMYFUNCTION("IF(ISBLANK($D309),"""",IFERROR(JOIN("", "",QUERY(INDIRECT(""'(EDCA) "" &amp; N$3 &amp; ""'!$A$1:$D$1000""),""SELECT A WHERE D = '"" &amp; $A309 &amp; ""'""))))"),"")</f>
        <v/>
      </c>
      <c r="O309" s="76" t="str">
        <f>IFERROR(__xludf.DUMMYFUNCTION("IF(ISBLANK($D309),"""",IFERROR(JOIN("", "",QUERY(INDIRECT(""'(EDCA) "" &amp; O$3 &amp; ""'!$A$1:$D$1000""),""SELECT A WHERE D = '"" &amp; $A309 &amp; ""'""))))"),"")</f>
        <v/>
      </c>
      <c r="P309" s="76" t="str">
        <f>IFERROR(__xludf.DUMMYFUNCTION("IF(ISBLANK($D309),"""",IFERROR(JOIN("", "",QUERY(INDIRECT(""'(EDCA) "" &amp; P$3 &amp; ""'!$A$1:$D$1000""),""SELECT A WHERE D = '"" &amp; $A309 &amp; ""'""))))"),"")</f>
        <v/>
      </c>
      <c r="Q309" s="76">
        <f t="shared" ref="Q309:V309" si="307">IF(ISBLANK(IFERROR(VLOOKUP($A309,INDIRECT("'(EDCA) " &amp; Q$3 &amp; "'!$D:$D"),1,FALSE))),0,1)</f>
        <v>0</v>
      </c>
      <c r="R309" s="76">
        <f t="shared" si="307"/>
        <v>0</v>
      </c>
      <c r="S309" s="76">
        <f t="shared" si="307"/>
        <v>0</v>
      </c>
      <c r="T309" s="76">
        <f t="shared" si="307"/>
        <v>0</v>
      </c>
      <c r="U309" s="76">
        <f t="shared" si="307"/>
        <v>0</v>
      </c>
      <c r="V309" s="76">
        <f t="shared" si="307"/>
        <v>0</v>
      </c>
    </row>
    <row r="310">
      <c r="A310" s="76" t="str">
        <f t="shared" si="1"/>
        <v> ()</v>
      </c>
      <c r="B310" s="76"/>
      <c r="C310" s="76"/>
      <c r="D310" s="76"/>
      <c r="E310" s="76"/>
      <c r="F310" s="76"/>
      <c r="G310" s="76"/>
      <c r="H310" s="76"/>
      <c r="I310" s="88" t="str">
        <f t="shared" si="3"/>
        <v>no</v>
      </c>
      <c r="J310" s="88" t="str">
        <f>IFERROR(__xludf.DUMMYFUNCTION("IFERROR(JOIN("", "",FILTER(K310:P310,LEN(K310:P310))))"),"")</f>
        <v/>
      </c>
      <c r="K310" s="76" t="str">
        <f>IFERROR(__xludf.DUMMYFUNCTION("IF(ISBLANK($D310),"""",IFERROR(JOIN("", "",QUERY(INDIRECT(""'(EDCA) "" &amp; K$3 &amp; ""'!$A$1:$D$1000""),""SELECT A WHERE D = '"" &amp; $A310 &amp; ""'""))))"),"")</f>
        <v/>
      </c>
      <c r="L310" s="76" t="str">
        <f>IFERROR(__xludf.DUMMYFUNCTION("IF(ISBLANK($D310),"""",IFERROR(JOIN("", "",QUERY(INDIRECT(""'(EDCA) "" &amp; L$3 &amp; ""'!$A$1:$D$1000""),""SELECT A WHERE D = '"" &amp; $A310 &amp; ""'""))))"),"")</f>
        <v/>
      </c>
      <c r="M310" s="76" t="str">
        <f>IFERROR(__xludf.DUMMYFUNCTION("IF(ISBLANK($D310),"""",IFERROR(JOIN("", "",QUERY(INDIRECT(""'(EDCA) "" &amp; M$3 &amp; ""'!$A$1:$D$1000""),""SELECT A WHERE D = '"" &amp; $A310 &amp; ""'""))))"),"")</f>
        <v/>
      </c>
      <c r="N310" s="76" t="str">
        <f>IFERROR(__xludf.DUMMYFUNCTION("IF(ISBLANK($D310),"""",IFERROR(JOIN("", "",QUERY(INDIRECT(""'(EDCA) "" &amp; N$3 &amp; ""'!$A$1:$D$1000""),""SELECT A WHERE D = '"" &amp; $A310 &amp; ""'""))))"),"")</f>
        <v/>
      </c>
      <c r="O310" s="76" t="str">
        <f>IFERROR(__xludf.DUMMYFUNCTION("IF(ISBLANK($D310),"""",IFERROR(JOIN("", "",QUERY(INDIRECT(""'(EDCA) "" &amp; O$3 &amp; ""'!$A$1:$D$1000""),""SELECT A WHERE D = '"" &amp; $A310 &amp; ""'""))))"),"")</f>
        <v/>
      </c>
      <c r="P310" s="76" t="str">
        <f>IFERROR(__xludf.DUMMYFUNCTION("IF(ISBLANK($D310),"""",IFERROR(JOIN("", "",QUERY(INDIRECT(""'(EDCA) "" &amp; P$3 &amp; ""'!$A$1:$D$1000""),""SELECT A WHERE D = '"" &amp; $A310 &amp; ""'""))))"),"")</f>
        <v/>
      </c>
      <c r="Q310" s="76">
        <f t="shared" ref="Q310:V310" si="308">IF(ISBLANK(IFERROR(VLOOKUP($A310,INDIRECT("'(EDCA) " &amp; Q$3 &amp; "'!$D:$D"),1,FALSE))),0,1)</f>
        <v>0</v>
      </c>
      <c r="R310" s="76">
        <f t="shared" si="308"/>
        <v>0</v>
      </c>
      <c r="S310" s="76">
        <f t="shared" si="308"/>
        <v>0</v>
      </c>
      <c r="T310" s="76">
        <f t="shared" si="308"/>
        <v>0</v>
      </c>
      <c r="U310" s="76">
        <f t="shared" si="308"/>
        <v>0</v>
      </c>
      <c r="V310" s="76">
        <f t="shared" si="308"/>
        <v>0</v>
      </c>
    </row>
    <row r="311">
      <c r="A311" s="76" t="str">
        <f t="shared" si="1"/>
        <v> ()</v>
      </c>
      <c r="B311" s="76"/>
      <c r="C311" s="76"/>
      <c r="D311" s="76"/>
      <c r="E311" s="76"/>
      <c r="F311" s="76"/>
      <c r="G311" s="76"/>
      <c r="H311" s="76"/>
      <c r="I311" s="88" t="str">
        <f t="shared" si="3"/>
        <v>no</v>
      </c>
      <c r="J311" s="88" t="str">
        <f>IFERROR(__xludf.DUMMYFUNCTION("IFERROR(JOIN("", "",FILTER(K311:P311,LEN(K311:P311))))"),"")</f>
        <v/>
      </c>
      <c r="K311" s="76" t="str">
        <f>IFERROR(__xludf.DUMMYFUNCTION("IF(ISBLANK($D311),"""",IFERROR(JOIN("", "",QUERY(INDIRECT(""'(EDCA) "" &amp; K$3 &amp; ""'!$A$1:$D$1000""),""SELECT A WHERE D = '"" &amp; $A311 &amp; ""'""))))"),"")</f>
        <v/>
      </c>
      <c r="L311" s="76" t="str">
        <f>IFERROR(__xludf.DUMMYFUNCTION("IF(ISBLANK($D311),"""",IFERROR(JOIN("", "",QUERY(INDIRECT(""'(EDCA) "" &amp; L$3 &amp; ""'!$A$1:$D$1000""),""SELECT A WHERE D = '"" &amp; $A311 &amp; ""'""))))"),"")</f>
        <v/>
      </c>
      <c r="M311" s="76" t="str">
        <f>IFERROR(__xludf.DUMMYFUNCTION("IF(ISBLANK($D311),"""",IFERROR(JOIN("", "",QUERY(INDIRECT(""'(EDCA) "" &amp; M$3 &amp; ""'!$A$1:$D$1000""),""SELECT A WHERE D = '"" &amp; $A311 &amp; ""'""))))"),"")</f>
        <v/>
      </c>
      <c r="N311" s="76" t="str">
        <f>IFERROR(__xludf.DUMMYFUNCTION("IF(ISBLANK($D311),"""",IFERROR(JOIN("", "",QUERY(INDIRECT(""'(EDCA) "" &amp; N$3 &amp; ""'!$A$1:$D$1000""),""SELECT A WHERE D = '"" &amp; $A311 &amp; ""'""))))"),"")</f>
        <v/>
      </c>
      <c r="O311" s="76" t="str">
        <f>IFERROR(__xludf.DUMMYFUNCTION("IF(ISBLANK($D311),"""",IFERROR(JOIN("", "",QUERY(INDIRECT(""'(EDCA) "" &amp; O$3 &amp; ""'!$A$1:$D$1000""),""SELECT A WHERE D = '"" &amp; $A311 &amp; ""'""))))"),"")</f>
        <v/>
      </c>
      <c r="P311" s="76" t="str">
        <f>IFERROR(__xludf.DUMMYFUNCTION("IF(ISBLANK($D311),"""",IFERROR(JOIN("", "",QUERY(INDIRECT(""'(EDCA) "" &amp; P$3 &amp; ""'!$A$1:$D$1000""),""SELECT A WHERE D = '"" &amp; $A311 &amp; ""'""))))"),"")</f>
        <v/>
      </c>
      <c r="Q311" s="76">
        <f t="shared" ref="Q311:V311" si="309">IF(ISBLANK(IFERROR(VLOOKUP($A311,INDIRECT("'(EDCA) " &amp; Q$3 &amp; "'!$D:$D"),1,FALSE))),0,1)</f>
        <v>0</v>
      </c>
      <c r="R311" s="76">
        <f t="shared" si="309"/>
        <v>0</v>
      </c>
      <c r="S311" s="76">
        <f t="shared" si="309"/>
        <v>0</v>
      </c>
      <c r="T311" s="76">
        <f t="shared" si="309"/>
        <v>0</v>
      </c>
      <c r="U311" s="76">
        <f t="shared" si="309"/>
        <v>0</v>
      </c>
      <c r="V311" s="76">
        <f t="shared" si="309"/>
        <v>0</v>
      </c>
    </row>
    <row r="312">
      <c r="A312" s="76" t="str">
        <f t="shared" si="1"/>
        <v> ()</v>
      </c>
      <c r="B312" s="76"/>
      <c r="C312" s="76"/>
      <c r="D312" s="76"/>
      <c r="E312" s="76"/>
      <c r="F312" s="76"/>
      <c r="G312" s="76"/>
      <c r="H312" s="76"/>
      <c r="I312" s="88" t="str">
        <f t="shared" si="3"/>
        <v>no</v>
      </c>
      <c r="J312" s="88" t="str">
        <f>IFERROR(__xludf.DUMMYFUNCTION("IFERROR(JOIN("", "",FILTER(K312:P312,LEN(K312:P312))))"),"")</f>
        <v/>
      </c>
      <c r="K312" s="76" t="str">
        <f>IFERROR(__xludf.DUMMYFUNCTION("IF(ISBLANK($D312),"""",IFERROR(JOIN("", "",QUERY(INDIRECT(""'(EDCA) "" &amp; K$3 &amp; ""'!$A$1:$D$1000""),""SELECT A WHERE D = '"" &amp; $A312 &amp; ""'""))))"),"")</f>
        <v/>
      </c>
      <c r="L312" s="76" t="str">
        <f>IFERROR(__xludf.DUMMYFUNCTION("IF(ISBLANK($D312),"""",IFERROR(JOIN("", "",QUERY(INDIRECT(""'(EDCA) "" &amp; L$3 &amp; ""'!$A$1:$D$1000""),""SELECT A WHERE D = '"" &amp; $A312 &amp; ""'""))))"),"")</f>
        <v/>
      </c>
      <c r="M312" s="76" t="str">
        <f>IFERROR(__xludf.DUMMYFUNCTION("IF(ISBLANK($D312),"""",IFERROR(JOIN("", "",QUERY(INDIRECT(""'(EDCA) "" &amp; M$3 &amp; ""'!$A$1:$D$1000""),""SELECT A WHERE D = '"" &amp; $A312 &amp; ""'""))))"),"")</f>
        <v/>
      </c>
      <c r="N312" s="76" t="str">
        <f>IFERROR(__xludf.DUMMYFUNCTION("IF(ISBLANK($D312),"""",IFERROR(JOIN("", "",QUERY(INDIRECT(""'(EDCA) "" &amp; N$3 &amp; ""'!$A$1:$D$1000""),""SELECT A WHERE D = '"" &amp; $A312 &amp; ""'""))))"),"")</f>
        <v/>
      </c>
      <c r="O312" s="76" t="str">
        <f>IFERROR(__xludf.DUMMYFUNCTION("IF(ISBLANK($D312),"""",IFERROR(JOIN("", "",QUERY(INDIRECT(""'(EDCA) "" &amp; O$3 &amp; ""'!$A$1:$D$1000""),""SELECT A WHERE D = '"" &amp; $A312 &amp; ""'""))))"),"")</f>
        <v/>
      </c>
      <c r="P312" s="76" t="str">
        <f>IFERROR(__xludf.DUMMYFUNCTION("IF(ISBLANK($D312),"""",IFERROR(JOIN("", "",QUERY(INDIRECT(""'(EDCA) "" &amp; P$3 &amp; ""'!$A$1:$D$1000""),""SELECT A WHERE D = '"" &amp; $A312 &amp; ""'""))))"),"")</f>
        <v/>
      </c>
      <c r="Q312" s="76">
        <f t="shared" ref="Q312:V312" si="310">IF(ISBLANK(IFERROR(VLOOKUP($A312,INDIRECT("'(EDCA) " &amp; Q$3 &amp; "'!$D:$D"),1,FALSE))),0,1)</f>
        <v>0</v>
      </c>
      <c r="R312" s="76">
        <f t="shared" si="310"/>
        <v>0</v>
      </c>
      <c r="S312" s="76">
        <f t="shared" si="310"/>
        <v>0</v>
      </c>
      <c r="T312" s="76">
        <f t="shared" si="310"/>
        <v>0</v>
      </c>
      <c r="U312" s="76">
        <f t="shared" si="310"/>
        <v>0</v>
      </c>
      <c r="V312" s="76">
        <f t="shared" si="310"/>
        <v>0</v>
      </c>
    </row>
    <row r="313">
      <c r="A313" s="76" t="str">
        <f t="shared" si="1"/>
        <v> ()</v>
      </c>
      <c r="B313" s="76"/>
      <c r="C313" s="76"/>
      <c r="D313" s="76"/>
      <c r="E313" s="76"/>
      <c r="F313" s="76"/>
      <c r="G313" s="76"/>
      <c r="H313" s="76"/>
      <c r="I313" s="88" t="str">
        <f t="shared" si="3"/>
        <v>no</v>
      </c>
      <c r="J313" s="88" t="str">
        <f>IFERROR(__xludf.DUMMYFUNCTION("IFERROR(JOIN("", "",FILTER(K313:P313,LEN(K313:P313))))"),"")</f>
        <v/>
      </c>
      <c r="K313" s="76" t="str">
        <f>IFERROR(__xludf.DUMMYFUNCTION("IF(ISBLANK($D313),"""",IFERROR(JOIN("", "",QUERY(INDIRECT(""'(EDCA) "" &amp; K$3 &amp; ""'!$A$1:$D$1000""),""SELECT A WHERE D = '"" &amp; $A313 &amp; ""'""))))"),"")</f>
        <v/>
      </c>
      <c r="L313" s="76" t="str">
        <f>IFERROR(__xludf.DUMMYFUNCTION("IF(ISBLANK($D313),"""",IFERROR(JOIN("", "",QUERY(INDIRECT(""'(EDCA) "" &amp; L$3 &amp; ""'!$A$1:$D$1000""),""SELECT A WHERE D = '"" &amp; $A313 &amp; ""'""))))"),"")</f>
        <v/>
      </c>
      <c r="M313" s="76" t="str">
        <f>IFERROR(__xludf.DUMMYFUNCTION("IF(ISBLANK($D313),"""",IFERROR(JOIN("", "",QUERY(INDIRECT(""'(EDCA) "" &amp; M$3 &amp; ""'!$A$1:$D$1000""),""SELECT A WHERE D = '"" &amp; $A313 &amp; ""'""))))"),"")</f>
        <v/>
      </c>
      <c r="N313" s="76" t="str">
        <f>IFERROR(__xludf.DUMMYFUNCTION("IF(ISBLANK($D313),"""",IFERROR(JOIN("", "",QUERY(INDIRECT(""'(EDCA) "" &amp; N$3 &amp; ""'!$A$1:$D$1000""),""SELECT A WHERE D = '"" &amp; $A313 &amp; ""'""))))"),"")</f>
        <v/>
      </c>
      <c r="O313" s="76" t="str">
        <f>IFERROR(__xludf.DUMMYFUNCTION("IF(ISBLANK($D313),"""",IFERROR(JOIN("", "",QUERY(INDIRECT(""'(EDCA) "" &amp; O$3 &amp; ""'!$A$1:$D$1000""),""SELECT A WHERE D = '"" &amp; $A313 &amp; ""'""))))"),"")</f>
        <v/>
      </c>
      <c r="P313" s="76" t="str">
        <f>IFERROR(__xludf.DUMMYFUNCTION("IF(ISBLANK($D313),"""",IFERROR(JOIN("", "",QUERY(INDIRECT(""'(EDCA) "" &amp; P$3 &amp; ""'!$A$1:$D$1000""),""SELECT A WHERE D = '"" &amp; $A313 &amp; ""'""))))"),"")</f>
        <v/>
      </c>
      <c r="Q313" s="76">
        <f t="shared" ref="Q313:V313" si="311">IF(ISBLANK(IFERROR(VLOOKUP($A313,INDIRECT("'(EDCA) " &amp; Q$3 &amp; "'!$D:$D"),1,FALSE))),0,1)</f>
        <v>0</v>
      </c>
      <c r="R313" s="76">
        <f t="shared" si="311"/>
        <v>0</v>
      </c>
      <c r="S313" s="76">
        <f t="shared" si="311"/>
        <v>0</v>
      </c>
      <c r="T313" s="76">
        <f t="shared" si="311"/>
        <v>0</v>
      </c>
      <c r="U313" s="76">
        <f t="shared" si="311"/>
        <v>0</v>
      </c>
      <c r="V313" s="76">
        <f t="shared" si="311"/>
        <v>0</v>
      </c>
    </row>
    <row r="314">
      <c r="A314" s="76" t="str">
        <f t="shared" si="1"/>
        <v> ()</v>
      </c>
      <c r="B314" s="76"/>
      <c r="C314" s="76"/>
      <c r="D314" s="76"/>
      <c r="E314" s="76"/>
      <c r="F314" s="76"/>
      <c r="G314" s="76"/>
      <c r="H314" s="76"/>
      <c r="I314" s="88" t="str">
        <f t="shared" si="3"/>
        <v>no</v>
      </c>
      <c r="J314" s="88" t="str">
        <f>IFERROR(__xludf.DUMMYFUNCTION("IFERROR(JOIN("", "",FILTER(K314:P314,LEN(K314:P314))))"),"")</f>
        <v/>
      </c>
      <c r="K314" s="76" t="str">
        <f>IFERROR(__xludf.DUMMYFUNCTION("IF(ISBLANK($D314),"""",IFERROR(JOIN("", "",QUERY(INDIRECT(""'(EDCA) "" &amp; K$3 &amp; ""'!$A$1:$D$1000""),""SELECT A WHERE D = '"" &amp; $A314 &amp; ""'""))))"),"")</f>
        <v/>
      </c>
      <c r="L314" s="76" t="str">
        <f>IFERROR(__xludf.DUMMYFUNCTION("IF(ISBLANK($D314),"""",IFERROR(JOIN("", "",QUERY(INDIRECT(""'(EDCA) "" &amp; L$3 &amp; ""'!$A$1:$D$1000""),""SELECT A WHERE D = '"" &amp; $A314 &amp; ""'""))))"),"")</f>
        <v/>
      </c>
      <c r="M314" s="76" t="str">
        <f>IFERROR(__xludf.DUMMYFUNCTION("IF(ISBLANK($D314),"""",IFERROR(JOIN("", "",QUERY(INDIRECT(""'(EDCA) "" &amp; M$3 &amp; ""'!$A$1:$D$1000""),""SELECT A WHERE D = '"" &amp; $A314 &amp; ""'""))))"),"")</f>
        <v/>
      </c>
      <c r="N314" s="76" t="str">
        <f>IFERROR(__xludf.DUMMYFUNCTION("IF(ISBLANK($D314),"""",IFERROR(JOIN("", "",QUERY(INDIRECT(""'(EDCA) "" &amp; N$3 &amp; ""'!$A$1:$D$1000""),""SELECT A WHERE D = '"" &amp; $A314 &amp; ""'""))))"),"")</f>
        <v/>
      </c>
      <c r="O314" s="76" t="str">
        <f>IFERROR(__xludf.DUMMYFUNCTION("IF(ISBLANK($D314),"""",IFERROR(JOIN("", "",QUERY(INDIRECT(""'(EDCA) "" &amp; O$3 &amp; ""'!$A$1:$D$1000""),""SELECT A WHERE D = '"" &amp; $A314 &amp; ""'""))))"),"")</f>
        <v/>
      </c>
      <c r="P314" s="76" t="str">
        <f>IFERROR(__xludf.DUMMYFUNCTION("IF(ISBLANK($D314),"""",IFERROR(JOIN("", "",QUERY(INDIRECT(""'(EDCA) "" &amp; P$3 &amp; ""'!$A$1:$D$1000""),""SELECT A WHERE D = '"" &amp; $A314 &amp; ""'""))))"),"")</f>
        <v/>
      </c>
      <c r="Q314" s="76">
        <f t="shared" ref="Q314:V314" si="312">IF(ISBLANK(IFERROR(VLOOKUP($A314,INDIRECT("'(EDCA) " &amp; Q$3 &amp; "'!$D:$D"),1,FALSE))),0,1)</f>
        <v>0</v>
      </c>
      <c r="R314" s="76">
        <f t="shared" si="312"/>
        <v>0</v>
      </c>
      <c r="S314" s="76">
        <f t="shared" si="312"/>
        <v>0</v>
      </c>
      <c r="T314" s="76">
        <f t="shared" si="312"/>
        <v>0</v>
      </c>
      <c r="U314" s="76">
        <f t="shared" si="312"/>
        <v>0</v>
      </c>
      <c r="V314" s="76">
        <f t="shared" si="312"/>
        <v>0</v>
      </c>
    </row>
    <row r="315">
      <c r="A315" s="76" t="str">
        <f t="shared" si="1"/>
        <v> ()</v>
      </c>
      <c r="B315" s="76"/>
      <c r="C315" s="76"/>
      <c r="D315" s="76"/>
      <c r="E315" s="76"/>
      <c r="F315" s="76"/>
      <c r="G315" s="76"/>
      <c r="H315" s="76"/>
      <c r="I315" s="88" t="str">
        <f t="shared" si="3"/>
        <v>no</v>
      </c>
      <c r="J315" s="88" t="str">
        <f>IFERROR(__xludf.DUMMYFUNCTION("IFERROR(JOIN("", "",FILTER(K315:P315,LEN(K315:P315))))"),"")</f>
        <v/>
      </c>
      <c r="K315" s="76" t="str">
        <f>IFERROR(__xludf.DUMMYFUNCTION("IF(ISBLANK($D315),"""",IFERROR(JOIN("", "",QUERY(INDIRECT(""'(EDCA) "" &amp; K$3 &amp; ""'!$A$1:$D$1000""),""SELECT A WHERE D = '"" &amp; $A315 &amp; ""'""))))"),"")</f>
        <v/>
      </c>
      <c r="L315" s="76" t="str">
        <f>IFERROR(__xludf.DUMMYFUNCTION("IF(ISBLANK($D315),"""",IFERROR(JOIN("", "",QUERY(INDIRECT(""'(EDCA) "" &amp; L$3 &amp; ""'!$A$1:$D$1000""),""SELECT A WHERE D = '"" &amp; $A315 &amp; ""'""))))"),"")</f>
        <v/>
      </c>
      <c r="M315" s="76" t="str">
        <f>IFERROR(__xludf.DUMMYFUNCTION("IF(ISBLANK($D315),"""",IFERROR(JOIN("", "",QUERY(INDIRECT(""'(EDCA) "" &amp; M$3 &amp; ""'!$A$1:$D$1000""),""SELECT A WHERE D = '"" &amp; $A315 &amp; ""'""))))"),"")</f>
        <v/>
      </c>
      <c r="N315" s="76" t="str">
        <f>IFERROR(__xludf.DUMMYFUNCTION("IF(ISBLANK($D315),"""",IFERROR(JOIN("", "",QUERY(INDIRECT(""'(EDCA) "" &amp; N$3 &amp; ""'!$A$1:$D$1000""),""SELECT A WHERE D = '"" &amp; $A315 &amp; ""'""))))"),"")</f>
        <v/>
      </c>
      <c r="O315" s="76" t="str">
        <f>IFERROR(__xludf.DUMMYFUNCTION("IF(ISBLANK($D315),"""",IFERROR(JOIN("", "",QUERY(INDIRECT(""'(EDCA) "" &amp; O$3 &amp; ""'!$A$1:$D$1000""),""SELECT A WHERE D = '"" &amp; $A315 &amp; ""'""))))"),"")</f>
        <v/>
      </c>
      <c r="P315" s="76" t="str">
        <f>IFERROR(__xludf.DUMMYFUNCTION("IF(ISBLANK($D315),"""",IFERROR(JOIN("", "",QUERY(INDIRECT(""'(EDCA) "" &amp; P$3 &amp; ""'!$A$1:$D$1000""),""SELECT A WHERE D = '"" &amp; $A315 &amp; ""'""))))"),"")</f>
        <v/>
      </c>
      <c r="Q315" s="76">
        <f t="shared" ref="Q315:V315" si="313">IF(ISBLANK(IFERROR(VLOOKUP($A315,INDIRECT("'(EDCA) " &amp; Q$3 &amp; "'!$D:$D"),1,FALSE))),0,1)</f>
        <v>0</v>
      </c>
      <c r="R315" s="76">
        <f t="shared" si="313"/>
        <v>0</v>
      </c>
      <c r="S315" s="76">
        <f t="shared" si="313"/>
        <v>0</v>
      </c>
      <c r="T315" s="76">
        <f t="shared" si="313"/>
        <v>0</v>
      </c>
      <c r="U315" s="76">
        <f t="shared" si="313"/>
        <v>0</v>
      </c>
      <c r="V315" s="76">
        <f t="shared" si="313"/>
        <v>0</v>
      </c>
    </row>
    <row r="316">
      <c r="A316" s="76" t="str">
        <f t="shared" si="1"/>
        <v> ()</v>
      </c>
      <c r="B316" s="76"/>
      <c r="C316" s="76"/>
      <c r="D316" s="76"/>
      <c r="E316" s="76"/>
      <c r="F316" s="76"/>
      <c r="G316" s="76"/>
      <c r="H316" s="76"/>
      <c r="I316" s="88" t="str">
        <f t="shared" si="3"/>
        <v>no</v>
      </c>
      <c r="J316" s="88" t="str">
        <f>IFERROR(__xludf.DUMMYFUNCTION("IFERROR(JOIN("", "",FILTER(K316:P316,LEN(K316:P316))))"),"")</f>
        <v/>
      </c>
      <c r="K316" s="76" t="str">
        <f>IFERROR(__xludf.DUMMYFUNCTION("IF(ISBLANK($D316),"""",IFERROR(JOIN("", "",QUERY(INDIRECT(""'(EDCA) "" &amp; K$3 &amp; ""'!$A$1:$D$1000""),""SELECT A WHERE D = '"" &amp; $A316 &amp; ""'""))))"),"")</f>
        <v/>
      </c>
      <c r="L316" s="76" t="str">
        <f>IFERROR(__xludf.DUMMYFUNCTION("IF(ISBLANK($D316),"""",IFERROR(JOIN("", "",QUERY(INDIRECT(""'(EDCA) "" &amp; L$3 &amp; ""'!$A$1:$D$1000""),""SELECT A WHERE D = '"" &amp; $A316 &amp; ""'""))))"),"")</f>
        <v/>
      </c>
      <c r="M316" s="76" t="str">
        <f>IFERROR(__xludf.DUMMYFUNCTION("IF(ISBLANK($D316),"""",IFERROR(JOIN("", "",QUERY(INDIRECT(""'(EDCA) "" &amp; M$3 &amp; ""'!$A$1:$D$1000""),""SELECT A WHERE D = '"" &amp; $A316 &amp; ""'""))))"),"")</f>
        <v/>
      </c>
      <c r="N316" s="76" t="str">
        <f>IFERROR(__xludf.DUMMYFUNCTION("IF(ISBLANK($D316),"""",IFERROR(JOIN("", "",QUERY(INDIRECT(""'(EDCA) "" &amp; N$3 &amp; ""'!$A$1:$D$1000""),""SELECT A WHERE D = '"" &amp; $A316 &amp; ""'""))))"),"")</f>
        <v/>
      </c>
      <c r="O316" s="76" t="str">
        <f>IFERROR(__xludf.DUMMYFUNCTION("IF(ISBLANK($D316),"""",IFERROR(JOIN("", "",QUERY(INDIRECT(""'(EDCA) "" &amp; O$3 &amp; ""'!$A$1:$D$1000""),""SELECT A WHERE D = '"" &amp; $A316 &amp; ""'""))))"),"")</f>
        <v/>
      </c>
      <c r="P316" s="76" t="str">
        <f>IFERROR(__xludf.DUMMYFUNCTION("IF(ISBLANK($D316),"""",IFERROR(JOIN("", "",QUERY(INDIRECT(""'(EDCA) "" &amp; P$3 &amp; ""'!$A$1:$D$1000""),""SELECT A WHERE D = '"" &amp; $A316 &amp; ""'""))))"),"")</f>
        <v/>
      </c>
      <c r="Q316" s="76">
        <f t="shared" ref="Q316:V316" si="314">IF(ISBLANK(IFERROR(VLOOKUP($A316,INDIRECT("'(EDCA) " &amp; Q$3 &amp; "'!$D:$D"),1,FALSE))),0,1)</f>
        <v>0</v>
      </c>
      <c r="R316" s="76">
        <f t="shared" si="314"/>
        <v>0</v>
      </c>
      <c r="S316" s="76">
        <f t="shared" si="314"/>
        <v>0</v>
      </c>
      <c r="T316" s="76">
        <f t="shared" si="314"/>
        <v>0</v>
      </c>
      <c r="U316" s="76">
        <f t="shared" si="314"/>
        <v>0</v>
      </c>
      <c r="V316" s="76">
        <f t="shared" si="314"/>
        <v>0</v>
      </c>
    </row>
    <row r="317">
      <c r="A317" s="76" t="str">
        <f t="shared" si="1"/>
        <v> ()</v>
      </c>
      <c r="B317" s="76"/>
      <c r="C317" s="76"/>
      <c r="D317" s="76"/>
      <c r="E317" s="76"/>
      <c r="F317" s="76"/>
      <c r="G317" s="76"/>
      <c r="H317" s="76"/>
      <c r="I317" s="88" t="str">
        <f t="shared" si="3"/>
        <v>no</v>
      </c>
      <c r="J317" s="88" t="str">
        <f>IFERROR(__xludf.DUMMYFUNCTION("IFERROR(JOIN("", "",FILTER(K317:P317,LEN(K317:P317))))"),"")</f>
        <v/>
      </c>
      <c r="K317" s="76" t="str">
        <f>IFERROR(__xludf.DUMMYFUNCTION("IF(ISBLANK($D317),"""",IFERROR(JOIN("", "",QUERY(INDIRECT(""'(EDCA) "" &amp; K$3 &amp; ""'!$A$1:$D$1000""),""SELECT A WHERE D = '"" &amp; $A317 &amp; ""'""))))"),"")</f>
        <v/>
      </c>
      <c r="L317" s="76" t="str">
        <f>IFERROR(__xludf.DUMMYFUNCTION("IF(ISBLANK($D317),"""",IFERROR(JOIN("", "",QUERY(INDIRECT(""'(EDCA) "" &amp; L$3 &amp; ""'!$A$1:$D$1000""),""SELECT A WHERE D = '"" &amp; $A317 &amp; ""'""))))"),"")</f>
        <v/>
      </c>
      <c r="M317" s="76" t="str">
        <f>IFERROR(__xludf.DUMMYFUNCTION("IF(ISBLANK($D317),"""",IFERROR(JOIN("", "",QUERY(INDIRECT(""'(EDCA) "" &amp; M$3 &amp; ""'!$A$1:$D$1000""),""SELECT A WHERE D = '"" &amp; $A317 &amp; ""'""))))"),"")</f>
        <v/>
      </c>
      <c r="N317" s="76" t="str">
        <f>IFERROR(__xludf.DUMMYFUNCTION("IF(ISBLANK($D317),"""",IFERROR(JOIN("", "",QUERY(INDIRECT(""'(EDCA) "" &amp; N$3 &amp; ""'!$A$1:$D$1000""),""SELECT A WHERE D = '"" &amp; $A317 &amp; ""'""))))"),"")</f>
        <v/>
      </c>
      <c r="O317" s="76" t="str">
        <f>IFERROR(__xludf.DUMMYFUNCTION("IF(ISBLANK($D317),"""",IFERROR(JOIN("", "",QUERY(INDIRECT(""'(EDCA) "" &amp; O$3 &amp; ""'!$A$1:$D$1000""),""SELECT A WHERE D = '"" &amp; $A317 &amp; ""'""))))"),"")</f>
        <v/>
      </c>
      <c r="P317" s="76" t="str">
        <f>IFERROR(__xludf.DUMMYFUNCTION("IF(ISBLANK($D317),"""",IFERROR(JOIN("", "",QUERY(INDIRECT(""'(EDCA) "" &amp; P$3 &amp; ""'!$A$1:$D$1000""),""SELECT A WHERE D = '"" &amp; $A317 &amp; ""'""))))"),"")</f>
        <v/>
      </c>
      <c r="Q317" s="76">
        <f t="shared" ref="Q317:V317" si="315">IF(ISBLANK(IFERROR(VLOOKUP($A317,INDIRECT("'(EDCA) " &amp; Q$3 &amp; "'!$D:$D"),1,FALSE))),0,1)</f>
        <v>0</v>
      </c>
      <c r="R317" s="76">
        <f t="shared" si="315"/>
        <v>0</v>
      </c>
      <c r="S317" s="76">
        <f t="shared" si="315"/>
        <v>0</v>
      </c>
      <c r="T317" s="76">
        <f t="shared" si="315"/>
        <v>0</v>
      </c>
      <c r="U317" s="76">
        <f t="shared" si="315"/>
        <v>0</v>
      </c>
      <c r="V317" s="76">
        <f t="shared" si="315"/>
        <v>0</v>
      </c>
    </row>
    <row r="318">
      <c r="A318" s="76" t="str">
        <f t="shared" si="1"/>
        <v> ()</v>
      </c>
      <c r="B318" s="76"/>
      <c r="C318" s="76"/>
      <c r="D318" s="76"/>
      <c r="E318" s="76"/>
      <c r="F318" s="76"/>
      <c r="G318" s="76"/>
      <c r="H318" s="76"/>
      <c r="I318" s="88" t="str">
        <f t="shared" si="3"/>
        <v>no</v>
      </c>
      <c r="J318" s="88" t="str">
        <f>IFERROR(__xludf.DUMMYFUNCTION("IFERROR(JOIN("", "",FILTER(K318:P318,LEN(K318:P318))))"),"")</f>
        <v/>
      </c>
      <c r="K318" s="76" t="str">
        <f>IFERROR(__xludf.DUMMYFUNCTION("IF(ISBLANK($D318),"""",IFERROR(JOIN("", "",QUERY(INDIRECT(""'(EDCA) "" &amp; K$3 &amp; ""'!$A$1:$D$1000""),""SELECT A WHERE D = '"" &amp; $A318 &amp; ""'""))))"),"")</f>
        <v/>
      </c>
      <c r="L318" s="76" t="str">
        <f>IFERROR(__xludf.DUMMYFUNCTION("IF(ISBLANK($D318),"""",IFERROR(JOIN("", "",QUERY(INDIRECT(""'(EDCA) "" &amp; L$3 &amp; ""'!$A$1:$D$1000""),""SELECT A WHERE D = '"" &amp; $A318 &amp; ""'""))))"),"")</f>
        <v/>
      </c>
      <c r="M318" s="76" t="str">
        <f>IFERROR(__xludf.DUMMYFUNCTION("IF(ISBLANK($D318),"""",IFERROR(JOIN("", "",QUERY(INDIRECT(""'(EDCA) "" &amp; M$3 &amp; ""'!$A$1:$D$1000""),""SELECT A WHERE D = '"" &amp; $A318 &amp; ""'""))))"),"")</f>
        <v/>
      </c>
      <c r="N318" s="76" t="str">
        <f>IFERROR(__xludf.DUMMYFUNCTION("IF(ISBLANK($D318),"""",IFERROR(JOIN("", "",QUERY(INDIRECT(""'(EDCA) "" &amp; N$3 &amp; ""'!$A$1:$D$1000""),""SELECT A WHERE D = '"" &amp; $A318 &amp; ""'""))))"),"")</f>
        <v/>
      </c>
      <c r="O318" s="76" t="str">
        <f>IFERROR(__xludf.DUMMYFUNCTION("IF(ISBLANK($D318),"""",IFERROR(JOIN("", "",QUERY(INDIRECT(""'(EDCA) "" &amp; O$3 &amp; ""'!$A$1:$D$1000""),""SELECT A WHERE D = '"" &amp; $A318 &amp; ""'""))))"),"")</f>
        <v/>
      </c>
      <c r="P318" s="76" t="str">
        <f>IFERROR(__xludf.DUMMYFUNCTION("IF(ISBLANK($D318),"""",IFERROR(JOIN("", "",QUERY(INDIRECT(""'(EDCA) "" &amp; P$3 &amp; ""'!$A$1:$D$1000""),""SELECT A WHERE D = '"" &amp; $A318 &amp; ""'""))))"),"")</f>
        <v/>
      </c>
      <c r="Q318" s="76">
        <f t="shared" ref="Q318:V318" si="316">IF(ISBLANK(IFERROR(VLOOKUP($A318,INDIRECT("'(EDCA) " &amp; Q$3 &amp; "'!$D:$D"),1,FALSE))),0,1)</f>
        <v>0</v>
      </c>
      <c r="R318" s="76">
        <f t="shared" si="316"/>
        <v>0</v>
      </c>
      <c r="S318" s="76">
        <f t="shared" si="316"/>
        <v>0</v>
      </c>
      <c r="T318" s="76">
        <f t="shared" si="316"/>
        <v>0</v>
      </c>
      <c r="U318" s="76">
        <f t="shared" si="316"/>
        <v>0</v>
      </c>
      <c r="V318" s="76">
        <f t="shared" si="316"/>
        <v>0</v>
      </c>
    </row>
    <row r="319">
      <c r="A319" s="76" t="str">
        <f t="shared" si="1"/>
        <v> ()</v>
      </c>
      <c r="B319" s="76"/>
      <c r="C319" s="76"/>
      <c r="D319" s="76"/>
      <c r="E319" s="76"/>
      <c r="F319" s="76"/>
      <c r="G319" s="76"/>
      <c r="H319" s="76"/>
      <c r="I319" s="88" t="str">
        <f t="shared" si="3"/>
        <v>no</v>
      </c>
      <c r="J319" s="88" t="str">
        <f>IFERROR(__xludf.DUMMYFUNCTION("IFERROR(JOIN("", "",FILTER(K319:P319,LEN(K319:P319))))"),"")</f>
        <v/>
      </c>
      <c r="K319" s="76" t="str">
        <f>IFERROR(__xludf.DUMMYFUNCTION("IF(ISBLANK($D319),"""",IFERROR(JOIN("", "",QUERY(INDIRECT(""'(EDCA) "" &amp; K$3 &amp; ""'!$A$1:$D$1000""),""SELECT A WHERE D = '"" &amp; $A319 &amp; ""'""))))"),"")</f>
        <v/>
      </c>
      <c r="L319" s="76" t="str">
        <f>IFERROR(__xludf.DUMMYFUNCTION("IF(ISBLANK($D319),"""",IFERROR(JOIN("", "",QUERY(INDIRECT(""'(EDCA) "" &amp; L$3 &amp; ""'!$A$1:$D$1000""),""SELECT A WHERE D = '"" &amp; $A319 &amp; ""'""))))"),"")</f>
        <v/>
      </c>
      <c r="M319" s="76" t="str">
        <f>IFERROR(__xludf.DUMMYFUNCTION("IF(ISBLANK($D319),"""",IFERROR(JOIN("", "",QUERY(INDIRECT(""'(EDCA) "" &amp; M$3 &amp; ""'!$A$1:$D$1000""),""SELECT A WHERE D = '"" &amp; $A319 &amp; ""'""))))"),"")</f>
        <v/>
      </c>
      <c r="N319" s="76" t="str">
        <f>IFERROR(__xludf.DUMMYFUNCTION("IF(ISBLANK($D319),"""",IFERROR(JOIN("", "",QUERY(INDIRECT(""'(EDCA) "" &amp; N$3 &amp; ""'!$A$1:$D$1000""),""SELECT A WHERE D = '"" &amp; $A319 &amp; ""'""))))"),"")</f>
        <v/>
      </c>
      <c r="O319" s="76" t="str">
        <f>IFERROR(__xludf.DUMMYFUNCTION("IF(ISBLANK($D319),"""",IFERROR(JOIN("", "",QUERY(INDIRECT(""'(EDCA) "" &amp; O$3 &amp; ""'!$A$1:$D$1000""),""SELECT A WHERE D = '"" &amp; $A319 &amp; ""'""))))"),"")</f>
        <v/>
      </c>
      <c r="P319" s="76" t="str">
        <f>IFERROR(__xludf.DUMMYFUNCTION("IF(ISBLANK($D319),"""",IFERROR(JOIN("", "",QUERY(INDIRECT(""'(EDCA) "" &amp; P$3 &amp; ""'!$A$1:$D$1000""),""SELECT A WHERE D = '"" &amp; $A319 &amp; ""'""))))"),"")</f>
        <v/>
      </c>
      <c r="Q319" s="76">
        <f t="shared" ref="Q319:V319" si="317">IF(ISBLANK(IFERROR(VLOOKUP($A319,INDIRECT("'(EDCA) " &amp; Q$3 &amp; "'!$D:$D"),1,FALSE))),0,1)</f>
        <v>0</v>
      </c>
      <c r="R319" s="76">
        <f t="shared" si="317"/>
        <v>0</v>
      </c>
      <c r="S319" s="76">
        <f t="shared" si="317"/>
        <v>0</v>
      </c>
      <c r="T319" s="76">
        <f t="shared" si="317"/>
        <v>0</v>
      </c>
      <c r="U319" s="76">
        <f t="shared" si="317"/>
        <v>0</v>
      </c>
      <c r="V319" s="76">
        <f t="shared" si="317"/>
        <v>0</v>
      </c>
    </row>
    <row r="320">
      <c r="A320" s="76" t="str">
        <f t="shared" si="1"/>
        <v> ()</v>
      </c>
      <c r="B320" s="76"/>
      <c r="C320" s="76"/>
      <c r="D320" s="76"/>
      <c r="E320" s="76"/>
      <c r="F320" s="76"/>
      <c r="G320" s="76"/>
      <c r="H320" s="76"/>
      <c r="I320" s="88" t="str">
        <f t="shared" si="3"/>
        <v>no</v>
      </c>
      <c r="J320" s="88" t="str">
        <f>IFERROR(__xludf.DUMMYFUNCTION("IFERROR(JOIN("", "",FILTER(K320:P320,LEN(K320:P320))))"),"")</f>
        <v/>
      </c>
      <c r="K320" s="76" t="str">
        <f>IFERROR(__xludf.DUMMYFUNCTION("IF(ISBLANK($D320),"""",IFERROR(JOIN("", "",QUERY(INDIRECT(""'(EDCA) "" &amp; K$3 &amp; ""'!$A$1:$D$1000""),""SELECT A WHERE D = '"" &amp; $A320 &amp; ""'""))))"),"")</f>
        <v/>
      </c>
      <c r="L320" s="76" t="str">
        <f>IFERROR(__xludf.DUMMYFUNCTION("IF(ISBLANK($D320),"""",IFERROR(JOIN("", "",QUERY(INDIRECT(""'(EDCA) "" &amp; L$3 &amp; ""'!$A$1:$D$1000""),""SELECT A WHERE D = '"" &amp; $A320 &amp; ""'""))))"),"")</f>
        <v/>
      </c>
      <c r="M320" s="76" t="str">
        <f>IFERROR(__xludf.DUMMYFUNCTION("IF(ISBLANK($D320),"""",IFERROR(JOIN("", "",QUERY(INDIRECT(""'(EDCA) "" &amp; M$3 &amp; ""'!$A$1:$D$1000""),""SELECT A WHERE D = '"" &amp; $A320 &amp; ""'""))))"),"")</f>
        <v/>
      </c>
      <c r="N320" s="76" t="str">
        <f>IFERROR(__xludf.DUMMYFUNCTION("IF(ISBLANK($D320),"""",IFERROR(JOIN("", "",QUERY(INDIRECT(""'(EDCA) "" &amp; N$3 &amp; ""'!$A$1:$D$1000""),""SELECT A WHERE D = '"" &amp; $A320 &amp; ""'""))))"),"")</f>
        <v/>
      </c>
      <c r="O320" s="76" t="str">
        <f>IFERROR(__xludf.DUMMYFUNCTION("IF(ISBLANK($D320),"""",IFERROR(JOIN("", "",QUERY(INDIRECT(""'(EDCA) "" &amp; O$3 &amp; ""'!$A$1:$D$1000""),""SELECT A WHERE D = '"" &amp; $A320 &amp; ""'""))))"),"")</f>
        <v/>
      </c>
      <c r="P320" s="76" t="str">
        <f>IFERROR(__xludf.DUMMYFUNCTION("IF(ISBLANK($D320),"""",IFERROR(JOIN("", "",QUERY(INDIRECT(""'(EDCA) "" &amp; P$3 &amp; ""'!$A$1:$D$1000""),""SELECT A WHERE D = '"" &amp; $A320 &amp; ""'""))))"),"")</f>
        <v/>
      </c>
      <c r="Q320" s="76">
        <f t="shared" ref="Q320:V320" si="318">IF(ISBLANK(IFERROR(VLOOKUP($A320,INDIRECT("'(EDCA) " &amp; Q$3 &amp; "'!$D:$D"),1,FALSE))),0,1)</f>
        <v>0</v>
      </c>
      <c r="R320" s="76">
        <f t="shared" si="318"/>
        <v>0</v>
      </c>
      <c r="S320" s="76">
        <f t="shared" si="318"/>
        <v>0</v>
      </c>
      <c r="T320" s="76">
        <f t="shared" si="318"/>
        <v>0</v>
      </c>
      <c r="U320" s="76">
        <f t="shared" si="318"/>
        <v>0</v>
      </c>
      <c r="V320" s="76">
        <f t="shared" si="318"/>
        <v>0</v>
      </c>
    </row>
    <row r="321">
      <c r="A321" s="76" t="str">
        <f t="shared" si="1"/>
        <v> ()</v>
      </c>
      <c r="B321" s="76"/>
      <c r="C321" s="76"/>
      <c r="D321" s="76"/>
      <c r="E321" s="76"/>
      <c r="F321" s="76"/>
      <c r="G321" s="76"/>
      <c r="H321" s="76"/>
      <c r="I321" s="88" t="str">
        <f t="shared" si="3"/>
        <v>no</v>
      </c>
      <c r="J321" s="88" t="str">
        <f>IFERROR(__xludf.DUMMYFUNCTION("IFERROR(JOIN("", "",FILTER(K321:P321,LEN(K321:P321))))"),"")</f>
        <v/>
      </c>
      <c r="K321" s="76" t="str">
        <f>IFERROR(__xludf.DUMMYFUNCTION("IF(ISBLANK($D321),"""",IFERROR(JOIN("", "",QUERY(INDIRECT(""'(EDCA) "" &amp; K$3 &amp; ""'!$A$1:$D$1000""),""SELECT A WHERE D = '"" &amp; $A321 &amp; ""'""))))"),"")</f>
        <v/>
      </c>
      <c r="L321" s="76" t="str">
        <f>IFERROR(__xludf.DUMMYFUNCTION("IF(ISBLANK($D321),"""",IFERROR(JOIN("", "",QUERY(INDIRECT(""'(EDCA) "" &amp; L$3 &amp; ""'!$A$1:$D$1000""),""SELECT A WHERE D = '"" &amp; $A321 &amp; ""'""))))"),"")</f>
        <v/>
      </c>
      <c r="M321" s="76" t="str">
        <f>IFERROR(__xludf.DUMMYFUNCTION("IF(ISBLANK($D321),"""",IFERROR(JOIN("", "",QUERY(INDIRECT(""'(EDCA) "" &amp; M$3 &amp; ""'!$A$1:$D$1000""),""SELECT A WHERE D = '"" &amp; $A321 &amp; ""'""))))"),"")</f>
        <v/>
      </c>
      <c r="N321" s="76" t="str">
        <f>IFERROR(__xludf.DUMMYFUNCTION("IF(ISBLANK($D321),"""",IFERROR(JOIN("", "",QUERY(INDIRECT(""'(EDCA) "" &amp; N$3 &amp; ""'!$A$1:$D$1000""),""SELECT A WHERE D = '"" &amp; $A321 &amp; ""'""))))"),"")</f>
        <v/>
      </c>
      <c r="O321" s="76" t="str">
        <f>IFERROR(__xludf.DUMMYFUNCTION("IF(ISBLANK($D321),"""",IFERROR(JOIN("", "",QUERY(INDIRECT(""'(EDCA) "" &amp; O$3 &amp; ""'!$A$1:$D$1000""),""SELECT A WHERE D = '"" &amp; $A321 &amp; ""'""))))"),"")</f>
        <v/>
      </c>
      <c r="P321" s="76" t="str">
        <f>IFERROR(__xludf.DUMMYFUNCTION("IF(ISBLANK($D321),"""",IFERROR(JOIN("", "",QUERY(INDIRECT(""'(EDCA) "" &amp; P$3 &amp; ""'!$A$1:$D$1000""),""SELECT A WHERE D = '"" &amp; $A321 &amp; ""'""))))"),"")</f>
        <v/>
      </c>
      <c r="Q321" s="76">
        <f t="shared" ref="Q321:V321" si="319">IF(ISBLANK(IFERROR(VLOOKUP($A321,INDIRECT("'(EDCA) " &amp; Q$3 &amp; "'!$D:$D"),1,FALSE))),0,1)</f>
        <v>0</v>
      </c>
      <c r="R321" s="76">
        <f t="shared" si="319"/>
        <v>0</v>
      </c>
      <c r="S321" s="76">
        <f t="shared" si="319"/>
        <v>0</v>
      </c>
      <c r="T321" s="76">
        <f t="shared" si="319"/>
        <v>0</v>
      </c>
      <c r="U321" s="76">
        <f t="shared" si="319"/>
        <v>0</v>
      </c>
      <c r="V321" s="76">
        <f t="shared" si="319"/>
        <v>0</v>
      </c>
    </row>
    <row r="322">
      <c r="A322" s="76" t="str">
        <f t="shared" si="1"/>
        <v> ()</v>
      </c>
      <c r="B322" s="76"/>
      <c r="C322" s="76"/>
      <c r="D322" s="76"/>
      <c r="E322" s="76"/>
      <c r="F322" s="76"/>
      <c r="G322" s="76"/>
      <c r="H322" s="76"/>
      <c r="I322" s="88" t="str">
        <f t="shared" si="3"/>
        <v>no</v>
      </c>
      <c r="J322" s="88" t="str">
        <f>IFERROR(__xludf.DUMMYFUNCTION("IFERROR(JOIN("", "",FILTER(K322:P322,LEN(K322:P322))))"),"")</f>
        <v/>
      </c>
      <c r="K322" s="76" t="str">
        <f>IFERROR(__xludf.DUMMYFUNCTION("IF(ISBLANK($D322),"""",IFERROR(JOIN("", "",QUERY(INDIRECT(""'(EDCA) "" &amp; K$3 &amp; ""'!$A$1:$D$1000""),""SELECT A WHERE D = '"" &amp; $A322 &amp; ""'""))))"),"")</f>
        <v/>
      </c>
      <c r="L322" s="76" t="str">
        <f>IFERROR(__xludf.DUMMYFUNCTION("IF(ISBLANK($D322),"""",IFERROR(JOIN("", "",QUERY(INDIRECT(""'(EDCA) "" &amp; L$3 &amp; ""'!$A$1:$D$1000""),""SELECT A WHERE D = '"" &amp; $A322 &amp; ""'""))))"),"")</f>
        <v/>
      </c>
      <c r="M322" s="76" t="str">
        <f>IFERROR(__xludf.DUMMYFUNCTION("IF(ISBLANK($D322),"""",IFERROR(JOIN("", "",QUERY(INDIRECT(""'(EDCA) "" &amp; M$3 &amp; ""'!$A$1:$D$1000""),""SELECT A WHERE D = '"" &amp; $A322 &amp; ""'""))))"),"")</f>
        <v/>
      </c>
      <c r="N322" s="76" t="str">
        <f>IFERROR(__xludf.DUMMYFUNCTION("IF(ISBLANK($D322),"""",IFERROR(JOIN("", "",QUERY(INDIRECT(""'(EDCA) "" &amp; N$3 &amp; ""'!$A$1:$D$1000""),""SELECT A WHERE D = '"" &amp; $A322 &amp; ""'""))))"),"")</f>
        <v/>
      </c>
      <c r="O322" s="76" t="str">
        <f>IFERROR(__xludf.DUMMYFUNCTION("IF(ISBLANK($D322),"""",IFERROR(JOIN("", "",QUERY(INDIRECT(""'(EDCA) "" &amp; O$3 &amp; ""'!$A$1:$D$1000""),""SELECT A WHERE D = '"" &amp; $A322 &amp; ""'""))))"),"")</f>
        <v/>
      </c>
      <c r="P322" s="76" t="str">
        <f>IFERROR(__xludf.DUMMYFUNCTION("IF(ISBLANK($D322),"""",IFERROR(JOIN("", "",QUERY(INDIRECT(""'(EDCA) "" &amp; P$3 &amp; ""'!$A$1:$D$1000""),""SELECT A WHERE D = '"" &amp; $A322 &amp; ""'""))))"),"")</f>
        <v/>
      </c>
      <c r="Q322" s="76">
        <f t="shared" ref="Q322:V322" si="320">IF(ISBLANK(IFERROR(VLOOKUP($A322,INDIRECT("'(EDCA) " &amp; Q$3 &amp; "'!$D:$D"),1,FALSE))),0,1)</f>
        <v>0</v>
      </c>
      <c r="R322" s="76">
        <f t="shared" si="320"/>
        <v>0</v>
      </c>
      <c r="S322" s="76">
        <f t="shared" si="320"/>
        <v>0</v>
      </c>
      <c r="T322" s="76">
        <f t="shared" si="320"/>
        <v>0</v>
      </c>
      <c r="U322" s="76">
        <f t="shared" si="320"/>
        <v>0</v>
      </c>
      <c r="V322" s="76">
        <f t="shared" si="320"/>
        <v>0</v>
      </c>
    </row>
    <row r="323">
      <c r="A323" s="76" t="str">
        <f t="shared" si="1"/>
        <v> ()</v>
      </c>
      <c r="B323" s="76"/>
      <c r="C323" s="76"/>
      <c r="D323" s="76"/>
      <c r="E323" s="76"/>
      <c r="F323" s="76"/>
      <c r="G323" s="76"/>
      <c r="H323" s="76"/>
      <c r="I323" s="88" t="str">
        <f t="shared" si="3"/>
        <v>no</v>
      </c>
      <c r="J323" s="88" t="str">
        <f>IFERROR(__xludf.DUMMYFUNCTION("IFERROR(JOIN("", "",FILTER(K323:P323,LEN(K323:P323))))"),"")</f>
        <v/>
      </c>
      <c r="K323" s="76" t="str">
        <f>IFERROR(__xludf.DUMMYFUNCTION("IF(ISBLANK($D323),"""",IFERROR(JOIN("", "",QUERY(INDIRECT(""'(EDCA) "" &amp; K$3 &amp; ""'!$A$1:$D$1000""),""SELECT A WHERE D = '"" &amp; $A323 &amp; ""'""))))"),"")</f>
        <v/>
      </c>
      <c r="L323" s="76" t="str">
        <f>IFERROR(__xludf.DUMMYFUNCTION("IF(ISBLANK($D323),"""",IFERROR(JOIN("", "",QUERY(INDIRECT(""'(EDCA) "" &amp; L$3 &amp; ""'!$A$1:$D$1000""),""SELECT A WHERE D = '"" &amp; $A323 &amp; ""'""))))"),"")</f>
        <v/>
      </c>
      <c r="M323" s="76" t="str">
        <f>IFERROR(__xludf.DUMMYFUNCTION("IF(ISBLANK($D323),"""",IFERROR(JOIN("", "",QUERY(INDIRECT(""'(EDCA) "" &amp; M$3 &amp; ""'!$A$1:$D$1000""),""SELECT A WHERE D = '"" &amp; $A323 &amp; ""'""))))"),"")</f>
        <v/>
      </c>
      <c r="N323" s="76" t="str">
        <f>IFERROR(__xludf.DUMMYFUNCTION("IF(ISBLANK($D323),"""",IFERROR(JOIN("", "",QUERY(INDIRECT(""'(EDCA) "" &amp; N$3 &amp; ""'!$A$1:$D$1000""),""SELECT A WHERE D = '"" &amp; $A323 &amp; ""'""))))"),"")</f>
        <v/>
      </c>
      <c r="O323" s="76" t="str">
        <f>IFERROR(__xludf.DUMMYFUNCTION("IF(ISBLANK($D323),"""",IFERROR(JOIN("", "",QUERY(INDIRECT(""'(EDCA) "" &amp; O$3 &amp; ""'!$A$1:$D$1000""),""SELECT A WHERE D = '"" &amp; $A323 &amp; ""'""))))"),"")</f>
        <v/>
      </c>
      <c r="P323" s="76" t="str">
        <f>IFERROR(__xludf.DUMMYFUNCTION("IF(ISBLANK($D323),"""",IFERROR(JOIN("", "",QUERY(INDIRECT(""'(EDCA) "" &amp; P$3 &amp; ""'!$A$1:$D$1000""),""SELECT A WHERE D = '"" &amp; $A323 &amp; ""'""))))"),"")</f>
        <v/>
      </c>
      <c r="Q323" s="76">
        <f t="shared" ref="Q323:V323" si="321">IF(ISBLANK(IFERROR(VLOOKUP($A323,INDIRECT("'(EDCA) " &amp; Q$3 &amp; "'!$D:$D"),1,FALSE))),0,1)</f>
        <v>0</v>
      </c>
      <c r="R323" s="76">
        <f t="shared" si="321"/>
        <v>0</v>
      </c>
      <c r="S323" s="76">
        <f t="shared" si="321"/>
        <v>0</v>
      </c>
      <c r="T323" s="76">
        <f t="shared" si="321"/>
        <v>0</v>
      </c>
      <c r="U323" s="76">
        <f t="shared" si="321"/>
        <v>0</v>
      </c>
      <c r="V323" s="76">
        <f t="shared" si="321"/>
        <v>0</v>
      </c>
    </row>
    <row r="324">
      <c r="A324" s="76" t="str">
        <f t="shared" si="1"/>
        <v> ()</v>
      </c>
      <c r="B324" s="76"/>
      <c r="C324" s="76"/>
      <c r="D324" s="76"/>
      <c r="E324" s="76"/>
      <c r="F324" s="76"/>
      <c r="G324" s="76"/>
      <c r="H324" s="76"/>
      <c r="I324" s="88" t="str">
        <f t="shared" si="3"/>
        <v>no</v>
      </c>
      <c r="J324" s="88" t="str">
        <f>IFERROR(__xludf.DUMMYFUNCTION("IFERROR(JOIN("", "",FILTER(K324:P324,LEN(K324:P324))))"),"")</f>
        <v/>
      </c>
      <c r="K324" s="76" t="str">
        <f>IFERROR(__xludf.DUMMYFUNCTION("IF(ISBLANK($D324),"""",IFERROR(JOIN("", "",QUERY(INDIRECT(""'(EDCA) "" &amp; K$3 &amp; ""'!$A$1:$D$1000""),""SELECT A WHERE D = '"" &amp; $A324 &amp; ""'""))))"),"")</f>
        <v/>
      </c>
      <c r="L324" s="76" t="str">
        <f>IFERROR(__xludf.DUMMYFUNCTION("IF(ISBLANK($D324),"""",IFERROR(JOIN("", "",QUERY(INDIRECT(""'(EDCA) "" &amp; L$3 &amp; ""'!$A$1:$D$1000""),""SELECT A WHERE D = '"" &amp; $A324 &amp; ""'""))))"),"")</f>
        <v/>
      </c>
      <c r="M324" s="76" t="str">
        <f>IFERROR(__xludf.DUMMYFUNCTION("IF(ISBLANK($D324),"""",IFERROR(JOIN("", "",QUERY(INDIRECT(""'(EDCA) "" &amp; M$3 &amp; ""'!$A$1:$D$1000""),""SELECT A WHERE D = '"" &amp; $A324 &amp; ""'""))))"),"")</f>
        <v/>
      </c>
      <c r="N324" s="76" t="str">
        <f>IFERROR(__xludf.DUMMYFUNCTION("IF(ISBLANK($D324),"""",IFERROR(JOIN("", "",QUERY(INDIRECT(""'(EDCA) "" &amp; N$3 &amp; ""'!$A$1:$D$1000""),""SELECT A WHERE D = '"" &amp; $A324 &amp; ""'""))))"),"")</f>
        <v/>
      </c>
      <c r="O324" s="76" t="str">
        <f>IFERROR(__xludf.DUMMYFUNCTION("IF(ISBLANK($D324),"""",IFERROR(JOIN("", "",QUERY(INDIRECT(""'(EDCA) "" &amp; O$3 &amp; ""'!$A$1:$D$1000""),""SELECT A WHERE D = '"" &amp; $A324 &amp; ""'""))))"),"")</f>
        <v/>
      </c>
      <c r="P324" s="76" t="str">
        <f>IFERROR(__xludf.DUMMYFUNCTION("IF(ISBLANK($D324),"""",IFERROR(JOIN("", "",QUERY(INDIRECT(""'(EDCA) "" &amp; P$3 &amp; ""'!$A$1:$D$1000""),""SELECT A WHERE D = '"" &amp; $A324 &amp; ""'""))))"),"")</f>
        <v/>
      </c>
      <c r="Q324" s="76">
        <f t="shared" ref="Q324:V324" si="322">IF(ISBLANK(IFERROR(VLOOKUP($A324,INDIRECT("'(EDCA) " &amp; Q$3 &amp; "'!$D:$D"),1,FALSE))),0,1)</f>
        <v>0</v>
      </c>
      <c r="R324" s="76">
        <f t="shared" si="322"/>
        <v>0</v>
      </c>
      <c r="S324" s="76">
        <f t="shared" si="322"/>
        <v>0</v>
      </c>
      <c r="T324" s="76">
        <f t="shared" si="322"/>
        <v>0</v>
      </c>
      <c r="U324" s="76">
        <f t="shared" si="322"/>
        <v>0</v>
      </c>
      <c r="V324" s="76">
        <f t="shared" si="322"/>
        <v>0</v>
      </c>
    </row>
    <row r="325">
      <c r="A325" s="76" t="str">
        <f t="shared" si="1"/>
        <v> ()</v>
      </c>
      <c r="B325" s="76"/>
      <c r="C325" s="76"/>
      <c r="D325" s="76"/>
      <c r="E325" s="76"/>
      <c r="F325" s="76"/>
      <c r="G325" s="76"/>
      <c r="H325" s="76"/>
      <c r="I325" s="88" t="str">
        <f t="shared" si="3"/>
        <v>no</v>
      </c>
      <c r="J325" s="88" t="str">
        <f>IFERROR(__xludf.DUMMYFUNCTION("IFERROR(JOIN("", "",FILTER(K325:P325,LEN(K325:P325))))"),"")</f>
        <v/>
      </c>
      <c r="K325" s="76" t="str">
        <f>IFERROR(__xludf.DUMMYFUNCTION("IF(ISBLANK($D325),"""",IFERROR(JOIN("", "",QUERY(INDIRECT(""'(EDCA) "" &amp; K$3 &amp; ""'!$A$1:$D$1000""),""SELECT A WHERE D = '"" &amp; $A325 &amp; ""'""))))"),"")</f>
        <v/>
      </c>
      <c r="L325" s="76" t="str">
        <f>IFERROR(__xludf.DUMMYFUNCTION("IF(ISBLANK($D325),"""",IFERROR(JOIN("", "",QUERY(INDIRECT(""'(EDCA) "" &amp; L$3 &amp; ""'!$A$1:$D$1000""),""SELECT A WHERE D = '"" &amp; $A325 &amp; ""'""))))"),"")</f>
        <v/>
      </c>
      <c r="M325" s="76" t="str">
        <f>IFERROR(__xludf.DUMMYFUNCTION("IF(ISBLANK($D325),"""",IFERROR(JOIN("", "",QUERY(INDIRECT(""'(EDCA) "" &amp; M$3 &amp; ""'!$A$1:$D$1000""),""SELECT A WHERE D = '"" &amp; $A325 &amp; ""'""))))"),"")</f>
        <v/>
      </c>
      <c r="N325" s="76" t="str">
        <f>IFERROR(__xludf.DUMMYFUNCTION("IF(ISBLANK($D325),"""",IFERROR(JOIN("", "",QUERY(INDIRECT(""'(EDCA) "" &amp; N$3 &amp; ""'!$A$1:$D$1000""),""SELECT A WHERE D = '"" &amp; $A325 &amp; ""'""))))"),"")</f>
        <v/>
      </c>
      <c r="O325" s="76" t="str">
        <f>IFERROR(__xludf.DUMMYFUNCTION("IF(ISBLANK($D325),"""",IFERROR(JOIN("", "",QUERY(INDIRECT(""'(EDCA) "" &amp; O$3 &amp; ""'!$A$1:$D$1000""),""SELECT A WHERE D = '"" &amp; $A325 &amp; ""'""))))"),"")</f>
        <v/>
      </c>
      <c r="P325" s="76" t="str">
        <f>IFERROR(__xludf.DUMMYFUNCTION("IF(ISBLANK($D325),"""",IFERROR(JOIN("", "",QUERY(INDIRECT(""'(EDCA) "" &amp; P$3 &amp; ""'!$A$1:$D$1000""),""SELECT A WHERE D = '"" &amp; $A325 &amp; ""'""))))"),"")</f>
        <v/>
      </c>
      <c r="Q325" s="76">
        <f t="shared" ref="Q325:V325" si="323">IF(ISBLANK(IFERROR(VLOOKUP($A325,INDIRECT("'(EDCA) " &amp; Q$3 &amp; "'!$D:$D"),1,FALSE))),0,1)</f>
        <v>0</v>
      </c>
      <c r="R325" s="76">
        <f t="shared" si="323"/>
        <v>0</v>
      </c>
      <c r="S325" s="76">
        <f t="shared" si="323"/>
        <v>0</v>
      </c>
      <c r="T325" s="76">
        <f t="shared" si="323"/>
        <v>0</v>
      </c>
      <c r="U325" s="76">
        <f t="shared" si="323"/>
        <v>0</v>
      </c>
      <c r="V325" s="76">
        <f t="shared" si="323"/>
        <v>0</v>
      </c>
    </row>
    <row r="326">
      <c r="A326" s="76" t="str">
        <f t="shared" si="1"/>
        <v> ()</v>
      </c>
      <c r="B326" s="76"/>
      <c r="C326" s="76"/>
      <c r="D326" s="76"/>
      <c r="E326" s="76"/>
      <c r="F326" s="76"/>
      <c r="G326" s="76"/>
      <c r="H326" s="76"/>
      <c r="I326" s="88" t="str">
        <f t="shared" si="3"/>
        <v>no</v>
      </c>
      <c r="J326" s="88" t="str">
        <f>IFERROR(__xludf.DUMMYFUNCTION("IFERROR(JOIN("", "",FILTER(K326:P326,LEN(K326:P326))))"),"")</f>
        <v/>
      </c>
      <c r="K326" s="76" t="str">
        <f>IFERROR(__xludf.DUMMYFUNCTION("IF(ISBLANK($D326),"""",IFERROR(JOIN("", "",QUERY(INDIRECT(""'(EDCA) "" &amp; K$3 &amp; ""'!$A$1:$D$1000""),""SELECT A WHERE D = '"" &amp; $A326 &amp; ""'""))))"),"")</f>
        <v/>
      </c>
      <c r="L326" s="76" t="str">
        <f>IFERROR(__xludf.DUMMYFUNCTION("IF(ISBLANK($D326),"""",IFERROR(JOIN("", "",QUERY(INDIRECT(""'(EDCA) "" &amp; L$3 &amp; ""'!$A$1:$D$1000""),""SELECT A WHERE D = '"" &amp; $A326 &amp; ""'""))))"),"")</f>
        <v/>
      </c>
      <c r="M326" s="76" t="str">
        <f>IFERROR(__xludf.DUMMYFUNCTION("IF(ISBLANK($D326),"""",IFERROR(JOIN("", "",QUERY(INDIRECT(""'(EDCA) "" &amp; M$3 &amp; ""'!$A$1:$D$1000""),""SELECT A WHERE D = '"" &amp; $A326 &amp; ""'""))))"),"")</f>
        <v/>
      </c>
      <c r="N326" s="76" t="str">
        <f>IFERROR(__xludf.DUMMYFUNCTION("IF(ISBLANK($D326),"""",IFERROR(JOIN("", "",QUERY(INDIRECT(""'(EDCA) "" &amp; N$3 &amp; ""'!$A$1:$D$1000""),""SELECT A WHERE D = '"" &amp; $A326 &amp; ""'""))))"),"")</f>
        <v/>
      </c>
      <c r="O326" s="76" t="str">
        <f>IFERROR(__xludf.DUMMYFUNCTION("IF(ISBLANK($D326),"""",IFERROR(JOIN("", "",QUERY(INDIRECT(""'(EDCA) "" &amp; O$3 &amp; ""'!$A$1:$D$1000""),""SELECT A WHERE D = '"" &amp; $A326 &amp; ""'""))))"),"")</f>
        <v/>
      </c>
      <c r="P326" s="76" t="str">
        <f>IFERROR(__xludf.DUMMYFUNCTION("IF(ISBLANK($D326),"""",IFERROR(JOIN("", "",QUERY(INDIRECT(""'(EDCA) "" &amp; P$3 &amp; ""'!$A$1:$D$1000""),""SELECT A WHERE D = '"" &amp; $A326 &amp; ""'""))))"),"")</f>
        <v/>
      </c>
      <c r="Q326" s="76">
        <f t="shared" ref="Q326:V326" si="324">IF(ISBLANK(IFERROR(VLOOKUP($A326,INDIRECT("'(EDCA) " &amp; Q$3 &amp; "'!$D:$D"),1,FALSE))),0,1)</f>
        <v>0</v>
      </c>
      <c r="R326" s="76">
        <f t="shared" si="324"/>
        <v>0</v>
      </c>
      <c r="S326" s="76">
        <f t="shared" si="324"/>
        <v>0</v>
      </c>
      <c r="T326" s="76">
        <f t="shared" si="324"/>
        <v>0</v>
      </c>
      <c r="U326" s="76">
        <f t="shared" si="324"/>
        <v>0</v>
      </c>
      <c r="V326" s="76">
        <f t="shared" si="324"/>
        <v>0</v>
      </c>
    </row>
    <row r="327">
      <c r="A327" s="76" t="str">
        <f t="shared" si="1"/>
        <v> ()</v>
      </c>
      <c r="B327" s="76"/>
      <c r="C327" s="76"/>
      <c r="D327" s="76"/>
      <c r="E327" s="76"/>
      <c r="F327" s="76"/>
      <c r="G327" s="76"/>
      <c r="H327" s="76"/>
      <c r="I327" s="88" t="str">
        <f t="shared" si="3"/>
        <v>no</v>
      </c>
      <c r="J327" s="88" t="str">
        <f>IFERROR(__xludf.DUMMYFUNCTION("IFERROR(JOIN("", "",FILTER(K327:P327,LEN(K327:P327))))"),"")</f>
        <v/>
      </c>
      <c r="K327" s="76" t="str">
        <f>IFERROR(__xludf.DUMMYFUNCTION("IF(ISBLANK($D327),"""",IFERROR(JOIN("", "",QUERY(INDIRECT(""'(EDCA) "" &amp; K$3 &amp; ""'!$A$1:$D$1000""),""SELECT A WHERE D = '"" &amp; $A327 &amp; ""'""))))"),"")</f>
        <v/>
      </c>
      <c r="L327" s="76" t="str">
        <f>IFERROR(__xludf.DUMMYFUNCTION("IF(ISBLANK($D327),"""",IFERROR(JOIN("", "",QUERY(INDIRECT(""'(EDCA) "" &amp; L$3 &amp; ""'!$A$1:$D$1000""),""SELECT A WHERE D = '"" &amp; $A327 &amp; ""'""))))"),"")</f>
        <v/>
      </c>
      <c r="M327" s="76" t="str">
        <f>IFERROR(__xludf.DUMMYFUNCTION("IF(ISBLANK($D327),"""",IFERROR(JOIN("", "",QUERY(INDIRECT(""'(EDCA) "" &amp; M$3 &amp; ""'!$A$1:$D$1000""),""SELECT A WHERE D = '"" &amp; $A327 &amp; ""'""))))"),"")</f>
        <v/>
      </c>
      <c r="N327" s="76" t="str">
        <f>IFERROR(__xludf.DUMMYFUNCTION("IF(ISBLANK($D327),"""",IFERROR(JOIN("", "",QUERY(INDIRECT(""'(EDCA) "" &amp; N$3 &amp; ""'!$A$1:$D$1000""),""SELECT A WHERE D = '"" &amp; $A327 &amp; ""'""))))"),"")</f>
        <v/>
      </c>
      <c r="O327" s="76" t="str">
        <f>IFERROR(__xludf.DUMMYFUNCTION("IF(ISBLANK($D327),"""",IFERROR(JOIN("", "",QUERY(INDIRECT(""'(EDCA) "" &amp; O$3 &amp; ""'!$A$1:$D$1000""),""SELECT A WHERE D = '"" &amp; $A327 &amp; ""'""))))"),"")</f>
        <v/>
      </c>
      <c r="P327" s="76" t="str">
        <f>IFERROR(__xludf.DUMMYFUNCTION("IF(ISBLANK($D327),"""",IFERROR(JOIN("", "",QUERY(INDIRECT(""'(EDCA) "" &amp; P$3 &amp; ""'!$A$1:$D$1000""),""SELECT A WHERE D = '"" &amp; $A327 &amp; ""'""))))"),"")</f>
        <v/>
      </c>
      <c r="Q327" s="76">
        <f t="shared" ref="Q327:V327" si="325">IF(ISBLANK(IFERROR(VLOOKUP($A327,INDIRECT("'(EDCA) " &amp; Q$3 &amp; "'!$D:$D"),1,FALSE))),0,1)</f>
        <v>0</v>
      </c>
      <c r="R327" s="76">
        <f t="shared" si="325"/>
        <v>0</v>
      </c>
      <c r="S327" s="76">
        <f t="shared" si="325"/>
        <v>0</v>
      </c>
      <c r="T327" s="76">
        <f t="shared" si="325"/>
        <v>0</v>
      </c>
      <c r="U327" s="76">
        <f t="shared" si="325"/>
        <v>0</v>
      </c>
      <c r="V327" s="76">
        <f t="shared" si="325"/>
        <v>0</v>
      </c>
    </row>
    <row r="328">
      <c r="A328" s="76" t="str">
        <f t="shared" si="1"/>
        <v> ()</v>
      </c>
      <c r="B328" s="76"/>
      <c r="C328" s="76"/>
      <c r="D328" s="76"/>
      <c r="E328" s="76"/>
      <c r="F328" s="76"/>
      <c r="G328" s="76"/>
      <c r="H328" s="76"/>
      <c r="I328" s="88" t="str">
        <f t="shared" si="3"/>
        <v>no</v>
      </c>
      <c r="J328" s="88" t="str">
        <f>IFERROR(__xludf.DUMMYFUNCTION("IFERROR(JOIN("", "",FILTER(K328:P328,LEN(K328:P328))))"),"")</f>
        <v/>
      </c>
      <c r="K328" s="76" t="str">
        <f>IFERROR(__xludf.DUMMYFUNCTION("IF(ISBLANK($D328),"""",IFERROR(JOIN("", "",QUERY(INDIRECT(""'(EDCA) "" &amp; K$3 &amp; ""'!$A$1:$D$1000""),""SELECT A WHERE D = '"" &amp; $A328 &amp; ""'""))))"),"")</f>
        <v/>
      </c>
      <c r="L328" s="76" t="str">
        <f>IFERROR(__xludf.DUMMYFUNCTION("IF(ISBLANK($D328),"""",IFERROR(JOIN("", "",QUERY(INDIRECT(""'(EDCA) "" &amp; L$3 &amp; ""'!$A$1:$D$1000""),""SELECT A WHERE D = '"" &amp; $A328 &amp; ""'""))))"),"")</f>
        <v/>
      </c>
      <c r="M328" s="76" t="str">
        <f>IFERROR(__xludf.DUMMYFUNCTION("IF(ISBLANK($D328),"""",IFERROR(JOIN("", "",QUERY(INDIRECT(""'(EDCA) "" &amp; M$3 &amp; ""'!$A$1:$D$1000""),""SELECT A WHERE D = '"" &amp; $A328 &amp; ""'""))))"),"")</f>
        <v/>
      </c>
      <c r="N328" s="76" t="str">
        <f>IFERROR(__xludf.DUMMYFUNCTION("IF(ISBLANK($D328),"""",IFERROR(JOIN("", "",QUERY(INDIRECT(""'(EDCA) "" &amp; N$3 &amp; ""'!$A$1:$D$1000""),""SELECT A WHERE D = '"" &amp; $A328 &amp; ""'""))))"),"")</f>
        <v/>
      </c>
      <c r="O328" s="76" t="str">
        <f>IFERROR(__xludf.DUMMYFUNCTION("IF(ISBLANK($D328),"""",IFERROR(JOIN("", "",QUERY(INDIRECT(""'(EDCA) "" &amp; O$3 &amp; ""'!$A$1:$D$1000""),""SELECT A WHERE D = '"" &amp; $A328 &amp; ""'""))))"),"")</f>
        <v/>
      </c>
      <c r="P328" s="76" t="str">
        <f>IFERROR(__xludf.DUMMYFUNCTION("IF(ISBLANK($D328),"""",IFERROR(JOIN("", "",QUERY(INDIRECT(""'(EDCA) "" &amp; P$3 &amp; ""'!$A$1:$D$1000""),""SELECT A WHERE D = '"" &amp; $A328 &amp; ""'""))))"),"")</f>
        <v/>
      </c>
      <c r="Q328" s="76">
        <f t="shared" ref="Q328:V328" si="326">IF(ISBLANK(IFERROR(VLOOKUP($A328,INDIRECT("'(EDCA) " &amp; Q$3 &amp; "'!$D:$D"),1,FALSE))),0,1)</f>
        <v>0</v>
      </c>
      <c r="R328" s="76">
        <f t="shared" si="326"/>
        <v>0</v>
      </c>
      <c r="S328" s="76">
        <f t="shared" si="326"/>
        <v>0</v>
      </c>
      <c r="T328" s="76">
        <f t="shared" si="326"/>
        <v>0</v>
      </c>
      <c r="U328" s="76">
        <f t="shared" si="326"/>
        <v>0</v>
      </c>
      <c r="V328" s="76">
        <f t="shared" si="326"/>
        <v>0</v>
      </c>
    </row>
    <row r="329">
      <c r="A329" s="76" t="str">
        <f t="shared" si="1"/>
        <v> ()</v>
      </c>
      <c r="B329" s="76"/>
      <c r="C329" s="76"/>
      <c r="D329" s="76"/>
      <c r="E329" s="76"/>
      <c r="F329" s="76"/>
      <c r="G329" s="76"/>
      <c r="H329" s="76"/>
      <c r="I329" s="88" t="str">
        <f t="shared" si="3"/>
        <v>no</v>
      </c>
      <c r="J329" s="88" t="str">
        <f>IFERROR(__xludf.DUMMYFUNCTION("IFERROR(JOIN("", "",FILTER(K329:P329,LEN(K329:P329))))"),"")</f>
        <v/>
      </c>
      <c r="K329" s="76" t="str">
        <f>IFERROR(__xludf.DUMMYFUNCTION("IF(ISBLANK($D329),"""",IFERROR(JOIN("", "",QUERY(INDIRECT(""'(EDCA) "" &amp; K$3 &amp; ""'!$A$1:$D$1000""),""SELECT A WHERE D = '"" &amp; $A329 &amp; ""'""))))"),"")</f>
        <v/>
      </c>
      <c r="L329" s="76" t="str">
        <f>IFERROR(__xludf.DUMMYFUNCTION("IF(ISBLANK($D329),"""",IFERROR(JOIN("", "",QUERY(INDIRECT(""'(EDCA) "" &amp; L$3 &amp; ""'!$A$1:$D$1000""),""SELECT A WHERE D = '"" &amp; $A329 &amp; ""'""))))"),"")</f>
        <v/>
      </c>
      <c r="M329" s="76" t="str">
        <f>IFERROR(__xludf.DUMMYFUNCTION("IF(ISBLANK($D329),"""",IFERROR(JOIN("", "",QUERY(INDIRECT(""'(EDCA) "" &amp; M$3 &amp; ""'!$A$1:$D$1000""),""SELECT A WHERE D = '"" &amp; $A329 &amp; ""'""))))"),"")</f>
        <v/>
      </c>
      <c r="N329" s="76" t="str">
        <f>IFERROR(__xludf.DUMMYFUNCTION("IF(ISBLANK($D329),"""",IFERROR(JOIN("", "",QUERY(INDIRECT(""'(EDCA) "" &amp; N$3 &amp; ""'!$A$1:$D$1000""),""SELECT A WHERE D = '"" &amp; $A329 &amp; ""'""))))"),"")</f>
        <v/>
      </c>
      <c r="O329" s="76" t="str">
        <f>IFERROR(__xludf.DUMMYFUNCTION("IF(ISBLANK($D329),"""",IFERROR(JOIN("", "",QUERY(INDIRECT(""'(EDCA) "" &amp; O$3 &amp; ""'!$A$1:$D$1000""),""SELECT A WHERE D = '"" &amp; $A329 &amp; ""'""))))"),"")</f>
        <v/>
      </c>
      <c r="P329" s="76" t="str">
        <f>IFERROR(__xludf.DUMMYFUNCTION("IF(ISBLANK($D329),"""",IFERROR(JOIN("", "",QUERY(INDIRECT(""'(EDCA) "" &amp; P$3 &amp; ""'!$A$1:$D$1000""),""SELECT A WHERE D = '"" &amp; $A329 &amp; ""'""))))"),"")</f>
        <v/>
      </c>
      <c r="Q329" s="76">
        <f t="shared" ref="Q329:V329" si="327">IF(ISBLANK(IFERROR(VLOOKUP($A329,INDIRECT("'(EDCA) " &amp; Q$3 &amp; "'!$D:$D"),1,FALSE))),0,1)</f>
        <v>0</v>
      </c>
      <c r="R329" s="76">
        <f t="shared" si="327"/>
        <v>0</v>
      </c>
      <c r="S329" s="76">
        <f t="shared" si="327"/>
        <v>0</v>
      </c>
      <c r="T329" s="76">
        <f t="shared" si="327"/>
        <v>0</v>
      </c>
      <c r="U329" s="76">
        <f t="shared" si="327"/>
        <v>0</v>
      </c>
      <c r="V329" s="76">
        <f t="shared" si="327"/>
        <v>0</v>
      </c>
    </row>
    <row r="330">
      <c r="A330" s="76" t="str">
        <f t="shared" si="1"/>
        <v> ()</v>
      </c>
      <c r="B330" s="76"/>
      <c r="C330" s="76"/>
      <c r="D330" s="76"/>
      <c r="E330" s="76"/>
      <c r="F330" s="76"/>
      <c r="G330" s="76"/>
      <c r="H330" s="76"/>
      <c r="I330" s="88" t="str">
        <f t="shared" si="3"/>
        <v>no</v>
      </c>
      <c r="J330" s="88" t="str">
        <f>IFERROR(__xludf.DUMMYFUNCTION("IFERROR(JOIN("", "",FILTER(K330:P330,LEN(K330:P330))))"),"")</f>
        <v/>
      </c>
      <c r="K330" s="76" t="str">
        <f>IFERROR(__xludf.DUMMYFUNCTION("IF(ISBLANK($D330),"""",IFERROR(JOIN("", "",QUERY(INDIRECT(""'(EDCA) "" &amp; K$3 &amp; ""'!$A$1:$D$1000""),""SELECT A WHERE D = '"" &amp; $A330 &amp; ""'""))))"),"")</f>
        <v/>
      </c>
      <c r="L330" s="76" t="str">
        <f>IFERROR(__xludf.DUMMYFUNCTION("IF(ISBLANK($D330),"""",IFERROR(JOIN("", "",QUERY(INDIRECT(""'(EDCA) "" &amp; L$3 &amp; ""'!$A$1:$D$1000""),""SELECT A WHERE D = '"" &amp; $A330 &amp; ""'""))))"),"")</f>
        <v/>
      </c>
      <c r="M330" s="76" t="str">
        <f>IFERROR(__xludf.DUMMYFUNCTION("IF(ISBLANK($D330),"""",IFERROR(JOIN("", "",QUERY(INDIRECT(""'(EDCA) "" &amp; M$3 &amp; ""'!$A$1:$D$1000""),""SELECT A WHERE D = '"" &amp; $A330 &amp; ""'""))))"),"")</f>
        <v/>
      </c>
      <c r="N330" s="76" t="str">
        <f>IFERROR(__xludf.DUMMYFUNCTION("IF(ISBLANK($D330),"""",IFERROR(JOIN("", "",QUERY(INDIRECT(""'(EDCA) "" &amp; N$3 &amp; ""'!$A$1:$D$1000""),""SELECT A WHERE D = '"" &amp; $A330 &amp; ""'""))))"),"")</f>
        <v/>
      </c>
      <c r="O330" s="76" t="str">
        <f>IFERROR(__xludf.DUMMYFUNCTION("IF(ISBLANK($D330),"""",IFERROR(JOIN("", "",QUERY(INDIRECT(""'(EDCA) "" &amp; O$3 &amp; ""'!$A$1:$D$1000""),""SELECT A WHERE D = '"" &amp; $A330 &amp; ""'""))))"),"")</f>
        <v/>
      </c>
      <c r="P330" s="76" t="str">
        <f>IFERROR(__xludf.DUMMYFUNCTION("IF(ISBLANK($D330),"""",IFERROR(JOIN("", "",QUERY(INDIRECT(""'(EDCA) "" &amp; P$3 &amp; ""'!$A$1:$D$1000""),""SELECT A WHERE D = '"" &amp; $A330 &amp; ""'""))))"),"")</f>
        <v/>
      </c>
      <c r="Q330" s="76">
        <f t="shared" ref="Q330:V330" si="328">IF(ISBLANK(IFERROR(VLOOKUP($A330,INDIRECT("'(EDCA) " &amp; Q$3 &amp; "'!$D:$D"),1,FALSE))),0,1)</f>
        <v>0</v>
      </c>
      <c r="R330" s="76">
        <f t="shared" si="328"/>
        <v>0</v>
      </c>
      <c r="S330" s="76">
        <f t="shared" si="328"/>
        <v>0</v>
      </c>
      <c r="T330" s="76">
        <f t="shared" si="328"/>
        <v>0</v>
      </c>
      <c r="U330" s="76">
        <f t="shared" si="328"/>
        <v>0</v>
      </c>
      <c r="V330" s="76">
        <f t="shared" si="328"/>
        <v>0</v>
      </c>
    </row>
    <row r="331">
      <c r="A331" s="76" t="str">
        <f t="shared" si="1"/>
        <v> ()</v>
      </c>
      <c r="B331" s="76"/>
      <c r="C331" s="76"/>
      <c r="D331" s="76"/>
      <c r="E331" s="76"/>
      <c r="F331" s="76"/>
      <c r="G331" s="76"/>
      <c r="H331" s="76"/>
      <c r="I331" s="88" t="str">
        <f t="shared" si="3"/>
        <v>no</v>
      </c>
      <c r="J331" s="88" t="str">
        <f>IFERROR(__xludf.DUMMYFUNCTION("IFERROR(JOIN("", "",FILTER(K331:P331,LEN(K331:P331))))"),"")</f>
        <v/>
      </c>
      <c r="K331" s="76" t="str">
        <f>IFERROR(__xludf.DUMMYFUNCTION("IF(ISBLANK($D331),"""",IFERROR(JOIN("", "",QUERY(INDIRECT(""'(EDCA) "" &amp; K$3 &amp; ""'!$A$1:$D$1000""),""SELECT A WHERE D = '"" &amp; $A331 &amp; ""'""))))"),"")</f>
        <v/>
      </c>
      <c r="L331" s="76" t="str">
        <f>IFERROR(__xludf.DUMMYFUNCTION("IF(ISBLANK($D331),"""",IFERROR(JOIN("", "",QUERY(INDIRECT(""'(EDCA) "" &amp; L$3 &amp; ""'!$A$1:$D$1000""),""SELECT A WHERE D = '"" &amp; $A331 &amp; ""'""))))"),"")</f>
        <v/>
      </c>
      <c r="M331" s="76" t="str">
        <f>IFERROR(__xludf.DUMMYFUNCTION("IF(ISBLANK($D331),"""",IFERROR(JOIN("", "",QUERY(INDIRECT(""'(EDCA) "" &amp; M$3 &amp; ""'!$A$1:$D$1000""),""SELECT A WHERE D = '"" &amp; $A331 &amp; ""'""))))"),"")</f>
        <v/>
      </c>
      <c r="N331" s="76" t="str">
        <f>IFERROR(__xludf.DUMMYFUNCTION("IF(ISBLANK($D331),"""",IFERROR(JOIN("", "",QUERY(INDIRECT(""'(EDCA) "" &amp; N$3 &amp; ""'!$A$1:$D$1000""),""SELECT A WHERE D = '"" &amp; $A331 &amp; ""'""))))"),"")</f>
        <v/>
      </c>
      <c r="O331" s="76" t="str">
        <f>IFERROR(__xludf.DUMMYFUNCTION("IF(ISBLANK($D331),"""",IFERROR(JOIN("", "",QUERY(INDIRECT(""'(EDCA) "" &amp; O$3 &amp; ""'!$A$1:$D$1000""),""SELECT A WHERE D = '"" &amp; $A331 &amp; ""'""))))"),"")</f>
        <v/>
      </c>
      <c r="P331" s="76" t="str">
        <f>IFERROR(__xludf.DUMMYFUNCTION("IF(ISBLANK($D331),"""",IFERROR(JOIN("", "",QUERY(INDIRECT(""'(EDCA) "" &amp; P$3 &amp; ""'!$A$1:$D$1000""),""SELECT A WHERE D = '"" &amp; $A331 &amp; ""'""))))"),"")</f>
        <v/>
      </c>
      <c r="Q331" s="76">
        <f t="shared" ref="Q331:V331" si="329">IF(ISBLANK(IFERROR(VLOOKUP($A331,INDIRECT("'(EDCA) " &amp; Q$3 &amp; "'!$D:$D"),1,FALSE))),0,1)</f>
        <v>0</v>
      </c>
      <c r="R331" s="76">
        <f t="shared" si="329"/>
        <v>0</v>
      </c>
      <c r="S331" s="76">
        <f t="shared" si="329"/>
        <v>0</v>
      </c>
      <c r="T331" s="76">
        <f t="shared" si="329"/>
        <v>0</v>
      </c>
      <c r="U331" s="76">
        <f t="shared" si="329"/>
        <v>0</v>
      </c>
      <c r="V331" s="76">
        <f t="shared" si="329"/>
        <v>0</v>
      </c>
    </row>
    <row r="332">
      <c r="A332" s="76" t="str">
        <f t="shared" si="1"/>
        <v> ()</v>
      </c>
      <c r="B332" s="76"/>
      <c r="C332" s="76"/>
      <c r="D332" s="76"/>
      <c r="E332" s="76"/>
      <c r="F332" s="76"/>
      <c r="G332" s="76"/>
      <c r="H332" s="76"/>
      <c r="I332" s="88" t="str">
        <f t="shared" si="3"/>
        <v>no</v>
      </c>
      <c r="J332" s="88" t="str">
        <f>IFERROR(__xludf.DUMMYFUNCTION("IFERROR(JOIN("", "",FILTER(K332:P332,LEN(K332:P332))))"),"")</f>
        <v/>
      </c>
      <c r="K332" s="76" t="str">
        <f>IFERROR(__xludf.DUMMYFUNCTION("IF(ISBLANK($D332),"""",IFERROR(JOIN("", "",QUERY(INDIRECT(""'(EDCA) "" &amp; K$3 &amp; ""'!$A$1:$D$1000""),""SELECT A WHERE D = '"" &amp; $A332 &amp; ""'""))))"),"")</f>
        <v/>
      </c>
      <c r="L332" s="76" t="str">
        <f>IFERROR(__xludf.DUMMYFUNCTION("IF(ISBLANK($D332),"""",IFERROR(JOIN("", "",QUERY(INDIRECT(""'(EDCA) "" &amp; L$3 &amp; ""'!$A$1:$D$1000""),""SELECT A WHERE D = '"" &amp; $A332 &amp; ""'""))))"),"")</f>
        <v/>
      </c>
      <c r="M332" s="76" t="str">
        <f>IFERROR(__xludf.DUMMYFUNCTION("IF(ISBLANK($D332),"""",IFERROR(JOIN("", "",QUERY(INDIRECT(""'(EDCA) "" &amp; M$3 &amp; ""'!$A$1:$D$1000""),""SELECT A WHERE D = '"" &amp; $A332 &amp; ""'""))))"),"")</f>
        <v/>
      </c>
      <c r="N332" s="76" t="str">
        <f>IFERROR(__xludf.DUMMYFUNCTION("IF(ISBLANK($D332),"""",IFERROR(JOIN("", "",QUERY(INDIRECT(""'(EDCA) "" &amp; N$3 &amp; ""'!$A$1:$D$1000""),""SELECT A WHERE D = '"" &amp; $A332 &amp; ""'""))))"),"")</f>
        <v/>
      </c>
      <c r="O332" s="76" t="str">
        <f>IFERROR(__xludf.DUMMYFUNCTION("IF(ISBLANK($D332),"""",IFERROR(JOIN("", "",QUERY(INDIRECT(""'(EDCA) "" &amp; O$3 &amp; ""'!$A$1:$D$1000""),""SELECT A WHERE D = '"" &amp; $A332 &amp; ""'""))))"),"")</f>
        <v/>
      </c>
      <c r="P332" s="76" t="str">
        <f>IFERROR(__xludf.DUMMYFUNCTION("IF(ISBLANK($D332),"""",IFERROR(JOIN("", "",QUERY(INDIRECT(""'(EDCA) "" &amp; P$3 &amp; ""'!$A$1:$D$1000""),""SELECT A WHERE D = '"" &amp; $A332 &amp; ""'""))))"),"")</f>
        <v/>
      </c>
      <c r="Q332" s="76">
        <f t="shared" ref="Q332:V332" si="330">IF(ISBLANK(IFERROR(VLOOKUP($A332,INDIRECT("'(EDCA) " &amp; Q$3 &amp; "'!$D:$D"),1,FALSE))),0,1)</f>
        <v>0</v>
      </c>
      <c r="R332" s="76">
        <f t="shared" si="330"/>
        <v>0</v>
      </c>
      <c r="S332" s="76">
        <f t="shared" si="330"/>
        <v>0</v>
      </c>
      <c r="T332" s="76">
        <f t="shared" si="330"/>
        <v>0</v>
      </c>
      <c r="U332" s="76">
        <f t="shared" si="330"/>
        <v>0</v>
      </c>
      <c r="V332" s="76">
        <f t="shared" si="330"/>
        <v>0</v>
      </c>
    </row>
    <row r="333">
      <c r="A333" s="76" t="str">
        <f t="shared" si="1"/>
        <v> ()</v>
      </c>
      <c r="B333" s="76"/>
      <c r="C333" s="76"/>
      <c r="D333" s="76"/>
      <c r="E333" s="76"/>
      <c r="F333" s="76"/>
      <c r="G333" s="76"/>
      <c r="H333" s="76"/>
      <c r="I333" s="88" t="str">
        <f t="shared" si="3"/>
        <v>no</v>
      </c>
      <c r="J333" s="88" t="str">
        <f>IFERROR(__xludf.DUMMYFUNCTION("IFERROR(JOIN("", "",FILTER(K333:P333,LEN(K333:P333))))"),"")</f>
        <v/>
      </c>
      <c r="K333" s="76" t="str">
        <f>IFERROR(__xludf.DUMMYFUNCTION("IF(ISBLANK($D333),"""",IFERROR(JOIN("", "",QUERY(INDIRECT(""'(EDCA) "" &amp; K$3 &amp; ""'!$A$1:$D$1000""),""SELECT A WHERE D = '"" &amp; $A333 &amp; ""'""))))"),"")</f>
        <v/>
      </c>
      <c r="L333" s="76" t="str">
        <f>IFERROR(__xludf.DUMMYFUNCTION("IF(ISBLANK($D333),"""",IFERROR(JOIN("", "",QUERY(INDIRECT(""'(EDCA) "" &amp; L$3 &amp; ""'!$A$1:$D$1000""),""SELECT A WHERE D = '"" &amp; $A333 &amp; ""'""))))"),"")</f>
        <v/>
      </c>
      <c r="M333" s="76" t="str">
        <f>IFERROR(__xludf.DUMMYFUNCTION("IF(ISBLANK($D333),"""",IFERROR(JOIN("", "",QUERY(INDIRECT(""'(EDCA) "" &amp; M$3 &amp; ""'!$A$1:$D$1000""),""SELECT A WHERE D = '"" &amp; $A333 &amp; ""'""))))"),"")</f>
        <v/>
      </c>
      <c r="N333" s="76" t="str">
        <f>IFERROR(__xludf.DUMMYFUNCTION("IF(ISBLANK($D333),"""",IFERROR(JOIN("", "",QUERY(INDIRECT(""'(EDCA) "" &amp; N$3 &amp; ""'!$A$1:$D$1000""),""SELECT A WHERE D = '"" &amp; $A333 &amp; ""'""))))"),"")</f>
        <v/>
      </c>
      <c r="O333" s="76" t="str">
        <f>IFERROR(__xludf.DUMMYFUNCTION("IF(ISBLANK($D333),"""",IFERROR(JOIN("", "",QUERY(INDIRECT(""'(EDCA) "" &amp; O$3 &amp; ""'!$A$1:$D$1000""),""SELECT A WHERE D = '"" &amp; $A333 &amp; ""'""))))"),"")</f>
        <v/>
      </c>
      <c r="P333" s="76" t="str">
        <f>IFERROR(__xludf.DUMMYFUNCTION("IF(ISBLANK($D333),"""",IFERROR(JOIN("", "",QUERY(INDIRECT(""'(EDCA) "" &amp; P$3 &amp; ""'!$A$1:$D$1000""),""SELECT A WHERE D = '"" &amp; $A333 &amp; ""'""))))"),"")</f>
        <v/>
      </c>
      <c r="Q333" s="76">
        <f t="shared" ref="Q333:V333" si="331">IF(ISBLANK(IFERROR(VLOOKUP($A333,INDIRECT("'(EDCA) " &amp; Q$3 &amp; "'!$D:$D"),1,FALSE))),0,1)</f>
        <v>0</v>
      </c>
      <c r="R333" s="76">
        <f t="shared" si="331"/>
        <v>0</v>
      </c>
      <c r="S333" s="76">
        <f t="shared" si="331"/>
        <v>0</v>
      </c>
      <c r="T333" s="76">
        <f t="shared" si="331"/>
        <v>0</v>
      </c>
      <c r="U333" s="76">
        <f t="shared" si="331"/>
        <v>0</v>
      </c>
      <c r="V333" s="76">
        <f t="shared" si="331"/>
        <v>0</v>
      </c>
    </row>
    <row r="334">
      <c r="A334" s="76" t="str">
        <f t="shared" si="1"/>
        <v> ()</v>
      </c>
      <c r="B334" s="76"/>
      <c r="C334" s="76"/>
      <c r="D334" s="76"/>
      <c r="E334" s="76"/>
      <c r="F334" s="76"/>
      <c r="G334" s="76"/>
      <c r="H334" s="76"/>
      <c r="I334" s="88" t="str">
        <f t="shared" si="3"/>
        <v>no</v>
      </c>
      <c r="J334" s="88" t="str">
        <f>IFERROR(__xludf.DUMMYFUNCTION("IFERROR(JOIN("", "",FILTER(K334:P334,LEN(K334:P334))))"),"")</f>
        <v/>
      </c>
      <c r="K334" s="76" t="str">
        <f>IFERROR(__xludf.DUMMYFUNCTION("IF(ISBLANK($D334),"""",IFERROR(JOIN("", "",QUERY(INDIRECT(""'(EDCA) "" &amp; K$3 &amp; ""'!$A$1:$D$1000""),""SELECT A WHERE D = '"" &amp; $A334 &amp; ""'""))))"),"")</f>
        <v/>
      </c>
      <c r="L334" s="76" t="str">
        <f>IFERROR(__xludf.DUMMYFUNCTION("IF(ISBLANK($D334),"""",IFERROR(JOIN("", "",QUERY(INDIRECT(""'(EDCA) "" &amp; L$3 &amp; ""'!$A$1:$D$1000""),""SELECT A WHERE D = '"" &amp; $A334 &amp; ""'""))))"),"")</f>
        <v/>
      </c>
      <c r="M334" s="76" t="str">
        <f>IFERROR(__xludf.DUMMYFUNCTION("IF(ISBLANK($D334),"""",IFERROR(JOIN("", "",QUERY(INDIRECT(""'(EDCA) "" &amp; M$3 &amp; ""'!$A$1:$D$1000""),""SELECT A WHERE D = '"" &amp; $A334 &amp; ""'""))))"),"")</f>
        <v/>
      </c>
      <c r="N334" s="76" t="str">
        <f>IFERROR(__xludf.DUMMYFUNCTION("IF(ISBLANK($D334),"""",IFERROR(JOIN("", "",QUERY(INDIRECT(""'(EDCA) "" &amp; N$3 &amp; ""'!$A$1:$D$1000""),""SELECT A WHERE D = '"" &amp; $A334 &amp; ""'""))))"),"")</f>
        <v/>
      </c>
      <c r="O334" s="76" t="str">
        <f>IFERROR(__xludf.DUMMYFUNCTION("IF(ISBLANK($D334),"""",IFERROR(JOIN("", "",QUERY(INDIRECT(""'(EDCA) "" &amp; O$3 &amp; ""'!$A$1:$D$1000""),""SELECT A WHERE D = '"" &amp; $A334 &amp; ""'""))))"),"")</f>
        <v/>
      </c>
      <c r="P334" s="76" t="str">
        <f>IFERROR(__xludf.DUMMYFUNCTION("IF(ISBLANK($D334),"""",IFERROR(JOIN("", "",QUERY(INDIRECT(""'(EDCA) "" &amp; P$3 &amp; ""'!$A$1:$D$1000""),""SELECT A WHERE D = '"" &amp; $A334 &amp; ""'""))))"),"")</f>
        <v/>
      </c>
      <c r="Q334" s="76">
        <f t="shared" ref="Q334:V334" si="332">IF(ISBLANK(IFERROR(VLOOKUP($A334,INDIRECT("'(EDCA) " &amp; Q$3 &amp; "'!$D:$D"),1,FALSE))),0,1)</f>
        <v>0</v>
      </c>
      <c r="R334" s="76">
        <f t="shared" si="332"/>
        <v>0</v>
      </c>
      <c r="S334" s="76">
        <f t="shared" si="332"/>
        <v>0</v>
      </c>
      <c r="T334" s="76">
        <f t="shared" si="332"/>
        <v>0</v>
      </c>
      <c r="U334" s="76">
        <f t="shared" si="332"/>
        <v>0</v>
      </c>
      <c r="V334" s="76">
        <f t="shared" si="332"/>
        <v>0</v>
      </c>
    </row>
    <row r="335">
      <c r="A335" s="76" t="str">
        <f t="shared" si="1"/>
        <v> ()</v>
      </c>
      <c r="B335" s="76"/>
      <c r="C335" s="76"/>
      <c r="D335" s="76"/>
      <c r="E335" s="76"/>
      <c r="F335" s="76"/>
      <c r="G335" s="76"/>
      <c r="H335" s="76"/>
      <c r="I335" s="88" t="str">
        <f t="shared" si="3"/>
        <v>no</v>
      </c>
      <c r="J335" s="88" t="str">
        <f>IFERROR(__xludf.DUMMYFUNCTION("IFERROR(JOIN("", "",FILTER(K335:P335,LEN(K335:P335))))"),"")</f>
        <v/>
      </c>
      <c r="K335" s="76" t="str">
        <f>IFERROR(__xludf.DUMMYFUNCTION("IF(ISBLANK($D335),"""",IFERROR(JOIN("", "",QUERY(INDIRECT(""'(EDCA) "" &amp; K$3 &amp; ""'!$A$1:$D$1000""),""SELECT A WHERE D = '"" &amp; $A335 &amp; ""'""))))"),"")</f>
        <v/>
      </c>
      <c r="L335" s="76" t="str">
        <f>IFERROR(__xludf.DUMMYFUNCTION("IF(ISBLANK($D335),"""",IFERROR(JOIN("", "",QUERY(INDIRECT(""'(EDCA) "" &amp; L$3 &amp; ""'!$A$1:$D$1000""),""SELECT A WHERE D = '"" &amp; $A335 &amp; ""'""))))"),"")</f>
        <v/>
      </c>
      <c r="M335" s="76" t="str">
        <f>IFERROR(__xludf.DUMMYFUNCTION("IF(ISBLANK($D335),"""",IFERROR(JOIN("", "",QUERY(INDIRECT(""'(EDCA) "" &amp; M$3 &amp; ""'!$A$1:$D$1000""),""SELECT A WHERE D = '"" &amp; $A335 &amp; ""'""))))"),"")</f>
        <v/>
      </c>
      <c r="N335" s="76" t="str">
        <f>IFERROR(__xludf.DUMMYFUNCTION("IF(ISBLANK($D335),"""",IFERROR(JOIN("", "",QUERY(INDIRECT(""'(EDCA) "" &amp; N$3 &amp; ""'!$A$1:$D$1000""),""SELECT A WHERE D = '"" &amp; $A335 &amp; ""'""))))"),"")</f>
        <v/>
      </c>
      <c r="O335" s="76" t="str">
        <f>IFERROR(__xludf.DUMMYFUNCTION("IF(ISBLANK($D335),"""",IFERROR(JOIN("", "",QUERY(INDIRECT(""'(EDCA) "" &amp; O$3 &amp; ""'!$A$1:$D$1000""),""SELECT A WHERE D = '"" &amp; $A335 &amp; ""'""))))"),"")</f>
        <v/>
      </c>
      <c r="P335" s="76" t="str">
        <f>IFERROR(__xludf.DUMMYFUNCTION("IF(ISBLANK($D335),"""",IFERROR(JOIN("", "",QUERY(INDIRECT(""'(EDCA) "" &amp; P$3 &amp; ""'!$A$1:$D$1000""),""SELECT A WHERE D = '"" &amp; $A335 &amp; ""'""))))"),"")</f>
        <v/>
      </c>
      <c r="Q335" s="76">
        <f t="shared" ref="Q335:V335" si="333">IF(ISBLANK(IFERROR(VLOOKUP($A335,INDIRECT("'(EDCA) " &amp; Q$3 &amp; "'!$D:$D"),1,FALSE))),0,1)</f>
        <v>0</v>
      </c>
      <c r="R335" s="76">
        <f t="shared" si="333"/>
        <v>0</v>
      </c>
      <c r="S335" s="76">
        <f t="shared" si="333"/>
        <v>0</v>
      </c>
      <c r="T335" s="76">
        <f t="shared" si="333"/>
        <v>0</v>
      </c>
      <c r="U335" s="76">
        <f t="shared" si="333"/>
        <v>0</v>
      </c>
      <c r="V335" s="76">
        <f t="shared" si="333"/>
        <v>0</v>
      </c>
    </row>
    <row r="336">
      <c r="A336" s="76" t="str">
        <f t="shared" si="1"/>
        <v> ()</v>
      </c>
      <c r="B336" s="76"/>
      <c r="C336" s="76"/>
      <c r="D336" s="76"/>
      <c r="E336" s="76"/>
      <c r="F336" s="76"/>
      <c r="G336" s="76"/>
      <c r="H336" s="76"/>
      <c r="I336" s="88" t="str">
        <f t="shared" si="3"/>
        <v>no</v>
      </c>
      <c r="J336" s="88" t="str">
        <f>IFERROR(__xludf.DUMMYFUNCTION("IFERROR(JOIN("", "",FILTER(K336:P336,LEN(K336:P336))))"),"")</f>
        <v/>
      </c>
      <c r="K336" s="76" t="str">
        <f>IFERROR(__xludf.DUMMYFUNCTION("IF(ISBLANK($D336),"""",IFERROR(JOIN("", "",QUERY(INDIRECT(""'(EDCA) "" &amp; K$3 &amp; ""'!$A$1:$D$1000""),""SELECT A WHERE D = '"" &amp; $A336 &amp; ""'""))))"),"")</f>
        <v/>
      </c>
      <c r="L336" s="76" t="str">
        <f>IFERROR(__xludf.DUMMYFUNCTION("IF(ISBLANK($D336),"""",IFERROR(JOIN("", "",QUERY(INDIRECT(""'(EDCA) "" &amp; L$3 &amp; ""'!$A$1:$D$1000""),""SELECT A WHERE D = '"" &amp; $A336 &amp; ""'""))))"),"")</f>
        <v/>
      </c>
      <c r="M336" s="76" t="str">
        <f>IFERROR(__xludf.DUMMYFUNCTION("IF(ISBLANK($D336),"""",IFERROR(JOIN("", "",QUERY(INDIRECT(""'(EDCA) "" &amp; M$3 &amp; ""'!$A$1:$D$1000""),""SELECT A WHERE D = '"" &amp; $A336 &amp; ""'""))))"),"")</f>
        <v/>
      </c>
      <c r="N336" s="76" t="str">
        <f>IFERROR(__xludf.DUMMYFUNCTION("IF(ISBLANK($D336),"""",IFERROR(JOIN("", "",QUERY(INDIRECT(""'(EDCA) "" &amp; N$3 &amp; ""'!$A$1:$D$1000""),""SELECT A WHERE D = '"" &amp; $A336 &amp; ""'""))))"),"")</f>
        <v/>
      </c>
      <c r="O336" s="76" t="str">
        <f>IFERROR(__xludf.DUMMYFUNCTION("IF(ISBLANK($D336),"""",IFERROR(JOIN("", "",QUERY(INDIRECT(""'(EDCA) "" &amp; O$3 &amp; ""'!$A$1:$D$1000""),""SELECT A WHERE D = '"" &amp; $A336 &amp; ""'""))))"),"")</f>
        <v/>
      </c>
      <c r="P336" s="76" t="str">
        <f>IFERROR(__xludf.DUMMYFUNCTION("IF(ISBLANK($D336),"""",IFERROR(JOIN("", "",QUERY(INDIRECT(""'(EDCA) "" &amp; P$3 &amp; ""'!$A$1:$D$1000""),""SELECT A WHERE D = '"" &amp; $A336 &amp; ""'""))))"),"")</f>
        <v/>
      </c>
      <c r="Q336" s="76">
        <f t="shared" ref="Q336:V336" si="334">IF(ISBLANK(IFERROR(VLOOKUP($A336,INDIRECT("'(EDCA) " &amp; Q$3 &amp; "'!$D:$D"),1,FALSE))),0,1)</f>
        <v>0</v>
      </c>
      <c r="R336" s="76">
        <f t="shared" si="334"/>
        <v>0</v>
      </c>
      <c r="S336" s="76">
        <f t="shared" si="334"/>
        <v>0</v>
      </c>
      <c r="T336" s="76">
        <f t="shared" si="334"/>
        <v>0</v>
      </c>
      <c r="U336" s="76">
        <f t="shared" si="334"/>
        <v>0</v>
      </c>
      <c r="V336" s="76">
        <f t="shared" si="334"/>
        <v>0</v>
      </c>
    </row>
    <row r="337">
      <c r="A337" s="76" t="str">
        <f t="shared" si="1"/>
        <v> ()</v>
      </c>
      <c r="B337" s="76"/>
      <c r="C337" s="76"/>
      <c r="D337" s="76"/>
      <c r="E337" s="76"/>
      <c r="F337" s="76"/>
      <c r="G337" s="76"/>
      <c r="H337" s="76"/>
      <c r="I337" s="88" t="str">
        <f t="shared" si="3"/>
        <v>no</v>
      </c>
      <c r="J337" s="88" t="str">
        <f>IFERROR(__xludf.DUMMYFUNCTION("IFERROR(JOIN("", "",FILTER(K337:P337,LEN(K337:P337))))"),"")</f>
        <v/>
      </c>
      <c r="K337" s="76" t="str">
        <f>IFERROR(__xludf.DUMMYFUNCTION("IF(ISBLANK($D337),"""",IFERROR(JOIN("", "",QUERY(INDIRECT(""'(EDCA) "" &amp; K$3 &amp; ""'!$A$1:$D$1000""),""SELECT A WHERE D = '"" &amp; $A337 &amp; ""'""))))"),"")</f>
        <v/>
      </c>
      <c r="L337" s="76" t="str">
        <f>IFERROR(__xludf.DUMMYFUNCTION("IF(ISBLANK($D337),"""",IFERROR(JOIN("", "",QUERY(INDIRECT(""'(EDCA) "" &amp; L$3 &amp; ""'!$A$1:$D$1000""),""SELECT A WHERE D = '"" &amp; $A337 &amp; ""'""))))"),"")</f>
        <v/>
      </c>
      <c r="M337" s="76" t="str">
        <f>IFERROR(__xludf.DUMMYFUNCTION("IF(ISBLANK($D337),"""",IFERROR(JOIN("", "",QUERY(INDIRECT(""'(EDCA) "" &amp; M$3 &amp; ""'!$A$1:$D$1000""),""SELECT A WHERE D = '"" &amp; $A337 &amp; ""'""))))"),"")</f>
        <v/>
      </c>
      <c r="N337" s="76" t="str">
        <f>IFERROR(__xludf.DUMMYFUNCTION("IF(ISBLANK($D337),"""",IFERROR(JOIN("", "",QUERY(INDIRECT(""'(EDCA) "" &amp; N$3 &amp; ""'!$A$1:$D$1000""),""SELECT A WHERE D = '"" &amp; $A337 &amp; ""'""))))"),"")</f>
        <v/>
      </c>
      <c r="O337" s="76" t="str">
        <f>IFERROR(__xludf.DUMMYFUNCTION("IF(ISBLANK($D337),"""",IFERROR(JOIN("", "",QUERY(INDIRECT(""'(EDCA) "" &amp; O$3 &amp; ""'!$A$1:$D$1000""),""SELECT A WHERE D = '"" &amp; $A337 &amp; ""'""))))"),"")</f>
        <v/>
      </c>
      <c r="P337" s="76" t="str">
        <f>IFERROR(__xludf.DUMMYFUNCTION("IF(ISBLANK($D337),"""",IFERROR(JOIN("", "",QUERY(INDIRECT(""'(EDCA) "" &amp; P$3 &amp; ""'!$A$1:$D$1000""),""SELECT A WHERE D = '"" &amp; $A337 &amp; ""'""))))"),"")</f>
        <v/>
      </c>
      <c r="Q337" s="76">
        <f t="shared" ref="Q337:V337" si="335">IF(ISBLANK(IFERROR(VLOOKUP($A337,INDIRECT("'(EDCA) " &amp; Q$3 &amp; "'!$D:$D"),1,FALSE))),0,1)</f>
        <v>0</v>
      </c>
      <c r="R337" s="76">
        <f t="shared" si="335"/>
        <v>0</v>
      </c>
      <c r="S337" s="76">
        <f t="shared" si="335"/>
        <v>0</v>
      </c>
      <c r="T337" s="76">
        <f t="shared" si="335"/>
        <v>0</v>
      </c>
      <c r="U337" s="76">
        <f t="shared" si="335"/>
        <v>0</v>
      </c>
      <c r="V337" s="76">
        <f t="shared" si="335"/>
        <v>0</v>
      </c>
    </row>
    <row r="338">
      <c r="A338" s="76" t="str">
        <f t="shared" si="1"/>
        <v> ()</v>
      </c>
      <c r="B338" s="76"/>
      <c r="C338" s="76"/>
      <c r="D338" s="76"/>
      <c r="E338" s="76"/>
      <c r="F338" s="76"/>
      <c r="G338" s="76"/>
      <c r="H338" s="76"/>
      <c r="I338" s="88" t="str">
        <f t="shared" si="3"/>
        <v>no</v>
      </c>
      <c r="J338" s="88" t="str">
        <f>IFERROR(__xludf.DUMMYFUNCTION("IFERROR(JOIN("", "",FILTER(K338:P338,LEN(K338:P338))))"),"")</f>
        <v/>
      </c>
      <c r="K338" s="76" t="str">
        <f>IFERROR(__xludf.DUMMYFUNCTION("IF(ISBLANK($D338),"""",IFERROR(JOIN("", "",QUERY(INDIRECT(""'(EDCA) "" &amp; K$3 &amp; ""'!$A$1:$D$1000""),""SELECT A WHERE D = '"" &amp; $A338 &amp; ""'""))))"),"")</f>
        <v/>
      </c>
      <c r="L338" s="76" t="str">
        <f>IFERROR(__xludf.DUMMYFUNCTION("IF(ISBLANK($D338),"""",IFERROR(JOIN("", "",QUERY(INDIRECT(""'(EDCA) "" &amp; L$3 &amp; ""'!$A$1:$D$1000""),""SELECT A WHERE D = '"" &amp; $A338 &amp; ""'""))))"),"")</f>
        <v/>
      </c>
      <c r="M338" s="76" t="str">
        <f>IFERROR(__xludf.DUMMYFUNCTION("IF(ISBLANK($D338),"""",IFERROR(JOIN("", "",QUERY(INDIRECT(""'(EDCA) "" &amp; M$3 &amp; ""'!$A$1:$D$1000""),""SELECT A WHERE D = '"" &amp; $A338 &amp; ""'""))))"),"")</f>
        <v/>
      </c>
      <c r="N338" s="76" t="str">
        <f>IFERROR(__xludf.DUMMYFUNCTION("IF(ISBLANK($D338),"""",IFERROR(JOIN("", "",QUERY(INDIRECT(""'(EDCA) "" &amp; N$3 &amp; ""'!$A$1:$D$1000""),""SELECT A WHERE D = '"" &amp; $A338 &amp; ""'""))))"),"")</f>
        <v/>
      </c>
      <c r="O338" s="76" t="str">
        <f>IFERROR(__xludf.DUMMYFUNCTION("IF(ISBLANK($D338),"""",IFERROR(JOIN("", "",QUERY(INDIRECT(""'(EDCA) "" &amp; O$3 &amp; ""'!$A$1:$D$1000""),""SELECT A WHERE D = '"" &amp; $A338 &amp; ""'""))))"),"")</f>
        <v/>
      </c>
      <c r="P338" s="76" t="str">
        <f>IFERROR(__xludf.DUMMYFUNCTION("IF(ISBLANK($D338),"""",IFERROR(JOIN("", "",QUERY(INDIRECT(""'(EDCA) "" &amp; P$3 &amp; ""'!$A$1:$D$1000""),""SELECT A WHERE D = '"" &amp; $A338 &amp; ""'""))))"),"")</f>
        <v/>
      </c>
      <c r="Q338" s="76">
        <f t="shared" ref="Q338:V338" si="336">IF(ISBLANK(IFERROR(VLOOKUP($A338,INDIRECT("'(EDCA) " &amp; Q$3 &amp; "'!$D:$D"),1,FALSE))),0,1)</f>
        <v>0</v>
      </c>
      <c r="R338" s="76">
        <f t="shared" si="336"/>
        <v>0</v>
      </c>
      <c r="S338" s="76">
        <f t="shared" si="336"/>
        <v>0</v>
      </c>
      <c r="T338" s="76">
        <f t="shared" si="336"/>
        <v>0</v>
      </c>
      <c r="U338" s="76">
        <f t="shared" si="336"/>
        <v>0</v>
      </c>
      <c r="V338" s="76">
        <f t="shared" si="336"/>
        <v>0</v>
      </c>
    </row>
    <row r="339">
      <c r="A339" s="76" t="str">
        <f t="shared" si="1"/>
        <v> ()</v>
      </c>
      <c r="B339" s="76"/>
      <c r="C339" s="76"/>
      <c r="D339" s="76"/>
      <c r="E339" s="76"/>
      <c r="F339" s="76"/>
      <c r="G339" s="76"/>
      <c r="H339" s="76"/>
      <c r="I339" s="88" t="str">
        <f t="shared" si="3"/>
        <v>no</v>
      </c>
      <c r="J339" s="88" t="str">
        <f>IFERROR(__xludf.DUMMYFUNCTION("IFERROR(JOIN("", "",FILTER(K339:P339,LEN(K339:P339))))"),"")</f>
        <v/>
      </c>
      <c r="K339" s="76" t="str">
        <f>IFERROR(__xludf.DUMMYFUNCTION("IF(ISBLANK($D339),"""",IFERROR(JOIN("", "",QUERY(INDIRECT(""'(EDCA) "" &amp; K$3 &amp; ""'!$A$1:$D$1000""),""SELECT A WHERE D = '"" &amp; $A339 &amp; ""'""))))"),"")</f>
        <v/>
      </c>
      <c r="L339" s="76" t="str">
        <f>IFERROR(__xludf.DUMMYFUNCTION("IF(ISBLANK($D339),"""",IFERROR(JOIN("", "",QUERY(INDIRECT(""'(EDCA) "" &amp; L$3 &amp; ""'!$A$1:$D$1000""),""SELECT A WHERE D = '"" &amp; $A339 &amp; ""'""))))"),"")</f>
        <v/>
      </c>
      <c r="M339" s="76" t="str">
        <f>IFERROR(__xludf.DUMMYFUNCTION("IF(ISBLANK($D339),"""",IFERROR(JOIN("", "",QUERY(INDIRECT(""'(EDCA) "" &amp; M$3 &amp; ""'!$A$1:$D$1000""),""SELECT A WHERE D = '"" &amp; $A339 &amp; ""'""))))"),"")</f>
        <v/>
      </c>
      <c r="N339" s="76" t="str">
        <f>IFERROR(__xludf.DUMMYFUNCTION("IF(ISBLANK($D339),"""",IFERROR(JOIN("", "",QUERY(INDIRECT(""'(EDCA) "" &amp; N$3 &amp; ""'!$A$1:$D$1000""),""SELECT A WHERE D = '"" &amp; $A339 &amp; ""'""))))"),"")</f>
        <v/>
      </c>
      <c r="O339" s="76" t="str">
        <f>IFERROR(__xludf.DUMMYFUNCTION("IF(ISBLANK($D339),"""",IFERROR(JOIN("", "",QUERY(INDIRECT(""'(EDCA) "" &amp; O$3 &amp; ""'!$A$1:$D$1000""),""SELECT A WHERE D = '"" &amp; $A339 &amp; ""'""))))"),"")</f>
        <v/>
      </c>
      <c r="P339" s="76" t="str">
        <f>IFERROR(__xludf.DUMMYFUNCTION("IF(ISBLANK($D339),"""",IFERROR(JOIN("", "",QUERY(INDIRECT(""'(EDCA) "" &amp; P$3 &amp; ""'!$A$1:$D$1000""),""SELECT A WHERE D = '"" &amp; $A339 &amp; ""'""))))"),"")</f>
        <v/>
      </c>
      <c r="Q339" s="76">
        <f t="shared" ref="Q339:V339" si="337">IF(ISBLANK(IFERROR(VLOOKUP($A339,INDIRECT("'(EDCA) " &amp; Q$3 &amp; "'!$D:$D"),1,FALSE))),0,1)</f>
        <v>0</v>
      </c>
      <c r="R339" s="76">
        <f t="shared" si="337"/>
        <v>0</v>
      </c>
      <c r="S339" s="76">
        <f t="shared" si="337"/>
        <v>0</v>
      </c>
      <c r="T339" s="76">
        <f t="shared" si="337"/>
        <v>0</v>
      </c>
      <c r="U339" s="76">
        <f t="shared" si="337"/>
        <v>0</v>
      </c>
      <c r="V339" s="76">
        <f t="shared" si="337"/>
        <v>0</v>
      </c>
    </row>
    <row r="340">
      <c r="A340" s="76" t="str">
        <f t="shared" si="1"/>
        <v> ()</v>
      </c>
      <c r="B340" s="76"/>
      <c r="C340" s="76"/>
      <c r="D340" s="76"/>
      <c r="E340" s="76"/>
      <c r="F340" s="76"/>
      <c r="G340" s="76"/>
      <c r="H340" s="76"/>
      <c r="I340" s="88" t="str">
        <f t="shared" si="3"/>
        <v>no</v>
      </c>
      <c r="J340" s="88" t="str">
        <f>IFERROR(__xludf.DUMMYFUNCTION("IFERROR(JOIN("", "",FILTER(K340:P340,LEN(K340:P340))))"),"")</f>
        <v/>
      </c>
      <c r="K340" s="76" t="str">
        <f>IFERROR(__xludf.DUMMYFUNCTION("IF(ISBLANK($D340),"""",IFERROR(JOIN("", "",QUERY(INDIRECT(""'(EDCA) "" &amp; K$3 &amp; ""'!$A$1:$D$1000""),""SELECT A WHERE D = '"" &amp; $A340 &amp; ""'""))))"),"")</f>
        <v/>
      </c>
      <c r="L340" s="76" t="str">
        <f>IFERROR(__xludf.DUMMYFUNCTION("IF(ISBLANK($D340),"""",IFERROR(JOIN("", "",QUERY(INDIRECT(""'(EDCA) "" &amp; L$3 &amp; ""'!$A$1:$D$1000""),""SELECT A WHERE D = '"" &amp; $A340 &amp; ""'""))))"),"")</f>
        <v/>
      </c>
      <c r="M340" s="76" t="str">
        <f>IFERROR(__xludf.DUMMYFUNCTION("IF(ISBLANK($D340),"""",IFERROR(JOIN("", "",QUERY(INDIRECT(""'(EDCA) "" &amp; M$3 &amp; ""'!$A$1:$D$1000""),""SELECT A WHERE D = '"" &amp; $A340 &amp; ""'""))))"),"")</f>
        <v/>
      </c>
      <c r="N340" s="76" t="str">
        <f>IFERROR(__xludf.DUMMYFUNCTION("IF(ISBLANK($D340),"""",IFERROR(JOIN("", "",QUERY(INDIRECT(""'(EDCA) "" &amp; N$3 &amp; ""'!$A$1:$D$1000""),""SELECT A WHERE D = '"" &amp; $A340 &amp; ""'""))))"),"")</f>
        <v/>
      </c>
      <c r="O340" s="76" t="str">
        <f>IFERROR(__xludf.DUMMYFUNCTION("IF(ISBLANK($D340),"""",IFERROR(JOIN("", "",QUERY(INDIRECT(""'(EDCA) "" &amp; O$3 &amp; ""'!$A$1:$D$1000""),""SELECT A WHERE D = '"" &amp; $A340 &amp; ""'""))))"),"")</f>
        <v/>
      </c>
      <c r="P340" s="76" t="str">
        <f>IFERROR(__xludf.DUMMYFUNCTION("IF(ISBLANK($D340),"""",IFERROR(JOIN("", "",QUERY(INDIRECT(""'(EDCA) "" &amp; P$3 &amp; ""'!$A$1:$D$1000""),""SELECT A WHERE D = '"" &amp; $A340 &amp; ""'""))))"),"")</f>
        <v/>
      </c>
      <c r="Q340" s="76">
        <f t="shared" ref="Q340:V340" si="338">IF(ISBLANK(IFERROR(VLOOKUP($A340,INDIRECT("'(EDCA) " &amp; Q$3 &amp; "'!$D:$D"),1,FALSE))),0,1)</f>
        <v>0</v>
      </c>
      <c r="R340" s="76">
        <f t="shared" si="338"/>
        <v>0</v>
      </c>
      <c r="S340" s="76">
        <f t="shared" si="338"/>
        <v>0</v>
      </c>
      <c r="T340" s="76">
        <f t="shared" si="338"/>
        <v>0</v>
      </c>
      <c r="U340" s="76">
        <f t="shared" si="338"/>
        <v>0</v>
      </c>
      <c r="V340" s="76">
        <f t="shared" si="338"/>
        <v>0</v>
      </c>
    </row>
    <row r="341">
      <c r="A341" s="76" t="str">
        <f t="shared" si="1"/>
        <v> ()</v>
      </c>
      <c r="B341" s="76"/>
      <c r="C341" s="76"/>
      <c r="D341" s="76"/>
      <c r="E341" s="76"/>
      <c r="F341" s="76"/>
      <c r="G341" s="76"/>
      <c r="H341" s="76"/>
      <c r="I341" s="88" t="str">
        <f t="shared" si="3"/>
        <v>no</v>
      </c>
      <c r="J341" s="88" t="str">
        <f>IFERROR(__xludf.DUMMYFUNCTION("IFERROR(JOIN("", "",FILTER(K341:P341,LEN(K341:P341))))"),"")</f>
        <v/>
      </c>
      <c r="K341" s="76" t="str">
        <f>IFERROR(__xludf.DUMMYFUNCTION("IF(ISBLANK($D341),"""",IFERROR(JOIN("", "",QUERY(INDIRECT(""'(EDCA) "" &amp; K$3 &amp; ""'!$A$1:$D$1000""),""SELECT A WHERE D = '"" &amp; $A341 &amp; ""'""))))"),"")</f>
        <v/>
      </c>
      <c r="L341" s="76" t="str">
        <f>IFERROR(__xludf.DUMMYFUNCTION("IF(ISBLANK($D341),"""",IFERROR(JOIN("", "",QUERY(INDIRECT(""'(EDCA) "" &amp; L$3 &amp; ""'!$A$1:$D$1000""),""SELECT A WHERE D = '"" &amp; $A341 &amp; ""'""))))"),"")</f>
        <v/>
      </c>
      <c r="M341" s="76" t="str">
        <f>IFERROR(__xludf.DUMMYFUNCTION("IF(ISBLANK($D341),"""",IFERROR(JOIN("", "",QUERY(INDIRECT(""'(EDCA) "" &amp; M$3 &amp; ""'!$A$1:$D$1000""),""SELECT A WHERE D = '"" &amp; $A341 &amp; ""'""))))"),"")</f>
        <v/>
      </c>
      <c r="N341" s="76" t="str">
        <f>IFERROR(__xludf.DUMMYFUNCTION("IF(ISBLANK($D341),"""",IFERROR(JOIN("", "",QUERY(INDIRECT(""'(EDCA) "" &amp; N$3 &amp; ""'!$A$1:$D$1000""),""SELECT A WHERE D = '"" &amp; $A341 &amp; ""'""))))"),"")</f>
        <v/>
      </c>
      <c r="O341" s="76" t="str">
        <f>IFERROR(__xludf.DUMMYFUNCTION("IF(ISBLANK($D341),"""",IFERROR(JOIN("", "",QUERY(INDIRECT(""'(EDCA) "" &amp; O$3 &amp; ""'!$A$1:$D$1000""),""SELECT A WHERE D = '"" &amp; $A341 &amp; ""'""))))"),"")</f>
        <v/>
      </c>
      <c r="P341" s="76" t="str">
        <f>IFERROR(__xludf.DUMMYFUNCTION("IF(ISBLANK($D341),"""",IFERROR(JOIN("", "",QUERY(INDIRECT(""'(EDCA) "" &amp; P$3 &amp; ""'!$A$1:$D$1000""),""SELECT A WHERE D = '"" &amp; $A341 &amp; ""'""))))"),"")</f>
        <v/>
      </c>
      <c r="Q341" s="76">
        <f t="shared" ref="Q341:V341" si="339">IF(ISBLANK(IFERROR(VLOOKUP($A341,INDIRECT("'(EDCA) " &amp; Q$3 &amp; "'!$D:$D"),1,FALSE))),0,1)</f>
        <v>0</v>
      </c>
      <c r="R341" s="76">
        <f t="shared" si="339"/>
        <v>0</v>
      </c>
      <c r="S341" s="76">
        <f t="shared" si="339"/>
        <v>0</v>
      </c>
      <c r="T341" s="76">
        <f t="shared" si="339"/>
        <v>0</v>
      </c>
      <c r="U341" s="76">
        <f t="shared" si="339"/>
        <v>0</v>
      </c>
      <c r="V341" s="76">
        <f t="shared" si="339"/>
        <v>0</v>
      </c>
    </row>
    <row r="342">
      <c r="A342" s="76" t="str">
        <f t="shared" si="1"/>
        <v> ()</v>
      </c>
      <c r="B342" s="76"/>
      <c r="C342" s="76"/>
      <c r="D342" s="76"/>
      <c r="E342" s="76"/>
      <c r="F342" s="76"/>
      <c r="G342" s="76"/>
      <c r="H342" s="76"/>
      <c r="I342" s="88" t="str">
        <f t="shared" si="3"/>
        <v>no</v>
      </c>
      <c r="J342" s="88" t="str">
        <f>IFERROR(__xludf.DUMMYFUNCTION("IFERROR(JOIN("", "",FILTER(K342:P342,LEN(K342:P342))))"),"")</f>
        <v/>
      </c>
      <c r="K342" s="76" t="str">
        <f>IFERROR(__xludf.DUMMYFUNCTION("IF(ISBLANK($D342),"""",IFERROR(JOIN("", "",QUERY(INDIRECT(""'(EDCA) "" &amp; K$3 &amp; ""'!$A$1:$D$1000""),""SELECT A WHERE D = '"" &amp; $A342 &amp; ""'""))))"),"")</f>
        <v/>
      </c>
      <c r="L342" s="76" t="str">
        <f>IFERROR(__xludf.DUMMYFUNCTION("IF(ISBLANK($D342),"""",IFERROR(JOIN("", "",QUERY(INDIRECT(""'(EDCA) "" &amp; L$3 &amp; ""'!$A$1:$D$1000""),""SELECT A WHERE D = '"" &amp; $A342 &amp; ""'""))))"),"")</f>
        <v/>
      </c>
      <c r="M342" s="76" t="str">
        <f>IFERROR(__xludf.DUMMYFUNCTION("IF(ISBLANK($D342),"""",IFERROR(JOIN("", "",QUERY(INDIRECT(""'(EDCA) "" &amp; M$3 &amp; ""'!$A$1:$D$1000""),""SELECT A WHERE D = '"" &amp; $A342 &amp; ""'""))))"),"")</f>
        <v/>
      </c>
      <c r="N342" s="76" t="str">
        <f>IFERROR(__xludf.DUMMYFUNCTION("IF(ISBLANK($D342),"""",IFERROR(JOIN("", "",QUERY(INDIRECT(""'(EDCA) "" &amp; N$3 &amp; ""'!$A$1:$D$1000""),""SELECT A WHERE D = '"" &amp; $A342 &amp; ""'""))))"),"")</f>
        <v/>
      </c>
      <c r="O342" s="76" t="str">
        <f>IFERROR(__xludf.DUMMYFUNCTION("IF(ISBLANK($D342),"""",IFERROR(JOIN("", "",QUERY(INDIRECT(""'(EDCA) "" &amp; O$3 &amp; ""'!$A$1:$D$1000""),""SELECT A WHERE D = '"" &amp; $A342 &amp; ""'""))))"),"")</f>
        <v/>
      </c>
      <c r="P342" s="76" t="str">
        <f>IFERROR(__xludf.DUMMYFUNCTION("IF(ISBLANK($D342),"""",IFERROR(JOIN("", "",QUERY(INDIRECT(""'(EDCA) "" &amp; P$3 &amp; ""'!$A$1:$D$1000""),""SELECT A WHERE D = '"" &amp; $A342 &amp; ""'""))))"),"")</f>
        <v/>
      </c>
      <c r="Q342" s="76">
        <f t="shared" ref="Q342:V342" si="340">IF(ISBLANK(IFERROR(VLOOKUP($A342,INDIRECT("'(EDCA) " &amp; Q$3 &amp; "'!$D:$D"),1,FALSE))),0,1)</f>
        <v>0</v>
      </c>
      <c r="R342" s="76">
        <f t="shared" si="340"/>
        <v>0</v>
      </c>
      <c r="S342" s="76">
        <f t="shared" si="340"/>
        <v>0</v>
      </c>
      <c r="T342" s="76">
        <f t="shared" si="340"/>
        <v>0</v>
      </c>
      <c r="U342" s="76">
        <f t="shared" si="340"/>
        <v>0</v>
      </c>
      <c r="V342" s="76">
        <f t="shared" si="340"/>
        <v>0</v>
      </c>
    </row>
    <row r="343">
      <c r="A343" s="76" t="str">
        <f t="shared" si="1"/>
        <v> ()</v>
      </c>
      <c r="B343" s="76"/>
      <c r="C343" s="76"/>
      <c r="D343" s="76"/>
      <c r="E343" s="76"/>
      <c r="F343" s="76"/>
      <c r="G343" s="76"/>
      <c r="H343" s="76"/>
      <c r="I343" s="88" t="str">
        <f t="shared" si="3"/>
        <v>no</v>
      </c>
      <c r="J343" s="88" t="str">
        <f>IFERROR(__xludf.DUMMYFUNCTION("IFERROR(JOIN("", "",FILTER(K343:P343,LEN(K343:P343))))"),"")</f>
        <v/>
      </c>
      <c r="K343" s="76" t="str">
        <f>IFERROR(__xludf.DUMMYFUNCTION("IF(ISBLANK($D343),"""",IFERROR(JOIN("", "",QUERY(INDIRECT(""'(EDCA) "" &amp; K$3 &amp; ""'!$A$1:$D$1000""),""SELECT A WHERE D = '"" &amp; $A343 &amp; ""'""))))"),"")</f>
        <v/>
      </c>
      <c r="L343" s="76" t="str">
        <f>IFERROR(__xludf.DUMMYFUNCTION("IF(ISBLANK($D343),"""",IFERROR(JOIN("", "",QUERY(INDIRECT(""'(EDCA) "" &amp; L$3 &amp; ""'!$A$1:$D$1000""),""SELECT A WHERE D = '"" &amp; $A343 &amp; ""'""))))"),"")</f>
        <v/>
      </c>
      <c r="M343" s="76" t="str">
        <f>IFERROR(__xludf.DUMMYFUNCTION("IF(ISBLANK($D343),"""",IFERROR(JOIN("", "",QUERY(INDIRECT(""'(EDCA) "" &amp; M$3 &amp; ""'!$A$1:$D$1000""),""SELECT A WHERE D = '"" &amp; $A343 &amp; ""'""))))"),"")</f>
        <v/>
      </c>
      <c r="N343" s="76" t="str">
        <f>IFERROR(__xludf.DUMMYFUNCTION("IF(ISBLANK($D343),"""",IFERROR(JOIN("", "",QUERY(INDIRECT(""'(EDCA) "" &amp; N$3 &amp; ""'!$A$1:$D$1000""),""SELECT A WHERE D = '"" &amp; $A343 &amp; ""'""))))"),"")</f>
        <v/>
      </c>
      <c r="O343" s="76" t="str">
        <f>IFERROR(__xludf.DUMMYFUNCTION("IF(ISBLANK($D343),"""",IFERROR(JOIN("", "",QUERY(INDIRECT(""'(EDCA) "" &amp; O$3 &amp; ""'!$A$1:$D$1000""),""SELECT A WHERE D = '"" &amp; $A343 &amp; ""'""))))"),"")</f>
        <v/>
      </c>
      <c r="P343" s="76" t="str">
        <f>IFERROR(__xludf.DUMMYFUNCTION("IF(ISBLANK($D343),"""",IFERROR(JOIN("", "",QUERY(INDIRECT(""'(EDCA) "" &amp; P$3 &amp; ""'!$A$1:$D$1000""),""SELECT A WHERE D = '"" &amp; $A343 &amp; ""'""))))"),"")</f>
        <v/>
      </c>
      <c r="Q343" s="76">
        <f t="shared" ref="Q343:V343" si="341">IF(ISBLANK(IFERROR(VLOOKUP($A343,INDIRECT("'(EDCA) " &amp; Q$3 &amp; "'!$D:$D"),1,FALSE))),0,1)</f>
        <v>0</v>
      </c>
      <c r="R343" s="76">
        <f t="shared" si="341"/>
        <v>0</v>
      </c>
      <c r="S343" s="76">
        <f t="shared" si="341"/>
        <v>0</v>
      </c>
      <c r="T343" s="76">
        <f t="shared" si="341"/>
        <v>0</v>
      </c>
      <c r="U343" s="76">
        <f t="shared" si="341"/>
        <v>0</v>
      </c>
      <c r="V343" s="76">
        <f t="shared" si="341"/>
        <v>0</v>
      </c>
    </row>
    <row r="344">
      <c r="A344" s="76" t="str">
        <f t="shared" si="1"/>
        <v> ()</v>
      </c>
      <c r="B344" s="76"/>
      <c r="C344" s="76"/>
      <c r="D344" s="76"/>
      <c r="E344" s="76"/>
      <c r="F344" s="76"/>
      <c r="G344" s="76"/>
      <c r="H344" s="76"/>
      <c r="I344" s="88" t="str">
        <f t="shared" si="3"/>
        <v>no</v>
      </c>
      <c r="J344" s="88" t="str">
        <f>IFERROR(__xludf.DUMMYFUNCTION("IFERROR(JOIN("", "",FILTER(K344:P344,LEN(K344:P344))))"),"")</f>
        <v/>
      </c>
      <c r="K344" s="76" t="str">
        <f>IFERROR(__xludf.DUMMYFUNCTION("IF(ISBLANK($D344),"""",IFERROR(JOIN("", "",QUERY(INDIRECT(""'(EDCA) "" &amp; K$3 &amp; ""'!$A$1:$D$1000""),""SELECT A WHERE D = '"" &amp; $A344 &amp; ""'""))))"),"")</f>
        <v/>
      </c>
      <c r="L344" s="76" t="str">
        <f>IFERROR(__xludf.DUMMYFUNCTION("IF(ISBLANK($D344),"""",IFERROR(JOIN("", "",QUERY(INDIRECT(""'(EDCA) "" &amp; L$3 &amp; ""'!$A$1:$D$1000""),""SELECT A WHERE D = '"" &amp; $A344 &amp; ""'""))))"),"")</f>
        <v/>
      </c>
      <c r="M344" s="76" t="str">
        <f>IFERROR(__xludf.DUMMYFUNCTION("IF(ISBLANK($D344),"""",IFERROR(JOIN("", "",QUERY(INDIRECT(""'(EDCA) "" &amp; M$3 &amp; ""'!$A$1:$D$1000""),""SELECT A WHERE D = '"" &amp; $A344 &amp; ""'""))))"),"")</f>
        <v/>
      </c>
      <c r="N344" s="76" t="str">
        <f>IFERROR(__xludf.DUMMYFUNCTION("IF(ISBLANK($D344),"""",IFERROR(JOIN("", "",QUERY(INDIRECT(""'(EDCA) "" &amp; N$3 &amp; ""'!$A$1:$D$1000""),""SELECT A WHERE D = '"" &amp; $A344 &amp; ""'""))))"),"")</f>
        <v/>
      </c>
      <c r="O344" s="76" t="str">
        <f>IFERROR(__xludf.DUMMYFUNCTION("IF(ISBLANK($D344),"""",IFERROR(JOIN("", "",QUERY(INDIRECT(""'(EDCA) "" &amp; O$3 &amp; ""'!$A$1:$D$1000""),""SELECT A WHERE D = '"" &amp; $A344 &amp; ""'""))))"),"")</f>
        <v/>
      </c>
      <c r="P344" s="76" t="str">
        <f>IFERROR(__xludf.DUMMYFUNCTION("IF(ISBLANK($D344),"""",IFERROR(JOIN("", "",QUERY(INDIRECT(""'(EDCA) "" &amp; P$3 &amp; ""'!$A$1:$D$1000""),""SELECT A WHERE D = '"" &amp; $A344 &amp; ""'""))))"),"")</f>
        <v/>
      </c>
      <c r="Q344" s="76">
        <f t="shared" ref="Q344:V344" si="342">IF(ISBLANK(IFERROR(VLOOKUP($A344,INDIRECT("'(EDCA) " &amp; Q$3 &amp; "'!$D:$D"),1,FALSE))),0,1)</f>
        <v>0</v>
      </c>
      <c r="R344" s="76">
        <f t="shared" si="342"/>
        <v>0</v>
      </c>
      <c r="S344" s="76">
        <f t="shared" si="342"/>
        <v>0</v>
      </c>
      <c r="T344" s="76">
        <f t="shared" si="342"/>
        <v>0</v>
      </c>
      <c r="U344" s="76">
        <f t="shared" si="342"/>
        <v>0</v>
      </c>
      <c r="V344" s="76">
        <f t="shared" si="342"/>
        <v>0</v>
      </c>
    </row>
    <row r="345">
      <c r="A345" s="76" t="str">
        <f t="shared" si="1"/>
        <v> ()</v>
      </c>
      <c r="B345" s="76"/>
      <c r="C345" s="76"/>
      <c r="D345" s="76"/>
      <c r="E345" s="76"/>
      <c r="F345" s="76"/>
      <c r="G345" s="76"/>
      <c r="H345" s="76"/>
      <c r="I345" s="88" t="str">
        <f t="shared" si="3"/>
        <v>no</v>
      </c>
      <c r="J345" s="88" t="str">
        <f>IFERROR(__xludf.DUMMYFUNCTION("IFERROR(JOIN("", "",FILTER(K345:P345,LEN(K345:P345))))"),"")</f>
        <v/>
      </c>
      <c r="K345" s="76" t="str">
        <f>IFERROR(__xludf.DUMMYFUNCTION("IF(ISBLANK($D345),"""",IFERROR(JOIN("", "",QUERY(INDIRECT(""'(EDCA) "" &amp; K$3 &amp; ""'!$A$1:$D$1000""),""SELECT A WHERE D = '"" &amp; $A345 &amp; ""'""))))"),"")</f>
        <v/>
      </c>
      <c r="L345" s="76" t="str">
        <f>IFERROR(__xludf.DUMMYFUNCTION("IF(ISBLANK($D345),"""",IFERROR(JOIN("", "",QUERY(INDIRECT(""'(EDCA) "" &amp; L$3 &amp; ""'!$A$1:$D$1000""),""SELECT A WHERE D = '"" &amp; $A345 &amp; ""'""))))"),"")</f>
        <v/>
      </c>
      <c r="M345" s="76" t="str">
        <f>IFERROR(__xludf.DUMMYFUNCTION("IF(ISBLANK($D345),"""",IFERROR(JOIN("", "",QUERY(INDIRECT(""'(EDCA) "" &amp; M$3 &amp; ""'!$A$1:$D$1000""),""SELECT A WHERE D = '"" &amp; $A345 &amp; ""'""))))"),"")</f>
        <v/>
      </c>
      <c r="N345" s="76" t="str">
        <f>IFERROR(__xludf.DUMMYFUNCTION("IF(ISBLANK($D345),"""",IFERROR(JOIN("", "",QUERY(INDIRECT(""'(EDCA) "" &amp; N$3 &amp; ""'!$A$1:$D$1000""),""SELECT A WHERE D = '"" &amp; $A345 &amp; ""'""))))"),"")</f>
        <v/>
      </c>
      <c r="O345" s="76" t="str">
        <f>IFERROR(__xludf.DUMMYFUNCTION("IF(ISBLANK($D345),"""",IFERROR(JOIN("", "",QUERY(INDIRECT(""'(EDCA) "" &amp; O$3 &amp; ""'!$A$1:$D$1000""),""SELECT A WHERE D = '"" &amp; $A345 &amp; ""'""))))"),"")</f>
        <v/>
      </c>
      <c r="P345" s="76" t="str">
        <f>IFERROR(__xludf.DUMMYFUNCTION("IF(ISBLANK($D345),"""",IFERROR(JOIN("", "",QUERY(INDIRECT(""'(EDCA) "" &amp; P$3 &amp; ""'!$A$1:$D$1000""),""SELECT A WHERE D = '"" &amp; $A345 &amp; ""'""))))"),"")</f>
        <v/>
      </c>
      <c r="Q345" s="76">
        <f t="shared" ref="Q345:V345" si="343">IF(ISBLANK(IFERROR(VLOOKUP($A345,INDIRECT("'(EDCA) " &amp; Q$3 &amp; "'!$D:$D"),1,FALSE))),0,1)</f>
        <v>0</v>
      </c>
      <c r="R345" s="76">
        <f t="shared" si="343"/>
        <v>0</v>
      </c>
      <c r="S345" s="76">
        <f t="shared" si="343"/>
        <v>0</v>
      </c>
      <c r="T345" s="76">
        <f t="shared" si="343"/>
        <v>0</v>
      </c>
      <c r="U345" s="76">
        <f t="shared" si="343"/>
        <v>0</v>
      </c>
      <c r="V345" s="76">
        <f t="shared" si="343"/>
        <v>0</v>
      </c>
    </row>
    <row r="346">
      <c r="A346" s="76" t="str">
        <f t="shared" si="1"/>
        <v> ()</v>
      </c>
      <c r="B346" s="76"/>
      <c r="C346" s="76"/>
      <c r="D346" s="76"/>
      <c r="E346" s="76"/>
      <c r="F346" s="76"/>
      <c r="G346" s="76"/>
      <c r="H346" s="76"/>
      <c r="I346" s="88" t="str">
        <f t="shared" si="3"/>
        <v>no</v>
      </c>
      <c r="J346" s="88" t="str">
        <f>IFERROR(__xludf.DUMMYFUNCTION("IFERROR(JOIN("", "",FILTER(K346:P346,LEN(K346:P346))))"),"")</f>
        <v/>
      </c>
      <c r="K346" s="76" t="str">
        <f>IFERROR(__xludf.DUMMYFUNCTION("IF(ISBLANK($D346),"""",IFERROR(JOIN("", "",QUERY(INDIRECT(""'(EDCA) "" &amp; K$3 &amp; ""'!$A$1:$D$1000""),""SELECT A WHERE D = '"" &amp; $A346 &amp; ""'""))))"),"")</f>
        <v/>
      </c>
      <c r="L346" s="76" t="str">
        <f>IFERROR(__xludf.DUMMYFUNCTION("IF(ISBLANK($D346),"""",IFERROR(JOIN("", "",QUERY(INDIRECT(""'(EDCA) "" &amp; L$3 &amp; ""'!$A$1:$D$1000""),""SELECT A WHERE D = '"" &amp; $A346 &amp; ""'""))))"),"")</f>
        <v/>
      </c>
      <c r="M346" s="76" t="str">
        <f>IFERROR(__xludf.DUMMYFUNCTION("IF(ISBLANK($D346),"""",IFERROR(JOIN("", "",QUERY(INDIRECT(""'(EDCA) "" &amp; M$3 &amp; ""'!$A$1:$D$1000""),""SELECT A WHERE D = '"" &amp; $A346 &amp; ""'""))))"),"")</f>
        <v/>
      </c>
      <c r="N346" s="76" t="str">
        <f>IFERROR(__xludf.DUMMYFUNCTION("IF(ISBLANK($D346),"""",IFERROR(JOIN("", "",QUERY(INDIRECT(""'(EDCA) "" &amp; N$3 &amp; ""'!$A$1:$D$1000""),""SELECT A WHERE D = '"" &amp; $A346 &amp; ""'""))))"),"")</f>
        <v/>
      </c>
      <c r="O346" s="76" t="str">
        <f>IFERROR(__xludf.DUMMYFUNCTION("IF(ISBLANK($D346),"""",IFERROR(JOIN("", "",QUERY(INDIRECT(""'(EDCA) "" &amp; O$3 &amp; ""'!$A$1:$D$1000""),""SELECT A WHERE D = '"" &amp; $A346 &amp; ""'""))))"),"")</f>
        <v/>
      </c>
      <c r="P346" s="76" t="str">
        <f>IFERROR(__xludf.DUMMYFUNCTION("IF(ISBLANK($D346),"""",IFERROR(JOIN("", "",QUERY(INDIRECT(""'(EDCA) "" &amp; P$3 &amp; ""'!$A$1:$D$1000""),""SELECT A WHERE D = '"" &amp; $A346 &amp; ""'""))))"),"")</f>
        <v/>
      </c>
      <c r="Q346" s="76">
        <f t="shared" ref="Q346:V346" si="344">IF(ISBLANK(IFERROR(VLOOKUP($A346,INDIRECT("'(EDCA) " &amp; Q$3 &amp; "'!$D:$D"),1,FALSE))),0,1)</f>
        <v>0</v>
      </c>
      <c r="R346" s="76">
        <f t="shared" si="344"/>
        <v>0</v>
      </c>
      <c r="S346" s="76">
        <f t="shared" si="344"/>
        <v>0</v>
      </c>
      <c r="T346" s="76">
        <f t="shared" si="344"/>
        <v>0</v>
      </c>
      <c r="U346" s="76">
        <f t="shared" si="344"/>
        <v>0</v>
      </c>
      <c r="V346" s="76">
        <f t="shared" si="344"/>
        <v>0</v>
      </c>
    </row>
    <row r="347">
      <c r="A347" s="76" t="str">
        <f t="shared" si="1"/>
        <v> ()</v>
      </c>
      <c r="B347" s="76"/>
      <c r="C347" s="76"/>
      <c r="D347" s="76"/>
      <c r="E347" s="76"/>
      <c r="F347" s="76"/>
      <c r="G347" s="76"/>
      <c r="H347" s="76"/>
      <c r="I347" s="88" t="str">
        <f t="shared" si="3"/>
        <v>no</v>
      </c>
      <c r="J347" s="88" t="str">
        <f>IFERROR(__xludf.DUMMYFUNCTION("IFERROR(JOIN("", "",FILTER(K347:P347,LEN(K347:P347))))"),"")</f>
        <v/>
      </c>
      <c r="K347" s="76" t="str">
        <f>IFERROR(__xludf.DUMMYFUNCTION("IF(ISBLANK($D347),"""",IFERROR(JOIN("", "",QUERY(INDIRECT(""'(EDCA) "" &amp; K$3 &amp; ""'!$A$1:$D$1000""),""SELECT A WHERE D = '"" &amp; $A347 &amp; ""'""))))"),"")</f>
        <v/>
      </c>
      <c r="L347" s="76" t="str">
        <f>IFERROR(__xludf.DUMMYFUNCTION("IF(ISBLANK($D347),"""",IFERROR(JOIN("", "",QUERY(INDIRECT(""'(EDCA) "" &amp; L$3 &amp; ""'!$A$1:$D$1000""),""SELECT A WHERE D = '"" &amp; $A347 &amp; ""'""))))"),"")</f>
        <v/>
      </c>
      <c r="M347" s="76" t="str">
        <f>IFERROR(__xludf.DUMMYFUNCTION("IF(ISBLANK($D347),"""",IFERROR(JOIN("", "",QUERY(INDIRECT(""'(EDCA) "" &amp; M$3 &amp; ""'!$A$1:$D$1000""),""SELECT A WHERE D = '"" &amp; $A347 &amp; ""'""))))"),"")</f>
        <v/>
      </c>
      <c r="N347" s="76" t="str">
        <f>IFERROR(__xludf.DUMMYFUNCTION("IF(ISBLANK($D347),"""",IFERROR(JOIN("", "",QUERY(INDIRECT(""'(EDCA) "" &amp; N$3 &amp; ""'!$A$1:$D$1000""),""SELECT A WHERE D = '"" &amp; $A347 &amp; ""'""))))"),"")</f>
        <v/>
      </c>
      <c r="O347" s="76" t="str">
        <f>IFERROR(__xludf.DUMMYFUNCTION("IF(ISBLANK($D347),"""",IFERROR(JOIN("", "",QUERY(INDIRECT(""'(EDCA) "" &amp; O$3 &amp; ""'!$A$1:$D$1000""),""SELECT A WHERE D = '"" &amp; $A347 &amp; ""'""))))"),"")</f>
        <v/>
      </c>
      <c r="P347" s="76" t="str">
        <f>IFERROR(__xludf.DUMMYFUNCTION("IF(ISBLANK($D347),"""",IFERROR(JOIN("", "",QUERY(INDIRECT(""'(EDCA) "" &amp; P$3 &amp; ""'!$A$1:$D$1000""),""SELECT A WHERE D = '"" &amp; $A347 &amp; ""'""))))"),"")</f>
        <v/>
      </c>
      <c r="Q347" s="76">
        <f t="shared" ref="Q347:V347" si="345">IF(ISBLANK(IFERROR(VLOOKUP($A347,INDIRECT("'(EDCA) " &amp; Q$3 &amp; "'!$D:$D"),1,FALSE))),0,1)</f>
        <v>0</v>
      </c>
      <c r="R347" s="76">
        <f t="shared" si="345"/>
        <v>0</v>
      </c>
      <c r="S347" s="76">
        <f t="shared" si="345"/>
        <v>0</v>
      </c>
      <c r="T347" s="76">
        <f t="shared" si="345"/>
        <v>0</v>
      </c>
      <c r="U347" s="76">
        <f t="shared" si="345"/>
        <v>0</v>
      </c>
      <c r="V347" s="76">
        <f t="shared" si="345"/>
        <v>0</v>
      </c>
    </row>
    <row r="348">
      <c r="A348" s="76" t="str">
        <f t="shared" si="1"/>
        <v> ()</v>
      </c>
      <c r="B348" s="76"/>
      <c r="C348" s="76"/>
      <c r="D348" s="76"/>
      <c r="E348" s="76"/>
      <c r="F348" s="76"/>
      <c r="G348" s="76"/>
      <c r="H348" s="76"/>
      <c r="I348" s="88" t="str">
        <f t="shared" si="3"/>
        <v>no</v>
      </c>
      <c r="J348" s="88" t="str">
        <f>IFERROR(__xludf.DUMMYFUNCTION("IFERROR(JOIN("", "",FILTER(K348:P348,LEN(K348:P348))))"),"")</f>
        <v/>
      </c>
      <c r="K348" s="76" t="str">
        <f>IFERROR(__xludf.DUMMYFUNCTION("IF(ISBLANK($D348),"""",IFERROR(JOIN("", "",QUERY(INDIRECT(""'(EDCA) "" &amp; K$3 &amp; ""'!$A$1:$D$1000""),""SELECT A WHERE D = '"" &amp; $A348 &amp; ""'""))))"),"")</f>
        <v/>
      </c>
      <c r="L348" s="76" t="str">
        <f>IFERROR(__xludf.DUMMYFUNCTION("IF(ISBLANK($D348),"""",IFERROR(JOIN("", "",QUERY(INDIRECT(""'(EDCA) "" &amp; L$3 &amp; ""'!$A$1:$D$1000""),""SELECT A WHERE D = '"" &amp; $A348 &amp; ""'""))))"),"")</f>
        <v/>
      </c>
      <c r="M348" s="76" t="str">
        <f>IFERROR(__xludf.DUMMYFUNCTION("IF(ISBLANK($D348),"""",IFERROR(JOIN("", "",QUERY(INDIRECT(""'(EDCA) "" &amp; M$3 &amp; ""'!$A$1:$D$1000""),""SELECT A WHERE D = '"" &amp; $A348 &amp; ""'""))))"),"")</f>
        <v/>
      </c>
      <c r="N348" s="76" t="str">
        <f>IFERROR(__xludf.DUMMYFUNCTION("IF(ISBLANK($D348),"""",IFERROR(JOIN("", "",QUERY(INDIRECT(""'(EDCA) "" &amp; N$3 &amp; ""'!$A$1:$D$1000""),""SELECT A WHERE D = '"" &amp; $A348 &amp; ""'""))))"),"")</f>
        <v/>
      </c>
      <c r="O348" s="76" t="str">
        <f>IFERROR(__xludf.DUMMYFUNCTION("IF(ISBLANK($D348),"""",IFERROR(JOIN("", "",QUERY(INDIRECT(""'(EDCA) "" &amp; O$3 &amp; ""'!$A$1:$D$1000""),""SELECT A WHERE D = '"" &amp; $A348 &amp; ""'""))))"),"")</f>
        <v/>
      </c>
      <c r="P348" s="76" t="str">
        <f>IFERROR(__xludf.DUMMYFUNCTION("IF(ISBLANK($D348),"""",IFERROR(JOIN("", "",QUERY(INDIRECT(""'(EDCA) "" &amp; P$3 &amp; ""'!$A$1:$D$1000""),""SELECT A WHERE D = '"" &amp; $A348 &amp; ""'""))))"),"")</f>
        <v/>
      </c>
      <c r="Q348" s="76">
        <f t="shared" ref="Q348:V348" si="346">IF(ISBLANK(IFERROR(VLOOKUP($A348,INDIRECT("'(EDCA) " &amp; Q$3 &amp; "'!$D:$D"),1,FALSE))),0,1)</f>
        <v>0</v>
      </c>
      <c r="R348" s="76">
        <f t="shared" si="346"/>
        <v>0</v>
      </c>
      <c r="S348" s="76">
        <f t="shared" si="346"/>
        <v>0</v>
      </c>
      <c r="T348" s="76">
        <f t="shared" si="346"/>
        <v>0</v>
      </c>
      <c r="U348" s="76">
        <f t="shared" si="346"/>
        <v>0</v>
      </c>
      <c r="V348" s="76">
        <f t="shared" si="346"/>
        <v>0</v>
      </c>
    </row>
    <row r="349">
      <c r="A349" s="76" t="str">
        <f t="shared" si="1"/>
        <v> ()</v>
      </c>
      <c r="B349" s="76"/>
      <c r="C349" s="76"/>
      <c r="D349" s="76"/>
      <c r="E349" s="76"/>
      <c r="F349" s="76"/>
      <c r="G349" s="76"/>
      <c r="H349" s="76"/>
      <c r="I349" s="88" t="str">
        <f t="shared" si="3"/>
        <v>no</v>
      </c>
      <c r="J349" s="88" t="str">
        <f>IFERROR(__xludf.DUMMYFUNCTION("IFERROR(JOIN("", "",FILTER(K349:P349,LEN(K349:P349))))"),"")</f>
        <v/>
      </c>
      <c r="K349" s="76" t="str">
        <f>IFERROR(__xludf.DUMMYFUNCTION("IF(ISBLANK($D349),"""",IFERROR(JOIN("", "",QUERY(INDIRECT(""'(EDCA) "" &amp; K$3 &amp; ""'!$A$1:$D$1000""),""SELECT A WHERE D = '"" &amp; $A349 &amp; ""'""))))"),"")</f>
        <v/>
      </c>
      <c r="L349" s="76" t="str">
        <f>IFERROR(__xludf.DUMMYFUNCTION("IF(ISBLANK($D349),"""",IFERROR(JOIN("", "",QUERY(INDIRECT(""'(EDCA) "" &amp; L$3 &amp; ""'!$A$1:$D$1000""),""SELECT A WHERE D = '"" &amp; $A349 &amp; ""'""))))"),"")</f>
        <v/>
      </c>
      <c r="M349" s="76" t="str">
        <f>IFERROR(__xludf.DUMMYFUNCTION("IF(ISBLANK($D349),"""",IFERROR(JOIN("", "",QUERY(INDIRECT(""'(EDCA) "" &amp; M$3 &amp; ""'!$A$1:$D$1000""),""SELECT A WHERE D = '"" &amp; $A349 &amp; ""'""))))"),"")</f>
        <v/>
      </c>
      <c r="N349" s="76" t="str">
        <f>IFERROR(__xludf.DUMMYFUNCTION("IF(ISBLANK($D349),"""",IFERROR(JOIN("", "",QUERY(INDIRECT(""'(EDCA) "" &amp; N$3 &amp; ""'!$A$1:$D$1000""),""SELECT A WHERE D = '"" &amp; $A349 &amp; ""'""))))"),"")</f>
        <v/>
      </c>
      <c r="O349" s="76" t="str">
        <f>IFERROR(__xludf.DUMMYFUNCTION("IF(ISBLANK($D349),"""",IFERROR(JOIN("", "",QUERY(INDIRECT(""'(EDCA) "" &amp; O$3 &amp; ""'!$A$1:$D$1000""),""SELECT A WHERE D = '"" &amp; $A349 &amp; ""'""))))"),"")</f>
        <v/>
      </c>
      <c r="P349" s="76" t="str">
        <f>IFERROR(__xludf.DUMMYFUNCTION("IF(ISBLANK($D349),"""",IFERROR(JOIN("", "",QUERY(INDIRECT(""'(EDCA) "" &amp; P$3 &amp; ""'!$A$1:$D$1000""),""SELECT A WHERE D = '"" &amp; $A349 &amp; ""'""))))"),"")</f>
        <v/>
      </c>
      <c r="Q349" s="76">
        <f t="shared" ref="Q349:V349" si="347">IF(ISBLANK(IFERROR(VLOOKUP($A349,INDIRECT("'(EDCA) " &amp; Q$3 &amp; "'!$D:$D"),1,FALSE))),0,1)</f>
        <v>0</v>
      </c>
      <c r="R349" s="76">
        <f t="shared" si="347"/>
        <v>0</v>
      </c>
      <c r="S349" s="76">
        <f t="shared" si="347"/>
        <v>0</v>
      </c>
      <c r="T349" s="76">
        <f t="shared" si="347"/>
        <v>0</v>
      </c>
      <c r="U349" s="76">
        <f t="shared" si="347"/>
        <v>0</v>
      </c>
      <c r="V349" s="76">
        <f t="shared" si="347"/>
        <v>0</v>
      </c>
    </row>
    <row r="350">
      <c r="A350" s="76" t="str">
        <f t="shared" si="1"/>
        <v> ()</v>
      </c>
      <c r="B350" s="76"/>
      <c r="C350" s="76"/>
      <c r="D350" s="76"/>
      <c r="E350" s="76"/>
      <c r="F350" s="76"/>
      <c r="G350" s="76"/>
      <c r="H350" s="76"/>
      <c r="I350" s="88" t="str">
        <f t="shared" si="3"/>
        <v>no</v>
      </c>
      <c r="J350" s="88" t="str">
        <f>IFERROR(__xludf.DUMMYFUNCTION("IFERROR(JOIN("", "",FILTER(K350:P350,LEN(K350:P350))))"),"")</f>
        <v/>
      </c>
      <c r="K350" s="76" t="str">
        <f>IFERROR(__xludf.DUMMYFUNCTION("IF(ISBLANK($D350),"""",IFERROR(JOIN("", "",QUERY(INDIRECT(""'(EDCA) "" &amp; K$3 &amp; ""'!$A$1:$D$1000""),""SELECT A WHERE D = '"" &amp; $A350 &amp; ""'""))))"),"")</f>
        <v/>
      </c>
      <c r="L350" s="76" t="str">
        <f>IFERROR(__xludf.DUMMYFUNCTION("IF(ISBLANK($D350),"""",IFERROR(JOIN("", "",QUERY(INDIRECT(""'(EDCA) "" &amp; L$3 &amp; ""'!$A$1:$D$1000""),""SELECT A WHERE D = '"" &amp; $A350 &amp; ""'""))))"),"")</f>
        <v/>
      </c>
      <c r="M350" s="76" t="str">
        <f>IFERROR(__xludf.DUMMYFUNCTION("IF(ISBLANK($D350),"""",IFERROR(JOIN("", "",QUERY(INDIRECT(""'(EDCA) "" &amp; M$3 &amp; ""'!$A$1:$D$1000""),""SELECT A WHERE D = '"" &amp; $A350 &amp; ""'""))))"),"")</f>
        <v/>
      </c>
      <c r="N350" s="76" t="str">
        <f>IFERROR(__xludf.DUMMYFUNCTION("IF(ISBLANK($D350),"""",IFERROR(JOIN("", "",QUERY(INDIRECT(""'(EDCA) "" &amp; N$3 &amp; ""'!$A$1:$D$1000""),""SELECT A WHERE D = '"" &amp; $A350 &amp; ""'""))))"),"")</f>
        <v/>
      </c>
      <c r="O350" s="76" t="str">
        <f>IFERROR(__xludf.DUMMYFUNCTION("IF(ISBLANK($D350),"""",IFERROR(JOIN("", "",QUERY(INDIRECT(""'(EDCA) "" &amp; O$3 &amp; ""'!$A$1:$D$1000""),""SELECT A WHERE D = '"" &amp; $A350 &amp; ""'""))))"),"")</f>
        <v/>
      </c>
      <c r="P350" s="76" t="str">
        <f>IFERROR(__xludf.DUMMYFUNCTION("IF(ISBLANK($D350),"""",IFERROR(JOIN("", "",QUERY(INDIRECT(""'(EDCA) "" &amp; P$3 &amp; ""'!$A$1:$D$1000""),""SELECT A WHERE D = '"" &amp; $A350 &amp; ""'""))))"),"")</f>
        <v/>
      </c>
      <c r="Q350" s="76">
        <f t="shared" ref="Q350:V350" si="348">IF(ISBLANK(IFERROR(VLOOKUP($A350,INDIRECT("'(EDCA) " &amp; Q$3 &amp; "'!$D:$D"),1,FALSE))),0,1)</f>
        <v>0</v>
      </c>
      <c r="R350" s="76">
        <f t="shared" si="348"/>
        <v>0</v>
      </c>
      <c r="S350" s="76">
        <f t="shared" si="348"/>
        <v>0</v>
      </c>
      <c r="T350" s="76">
        <f t="shared" si="348"/>
        <v>0</v>
      </c>
      <c r="U350" s="76">
        <f t="shared" si="348"/>
        <v>0</v>
      </c>
      <c r="V350" s="76">
        <f t="shared" si="348"/>
        <v>0</v>
      </c>
    </row>
    <row r="351">
      <c r="A351" s="76" t="str">
        <f t="shared" si="1"/>
        <v> ()</v>
      </c>
      <c r="B351" s="76"/>
      <c r="C351" s="76"/>
      <c r="D351" s="76"/>
      <c r="E351" s="76"/>
      <c r="F351" s="76"/>
      <c r="G351" s="76"/>
      <c r="H351" s="76"/>
      <c r="I351" s="88" t="str">
        <f t="shared" si="3"/>
        <v>no</v>
      </c>
      <c r="J351" s="88" t="str">
        <f>IFERROR(__xludf.DUMMYFUNCTION("IFERROR(JOIN("", "",FILTER(K351:P351,LEN(K351:P351))))"),"")</f>
        <v/>
      </c>
      <c r="K351" s="76" t="str">
        <f>IFERROR(__xludf.DUMMYFUNCTION("IF(ISBLANK($D351),"""",IFERROR(JOIN("", "",QUERY(INDIRECT(""'(EDCA) "" &amp; K$3 &amp; ""'!$A$1:$D$1000""),""SELECT A WHERE D = '"" &amp; $A351 &amp; ""'""))))"),"")</f>
        <v/>
      </c>
      <c r="L351" s="76" t="str">
        <f>IFERROR(__xludf.DUMMYFUNCTION("IF(ISBLANK($D351),"""",IFERROR(JOIN("", "",QUERY(INDIRECT(""'(EDCA) "" &amp; L$3 &amp; ""'!$A$1:$D$1000""),""SELECT A WHERE D = '"" &amp; $A351 &amp; ""'""))))"),"")</f>
        <v/>
      </c>
      <c r="M351" s="76" t="str">
        <f>IFERROR(__xludf.DUMMYFUNCTION("IF(ISBLANK($D351),"""",IFERROR(JOIN("", "",QUERY(INDIRECT(""'(EDCA) "" &amp; M$3 &amp; ""'!$A$1:$D$1000""),""SELECT A WHERE D = '"" &amp; $A351 &amp; ""'""))))"),"")</f>
        <v/>
      </c>
      <c r="N351" s="76" t="str">
        <f>IFERROR(__xludf.DUMMYFUNCTION("IF(ISBLANK($D351),"""",IFERROR(JOIN("", "",QUERY(INDIRECT(""'(EDCA) "" &amp; N$3 &amp; ""'!$A$1:$D$1000""),""SELECT A WHERE D = '"" &amp; $A351 &amp; ""'""))))"),"")</f>
        <v/>
      </c>
      <c r="O351" s="76" t="str">
        <f>IFERROR(__xludf.DUMMYFUNCTION("IF(ISBLANK($D351),"""",IFERROR(JOIN("", "",QUERY(INDIRECT(""'(EDCA) "" &amp; O$3 &amp; ""'!$A$1:$D$1000""),""SELECT A WHERE D = '"" &amp; $A351 &amp; ""'""))))"),"")</f>
        <v/>
      </c>
      <c r="P351" s="76" t="str">
        <f>IFERROR(__xludf.DUMMYFUNCTION("IF(ISBLANK($D351),"""",IFERROR(JOIN("", "",QUERY(INDIRECT(""'(EDCA) "" &amp; P$3 &amp; ""'!$A$1:$D$1000""),""SELECT A WHERE D = '"" &amp; $A351 &amp; ""'""))))"),"")</f>
        <v/>
      </c>
      <c r="Q351" s="76">
        <f t="shared" ref="Q351:V351" si="349">IF(ISBLANK(IFERROR(VLOOKUP($A351,INDIRECT("'(EDCA) " &amp; Q$3 &amp; "'!$D:$D"),1,FALSE))),0,1)</f>
        <v>0</v>
      </c>
      <c r="R351" s="76">
        <f t="shared" si="349"/>
        <v>0</v>
      </c>
      <c r="S351" s="76">
        <f t="shared" si="349"/>
        <v>0</v>
      </c>
      <c r="T351" s="76">
        <f t="shared" si="349"/>
        <v>0</v>
      </c>
      <c r="U351" s="76">
        <f t="shared" si="349"/>
        <v>0</v>
      </c>
      <c r="V351" s="76">
        <f t="shared" si="349"/>
        <v>0</v>
      </c>
    </row>
    <row r="352">
      <c r="A352" s="76" t="str">
        <f t="shared" si="1"/>
        <v> ()</v>
      </c>
      <c r="B352" s="76"/>
      <c r="C352" s="76"/>
      <c r="D352" s="76"/>
      <c r="E352" s="76"/>
      <c r="F352" s="76"/>
      <c r="G352" s="76"/>
      <c r="H352" s="76"/>
      <c r="I352" s="88" t="str">
        <f t="shared" si="3"/>
        <v>no</v>
      </c>
      <c r="J352" s="88" t="str">
        <f>IFERROR(__xludf.DUMMYFUNCTION("IFERROR(JOIN("", "",FILTER(K352:P352,LEN(K352:P352))))"),"")</f>
        <v/>
      </c>
      <c r="K352" s="76" t="str">
        <f>IFERROR(__xludf.DUMMYFUNCTION("IF(ISBLANK($D352),"""",IFERROR(JOIN("", "",QUERY(INDIRECT(""'(EDCA) "" &amp; K$3 &amp; ""'!$A$1:$D$1000""),""SELECT A WHERE D = '"" &amp; $A352 &amp; ""'""))))"),"")</f>
        <v/>
      </c>
      <c r="L352" s="76" t="str">
        <f>IFERROR(__xludf.DUMMYFUNCTION("IF(ISBLANK($D352),"""",IFERROR(JOIN("", "",QUERY(INDIRECT(""'(EDCA) "" &amp; L$3 &amp; ""'!$A$1:$D$1000""),""SELECT A WHERE D = '"" &amp; $A352 &amp; ""'""))))"),"")</f>
        <v/>
      </c>
      <c r="M352" s="76" t="str">
        <f>IFERROR(__xludf.DUMMYFUNCTION("IF(ISBLANK($D352),"""",IFERROR(JOIN("", "",QUERY(INDIRECT(""'(EDCA) "" &amp; M$3 &amp; ""'!$A$1:$D$1000""),""SELECT A WHERE D = '"" &amp; $A352 &amp; ""'""))))"),"")</f>
        <v/>
      </c>
      <c r="N352" s="76" t="str">
        <f>IFERROR(__xludf.DUMMYFUNCTION("IF(ISBLANK($D352),"""",IFERROR(JOIN("", "",QUERY(INDIRECT(""'(EDCA) "" &amp; N$3 &amp; ""'!$A$1:$D$1000""),""SELECT A WHERE D = '"" &amp; $A352 &amp; ""'""))))"),"")</f>
        <v/>
      </c>
      <c r="O352" s="76" t="str">
        <f>IFERROR(__xludf.DUMMYFUNCTION("IF(ISBLANK($D352),"""",IFERROR(JOIN("", "",QUERY(INDIRECT(""'(EDCA) "" &amp; O$3 &amp; ""'!$A$1:$D$1000""),""SELECT A WHERE D = '"" &amp; $A352 &amp; ""'""))))"),"")</f>
        <v/>
      </c>
      <c r="P352" s="76" t="str">
        <f>IFERROR(__xludf.DUMMYFUNCTION("IF(ISBLANK($D352),"""",IFERROR(JOIN("", "",QUERY(INDIRECT(""'(EDCA) "" &amp; P$3 &amp; ""'!$A$1:$D$1000""),""SELECT A WHERE D = '"" &amp; $A352 &amp; ""'""))))"),"")</f>
        <v/>
      </c>
      <c r="Q352" s="76">
        <f t="shared" ref="Q352:V352" si="350">IF(ISBLANK(IFERROR(VLOOKUP($A352,INDIRECT("'(EDCA) " &amp; Q$3 &amp; "'!$D:$D"),1,FALSE))),0,1)</f>
        <v>0</v>
      </c>
      <c r="R352" s="76">
        <f t="shared" si="350"/>
        <v>0</v>
      </c>
      <c r="S352" s="76">
        <f t="shared" si="350"/>
        <v>0</v>
      </c>
      <c r="T352" s="76">
        <f t="shared" si="350"/>
        <v>0</v>
      </c>
      <c r="U352" s="76">
        <f t="shared" si="350"/>
        <v>0</v>
      </c>
      <c r="V352" s="76">
        <f t="shared" si="350"/>
        <v>0</v>
      </c>
    </row>
    <row r="353">
      <c r="A353" s="76" t="str">
        <f t="shared" si="1"/>
        <v> ()</v>
      </c>
      <c r="B353" s="76"/>
      <c r="C353" s="76"/>
      <c r="D353" s="76"/>
      <c r="E353" s="76"/>
      <c r="F353" s="76"/>
      <c r="G353" s="76"/>
      <c r="H353" s="76"/>
      <c r="I353" s="88" t="str">
        <f t="shared" si="3"/>
        <v>no</v>
      </c>
      <c r="J353" s="88" t="str">
        <f>IFERROR(__xludf.DUMMYFUNCTION("IFERROR(JOIN("", "",FILTER(K353:P353,LEN(K353:P353))))"),"")</f>
        <v/>
      </c>
      <c r="K353" s="76" t="str">
        <f>IFERROR(__xludf.DUMMYFUNCTION("IF(ISBLANK($D353),"""",IFERROR(JOIN("", "",QUERY(INDIRECT(""'(EDCA) "" &amp; K$3 &amp; ""'!$A$1:$D$1000""),""SELECT A WHERE D = '"" &amp; $A353 &amp; ""'""))))"),"")</f>
        <v/>
      </c>
      <c r="L353" s="76" t="str">
        <f>IFERROR(__xludf.DUMMYFUNCTION("IF(ISBLANK($D353),"""",IFERROR(JOIN("", "",QUERY(INDIRECT(""'(EDCA) "" &amp; L$3 &amp; ""'!$A$1:$D$1000""),""SELECT A WHERE D = '"" &amp; $A353 &amp; ""'""))))"),"")</f>
        <v/>
      </c>
      <c r="M353" s="76" t="str">
        <f>IFERROR(__xludf.DUMMYFUNCTION("IF(ISBLANK($D353),"""",IFERROR(JOIN("", "",QUERY(INDIRECT(""'(EDCA) "" &amp; M$3 &amp; ""'!$A$1:$D$1000""),""SELECT A WHERE D = '"" &amp; $A353 &amp; ""'""))))"),"")</f>
        <v/>
      </c>
      <c r="N353" s="76" t="str">
        <f>IFERROR(__xludf.DUMMYFUNCTION("IF(ISBLANK($D353),"""",IFERROR(JOIN("", "",QUERY(INDIRECT(""'(EDCA) "" &amp; N$3 &amp; ""'!$A$1:$D$1000""),""SELECT A WHERE D = '"" &amp; $A353 &amp; ""'""))))"),"")</f>
        <v/>
      </c>
      <c r="O353" s="76" t="str">
        <f>IFERROR(__xludf.DUMMYFUNCTION("IF(ISBLANK($D353),"""",IFERROR(JOIN("", "",QUERY(INDIRECT(""'(EDCA) "" &amp; O$3 &amp; ""'!$A$1:$D$1000""),""SELECT A WHERE D = '"" &amp; $A353 &amp; ""'""))))"),"")</f>
        <v/>
      </c>
      <c r="P353" s="76" t="str">
        <f>IFERROR(__xludf.DUMMYFUNCTION("IF(ISBLANK($D353),"""",IFERROR(JOIN("", "",QUERY(INDIRECT(""'(EDCA) "" &amp; P$3 &amp; ""'!$A$1:$D$1000""),""SELECT A WHERE D = '"" &amp; $A353 &amp; ""'""))))"),"")</f>
        <v/>
      </c>
      <c r="Q353" s="76">
        <f t="shared" ref="Q353:V353" si="351">IF(ISBLANK(IFERROR(VLOOKUP($A353,INDIRECT("'(EDCA) " &amp; Q$3 &amp; "'!$D:$D"),1,FALSE))),0,1)</f>
        <v>0</v>
      </c>
      <c r="R353" s="76">
        <f t="shared" si="351"/>
        <v>0</v>
      </c>
      <c r="S353" s="76">
        <f t="shared" si="351"/>
        <v>0</v>
      </c>
      <c r="T353" s="76">
        <f t="shared" si="351"/>
        <v>0</v>
      </c>
      <c r="U353" s="76">
        <f t="shared" si="351"/>
        <v>0</v>
      </c>
      <c r="V353" s="76">
        <f t="shared" si="351"/>
        <v>0</v>
      </c>
    </row>
    <row r="354">
      <c r="A354" s="76" t="str">
        <f t="shared" si="1"/>
        <v> ()</v>
      </c>
      <c r="B354" s="76"/>
      <c r="C354" s="76"/>
      <c r="D354" s="76"/>
      <c r="E354" s="76"/>
      <c r="F354" s="76"/>
      <c r="G354" s="76"/>
      <c r="H354" s="76"/>
      <c r="I354" s="88" t="str">
        <f t="shared" si="3"/>
        <v>no</v>
      </c>
      <c r="J354" s="88" t="str">
        <f>IFERROR(__xludf.DUMMYFUNCTION("IFERROR(JOIN("", "",FILTER(K354:P354,LEN(K354:P354))))"),"")</f>
        <v/>
      </c>
      <c r="K354" s="76" t="str">
        <f>IFERROR(__xludf.DUMMYFUNCTION("IF(ISBLANK($D354),"""",IFERROR(JOIN("", "",QUERY(INDIRECT(""'(EDCA) "" &amp; K$3 &amp; ""'!$A$1:$D$1000""),""SELECT A WHERE D = '"" &amp; $A354 &amp; ""'""))))"),"")</f>
        <v/>
      </c>
      <c r="L354" s="76" t="str">
        <f>IFERROR(__xludf.DUMMYFUNCTION("IF(ISBLANK($D354),"""",IFERROR(JOIN("", "",QUERY(INDIRECT(""'(EDCA) "" &amp; L$3 &amp; ""'!$A$1:$D$1000""),""SELECT A WHERE D = '"" &amp; $A354 &amp; ""'""))))"),"")</f>
        <v/>
      </c>
      <c r="M354" s="76" t="str">
        <f>IFERROR(__xludf.DUMMYFUNCTION("IF(ISBLANK($D354),"""",IFERROR(JOIN("", "",QUERY(INDIRECT(""'(EDCA) "" &amp; M$3 &amp; ""'!$A$1:$D$1000""),""SELECT A WHERE D = '"" &amp; $A354 &amp; ""'""))))"),"")</f>
        <v/>
      </c>
      <c r="N354" s="76" t="str">
        <f>IFERROR(__xludf.DUMMYFUNCTION("IF(ISBLANK($D354),"""",IFERROR(JOIN("", "",QUERY(INDIRECT(""'(EDCA) "" &amp; N$3 &amp; ""'!$A$1:$D$1000""),""SELECT A WHERE D = '"" &amp; $A354 &amp; ""'""))))"),"")</f>
        <v/>
      </c>
      <c r="O354" s="76" t="str">
        <f>IFERROR(__xludf.DUMMYFUNCTION("IF(ISBLANK($D354),"""",IFERROR(JOIN("", "",QUERY(INDIRECT(""'(EDCA) "" &amp; O$3 &amp; ""'!$A$1:$D$1000""),""SELECT A WHERE D = '"" &amp; $A354 &amp; ""'""))))"),"")</f>
        <v/>
      </c>
      <c r="P354" s="76" t="str">
        <f>IFERROR(__xludf.DUMMYFUNCTION("IF(ISBLANK($D354),"""",IFERROR(JOIN("", "",QUERY(INDIRECT(""'(EDCA) "" &amp; P$3 &amp; ""'!$A$1:$D$1000""),""SELECT A WHERE D = '"" &amp; $A354 &amp; ""'""))))"),"")</f>
        <v/>
      </c>
      <c r="Q354" s="76">
        <f t="shared" ref="Q354:V354" si="352">IF(ISBLANK(IFERROR(VLOOKUP($A354,INDIRECT("'(EDCA) " &amp; Q$3 &amp; "'!$D:$D"),1,FALSE))),0,1)</f>
        <v>0</v>
      </c>
      <c r="R354" s="76">
        <f t="shared" si="352"/>
        <v>0</v>
      </c>
      <c r="S354" s="76">
        <f t="shared" si="352"/>
        <v>0</v>
      </c>
      <c r="T354" s="76">
        <f t="shared" si="352"/>
        <v>0</v>
      </c>
      <c r="U354" s="76">
        <f t="shared" si="352"/>
        <v>0</v>
      </c>
      <c r="V354" s="76">
        <f t="shared" si="352"/>
        <v>0</v>
      </c>
    </row>
    <row r="355">
      <c r="A355" s="76" t="str">
        <f t="shared" si="1"/>
        <v> ()</v>
      </c>
      <c r="B355" s="76"/>
      <c r="C355" s="76"/>
      <c r="D355" s="76"/>
      <c r="E355" s="76"/>
      <c r="F355" s="76"/>
      <c r="G355" s="76"/>
      <c r="H355" s="76"/>
      <c r="I355" s="88" t="str">
        <f t="shared" si="3"/>
        <v>no</v>
      </c>
      <c r="J355" s="88" t="str">
        <f>IFERROR(__xludf.DUMMYFUNCTION("IFERROR(JOIN("", "",FILTER(K355:P355,LEN(K355:P355))))"),"")</f>
        <v/>
      </c>
      <c r="K355" s="76" t="str">
        <f>IFERROR(__xludf.DUMMYFUNCTION("IF(ISBLANK($D355),"""",IFERROR(JOIN("", "",QUERY(INDIRECT(""'(EDCA) "" &amp; K$3 &amp; ""'!$A$1:$D$1000""),""SELECT A WHERE D = '"" &amp; $A355 &amp; ""'""))))"),"")</f>
        <v/>
      </c>
      <c r="L355" s="76" t="str">
        <f>IFERROR(__xludf.DUMMYFUNCTION("IF(ISBLANK($D355),"""",IFERROR(JOIN("", "",QUERY(INDIRECT(""'(EDCA) "" &amp; L$3 &amp; ""'!$A$1:$D$1000""),""SELECT A WHERE D = '"" &amp; $A355 &amp; ""'""))))"),"")</f>
        <v/>
      </c>
      <c r="M355" s="76" t="str">
        <f>IFERROR(__xludf.DUMMYFUNCTION("IF(ISBLANK($D355),"""",IFERROR(JOIN("", "",QUERY(INDIRECT(""'(EDCA) "" &amp; M$3 &amp; ""'!$A$1:$D$1000""),""SELECT A WHERE D = '"" &amp; $A355 &amp; ""'""))))"),"")</f>
        <v/>
      </c>
      <c r="N355" s="76" t="str">
        <f>IFERROR(__xludf.DUMMYFUNCTION("IF(ISBLANK($D355),"""",IFERROR(JOIN("", "",QUERY(INDIRECT(""'(EDCA) "" &amp; N$3 &amp; ""'!$A$1:$D$1000""),""SELECT A WHERE D = '"" &amp; $A355 &amp; ""'""))))"),"")</f>
        <v/>
      </c>
      <c r="O355" s="76" t="str">
        <f>IFERROR(__xludf.DUMMYFUNCTION("IF(ISBLANK($D355),"""",IFERROR(JOIN("", "",QUERY(INDIRECT(""'(EDCA) "" &amp; O$3 &amp; ""'!$A$1:$D$1000""),""SELECT A WHERE D = '"" &amp; $A355 &amp; ""'""))))"),"")</f>
        <v/>
      </c>
      <c r="P355" s="76" t="str">
        <f>IFERROR(__xludf.DUMMYFUNCTION("IF(ISBLANK($D355),"""",IFERROR(JOIN("", "",QUERY(INDIRECT(""'(EDCA) "" &amp; P$3 &amp; ""'!$A$1:$D$1000""),""SELECT A WHERE D = '"" &amp; $A355 &amp; ""'""))))"),"")</f>
        <v/>
      </c>
      <c r="Q355" s="76">
        <f t="shared" ref="Q355:V355" si="353">IF(ISBLANK(IFERROR(VLOOKUP($A355,INDIRECT("'(EDCA) " &amp; Q$3 &amp; "'!$D:$D"),1,FALSE))),0,1)</f>
        <v>0</v>
      </c>
      <c r="R355" s="76">
        <f t="shared" si="353"/>
        <v>0</v>
      </c>
      <c r="S355" s="76">
        <f t="shared" si="353"/>
        <v>0</v>
      </c>
      <c r="T355" s="76">
        <f t="shared" si="353"/>
        <v>0</v>
      </c>
      <c r="U355" s="76">
        <f t="shared" si="353"/>
        <v>0</v>
      </c>
      <c r="V355" s="76">
        <f t="shared" si="353"/>
        <v>0</v>
      </c>
    </row>
    <row r="356">
      <c r="A356" s="76" t="str">
        <f t="shared" si="1"/>
        <v> ()</v>
      </c>
      <c r="B356" s="76"/>
      <c r="C356" s="76"/>
      <c r="D356" s="76"/>
      <c r="E356" s="76"/>
      <c r="F356" s="76"/>
      <c r="G356" s="76"/>
      <c r="H356" s="76"/>
      <c r="I356" s="88" t="str">
        <f t="shared" si="3"/>
        <v>no</v>
      </c>
      <c r="J356" s="88" t="str">
        <f>IFERROR(__xludf.DUMMYFUNCTION("IFERROR(JOIN("", "",FILTER(K356:P356,LEN(K356:P356))))"),"")</f>
        <v/>
      </c>
      <c r="K356" s="76" t="str">
        <f>IFERROR(__xludf.DUMMYFUNCTION("IF(ISBLANK($D356),"""",IFERROR(JOIN("", "",QUERY(INDIRECT(""'(EDCA) "" &amp; K$3 &amp; ""'!$A$1:$D$1000""),""SELECT A WHERE D = '"" &amp; $A356 &amp; ""'""))))"),"")</f>
        <v/>
      </c>
      <c r="L356" s="76" t="str">
        <f>IFERROR(__xludf.DUMMYFUNCTION("IF(ISBLANK($D356),"""",IFERROR(JOIN("", "",QUERY(INDIRECT(""'(EDCA) "" &amp; L$3 &amp; ""'!$A$1:$D$1000""),""SELECT A WHERE D = '"" &amp; $A356 &amp; ""'""))))"),"")</f>
        <v/>
      </c>
      <c r="M356" s="76" t="str">
        <f>IFERROR(__xludf.DUMMYFUNCTION("IF(ISBLANK($D356),"""",IFERROR(JOIN("", "",QUERY(INDIRECT(""'(EDCA) "" &amp; M$3 &amp; ""'!$A$1:$D$1000""),""SELECT A WHERE D = '"" &amp; $A356 &amp; ""'""))))"),"")</f>
        <v/>
      </c>
      <c r="N356" s="76" t="str">
        <f>IFERROR(__xludf.DUMMYFUNCTION("IF(ISBLANK($D356),"""",IFERROR(JOIN("", "",QUERY(INDIRECT(""'(EDCA) "" &amp; N$3 &amp; ""'!$A$1:$D$1000""),""SELECT A WHERE D = '"" &amp; $A356 &amp; ""'""))))"),"")</f>
        <v/>
      </c>
      <c r="O356" s="76" t="str">
        <f>IFERROR(__xludf.DUMMYFUNCTION("IF(ISBLANK($D356),"""",IFERROR(JOIN("", "",QUERY(INDIRECT(""'(EDCA) "" &amp; O$3 &amp; ""'!$A$1:$D$1000""),""SELECT A WHERE D = '"" &amp; $A356 &amp; ""'""))))"),"")</f>
        <v/>
      </c>
      <c r="P356" s="76" t="str">
        <f>IFERROR(__xludf.DUMMYFUNCTION("IF(ISBLANK($D356),"""",IFERROR(JOIN("", "",QUERY(INDIRECT(""'(EDCA) "" &amp; P$3 &amp; ""'!$A$1:$D$1000""),""SELECT A WHERE D = '"" &amp; $A356 &amp; ""'""))))"),"")</f>
        <v/>
      </c>
      <c r="Q356" s="76">
        <f t="shared" ref="Q356:V356" si="354">IF(ISBLANK(IFERROR(VLOOKUP($A356,INDIRECT("'(EDCA) " &amp; Q$3 &amp; "'!$D:$D"),1,FALSE))),0,1)</f>
        <v>0</v>
      </c>
      <c r="R356" s="76">
        <f t="shared" si="354"/>
        <v>0</v>
      </c>
      <c r="S356" s="76">
        <f t="shared" si="354"/>
        <v>0</v>
      </c>
      <c r="T356" s="76">
        <f t="shared" si="354"/>
        <v>0</v>
      </c>
      <c r="U356" s="76">
        <f t="shared" si="354"/>
        <v>0</v>
      </c>
      <c r="V356" s="76">
        <f t="shared" si="354"/>
        <v>0</v>
      </c>
    </row>
    <row r="357">
      <c r="A357" s="76" t="str">
        <f t="shared" si="1"/>
        <v> ()</v>
      </c>
      <c r="B357" s="76"/>
      <c r="C357" s="76"/>
      <c r="D357" s="76"/>
      <c r="E357" s="76"/>
      <c r="F357" s="76"/>
      <c r="G357" s="76"/>
      <c r="H357" s="76"/>
      <c r="I357" s="88" t="str">
        <f t="shared" si="3"/>
        <v>no</v>
      </c>
      <c r="J357" s="88" t="str">
        <f>IFERROR(__xludf.DUMMYFUNCTION("IFERROR(JOIN("", "",FILTER(K357:P357,LEN(K357:P357))))"),"")</f>
        <v/>
      </c>
      <c r="K357" s="76" t="str">
        <f>IFERROR(__xludf.DUMMYFUNCTION("IF(ISBLANK($D357),"""",IFERROR(JOIN("", "",QUERY(INDIRECT(""'(EDCA) "" &amp; K$3 &amp; ""'!$A$1:$D$1000""),""SELECT A WHERE D = '"" &amp; $A357 &amp; ""'""))))"),"")</f>
        <v/>
      </c>
      <c r="L357" s="76" t="str">
        <f>IFERROR(__xludf.DUMMYFUNCTION("IF(ISBLANK($D357),"""",IFERROR(JOIN("", "",QUERY(INDIRECT(""'(EDCA) "" &amp; L$3 &amp; ""'!$A$1:$D$1000""),""SELECT A WHERE D = '"" &amp; $A357 &amp; ""'""))))"),"")</f>
        <v/>
      </c>
      <c r="M357" s="76" t="str">
        <f>IFERROR(__xludf.DUMMYFUNCTION("IF(ISBLANK($D357),"""",IFERROR(JOIN("", "",QUERY(INDIRECT(""'(EDCA) "" &amp; M$3 &amp; ""'!$A$1:$D$1000""),""SELECT A WHERE D = '"" &amp; $A357 &amp; ""'""))))"),"")</f>
        <v/>
      </c>
      <c r="N357" s="76" t="str">
        <f>IFERROR(__xludf.DUMMYFUNCTION("IF(ISBLANK($D357),"""",IFERROR(JOIN("", "",QUERY(INDIRECT(""'(EDCA) "" &amp; N$3 &amp; ""'!$A$1:$D$1000""),""SELECT A WHERE D = '"" &amp; $A357 &amp; ""'""))))"),"")</f>
        <v/>
      </c>
      <c r="O357" s="76" t="str">
        <f>IFERROR(__xludf.DUMMYFUNCTION("IF(ISBLANK($D357),"""",IFERROR(JOIN("", "",QUERY(INDIRECT(""'(EDCA) "" &amp; O$3 &amp; ""'!$A$1:$D$1000""),""SELECT A WHERE D = '"" &amp; $A357 &amp; ""'""))))"),"")</f>
        <v/>
      </c>
      <c r="P357" s="76" t="str">
        <f>IFERROR(__xludf.DUMMYFUNCTION("IF(ISBLANK($D357),"""",IFERROR(JOIN("", "",QUERY(INDIRECT(""'(EDCA) "" &amp; P$3 &amp; ""'!$A$1:$D$1000""),""SELECT A WHERE D = '"" &amp; $A357 &amp; ""'""))))"),"")</f>
        <v/>
      </c>
      <c r="Q357" s="76">
        <f t="shared" ref="Q357:V357" si="355">IF(ISBLANK(IFERROR(VLOOKUP($A357,INDIRECT("'(EDCA) " &amp; Q$3 &amp; "'!$D:$D"),1,FALSE))),0,1)</f>
        <v>0</v>
      </c>
      <c r="R357" s="76">
        <f t="shared" si="355"/>
        <v>0</v>
      </c>
      <c r="S357" s="76">
        <f t="shared" si="355"/>
        <v>0</v>
      </c>
      <c r="T357" s="76">
        <f t="shared" si="355"/>
        <v>0</v>
      </c>
      <c r="U357" s="76">
        <f t="shared" si="355"/>
        <v>0</v>
      </c>
      <c r="V357" s="76">
        <f t="shared" si="355"/>
        <v>0</v>
      </c>
    </row>
    <row r="358">
      <c r="A358" s="76" t="str">
        <f t="shared" si="1"/>
        <v> ()</v>
      </c>
      <c r="B358" s="76"/>
      <c r="C358" s="76"/>
      <c r="D358" s="76"/>
      <c r="E358" s="76"/>
      <c r="F358" s="76"/>
      <c r="G358" s="76"/>
      <c r="H358" s="76"/>
      <c r="I358" s="88" t="str">
        <f t="shared" si="3"/>
        <v>no</v>
      </c>
      <c r="J358" s="88" t="str">
        <f>IFERROR(__xludf.DUMMYFUNCTION("IFERROR(JOIN("", "",FILTER(K358:P358,LEN(K358:P358))))"),"")</f>
        <v/>
      </c>
      <c r="K358" s="76" t="str">
        <f>IFERROR(__xludf.DUMMYFUNCTION("IF(ISBLANK($D358),"""",IFERROR(JOIN("", "",QUERY(INDIRECT(""'(EDCA) "" &amp; K$3 &amp; ""'!$A$1:$D$1000""),""SELECT A WHERE D = '"" &amp; $A358 &amp; ""'""))))"),"")</f>
        <v/>
      </c>
      <c r="L358" s="76" t="str">
        <f>IFERROR(__xludf.DUMMYFUNCTION("IF(ISBLANK($D358),"""",IFERROR(JOIN("", "",QUERY(INDIRECT(""'(EDCA) "" &amp; L$3 &amp; ""'!$A$1:$D$1000""),""SELECT A WHERE D = '"" &amp; $A358 &amp; ""'""))))"),"")</f>
        <v/>
      </c>
      <c r="M358" s="76" t="str">
        <f>IFERROR(__xludf.DUMMYFUNCTION("IF(ISBLANK($D358),"""",IFERROR(JOIN("", "",QUERY(INDIRECT(""'(EDCA) "" &amp; M$3 &amp; ""'!$A$1:$D$1000""),""SELECT A WHERE D = '"" &amp; $A358 &amp; ""'""))))"),"")</f>
        <v/>
      </c>
      <c r="N358" s="76" t="str">
        <f>IFERROR(__xludf.DUMMYFUNCTION("IF(ISBLANK($D358),"""",IFERROR(JOIN("", "",QUERY(INDIRECT(""'(EDCA) "" &amp; N$3 &amp; ""'!$A$1:$D$1000""),""SELECT A WHERE D = '"" &amp; $A358 &amp; ""'""))))"),"")</f>
        <v/>
      </c>
      <c r="O358" s="76" t="str">
        <f>IFERROR(__xludf.DUMMYFUNCTION("IF(ISBLANK($D358),"""",IFERROR(JOIN("", "",QUERY(INDIRECT(""'(EDCA) "" &amp; O$3 &amp; ""'!$A$1:$D$1000""),""SELECT A WHERE D = '"" &amp; $A358 &amp; ""'""))))"),"")</f>
        <v/>
      </c>
      <c r="P358" s="76" t="str">
        <f>IFERROR(__xludf.DUMMYFUNCTION("IF(ISBLANK($D358),"""",IFERROR(JOIN("", "",QUERY(INDIRECT(""'(EDCA) "" &amp; P$3 &amp; ""'!$A$1:$D$1000""),""SELECT A WHERE D = '"" &amp; $A358 &amp; ""'""))))"),"")</f>
        <v/>
      </c>
      <c r="Q358" s="76">
        <f t="shared" ref="Q358:V358" si="356">IF(ISBLANK(IFERROR(VLOOKUP($A358,INDIRECT("'(EDCA) " &amp; Q$3 &amp; "'!$D:$D"),1,FALSE))),0,1)</f>
        <v>0</v>
      </c>
      <c r="R358" s="76">
        <f t="shared" si="356"/>
        <v>0</v>
      </c>
      <c r="S358" s="76">
        <f t="shared" si="356"/>
        <v>0</v>
      </c>
      <c r="T358" s="76">
        <f t="shared" si="356"/>
        <v>0</v>
      </c>
      <c r="U358" s="76">
        <f t="shared" si="356"/>
        <v>0</v>
      </c>
      <c r="V358" s="76">
        <f t="shared" si="356"/>
        <v>0</v>
      </c>
    </row>
    <row r="359">
      <c r="A359" s="76" t="str">
        <f t="shared" si="1"/>
        <v> ()</v>
      </c>
      <c r="B359" s="76"/>
      <c r="C359" s="76"/>
      <c r="D359" s="76"/>
      <c r="E359" s="76"/>
      <c r="F359" s="76"/>
      <c r="G359" s="76"/>
      <c r="H359" s="76"/>
      <c r="I359" s="88" t="str">
        <f t="shared" si="3"/>
        <v>no</v>
      </c>
      <c r="J359" s="88" t="str">
        <f>IFERROR(__xludf.DUMMYFUNCTION("IFERROR(JOIN("", "",FILTER(K359:P359,LEN(K359:P359))))"),"")</f>
        <v/>
      </c>
      <c r="K359" s="76" t="str">
        <f>IFERROR(__xludf.DUMMYFUNCTION("IF(ISBLANK($D359),"""",IFERROR(JOIN("", "",QUERY(INDIRECT(""'(EDCA) "" &amp; K$3 &amp; ""'!$A$1:$D$1000""),""SELECT A WHERE D = '"" &amp; $A359 &amp; ""'""))))"),"")</f>
        <v/>
      </c>
      <c r="L359" s="76" t="str">
        <f>IFERROR(__xludf.DUMMYFUNCTION("IF(ISBLANK($D359),"""",IFERROR(JOIN("", "",QUERY(INDIRECT(""'(EDCA) "" &amp; L$3 &amp; ""'!$A$1:$D$1000""),""SELECT A WHERE D = '"" &amp; $A359 &amp; ""'""))))"),"")</f>
        <v/>
      </c>
      <c r="M359" s="76" t="str">
        <f>IFERROR(__xludf.DUMMYFUNCTION("IF(ISBLANK($D359),"""",IFERROR(JOIN("", "",QUERY(INDIRECT(""'(EDCA) "" &amp; M$3 &amp; ""'!$A$1:$D$1000""),""SELECT A WHERE D = '"" &amp; $A359 &amp; ""'""))))"),"")</f>
        <v/>
      </c>
      <c r="N359" s="76" t="str">
        <f>IFERROR(__xludf.DUMMYFUNCTION("IF(ISBLANK($D359),"""",IFERROR(JOIN("", "",QUERY(INDIRECT(""'(EDCA) "" &amp; N$3 &amp; ""'!$A$1:$D$1000""),""SELECT A WHERE D = '"" &amp; $A359 &amp; ""'""))))"),"")</f>
        <v/>
      </c>
      <c r="O359" s="76" t="str">
        <f>IFERROR(__xludf.DUMMYFUNCTION("IF(ISBLANK($D359),"""",IFERROR(JOIN("", "",QUERY(INDIRECT(""'(EDCA) "" &amp; O$3 &amp; ""'!$A$1:$D$1000""),""SELECT A WHERE D = '"" &amp; $A359 &amp; ""'""))))"),"")</f>
        <v/>
      </c>
      <c r="P359" s="76" t="str">
        <f>IFERROR(__xludf.DUMMYFUNCTION("IF(ISBLANK($D359),"""",IFERROR(JOIN("", "",QUERY(INDIRECT(""'(EDCA) "" &amp; P$3 &amp; ""'!$A$1:$D$1000""),""SELECT A WHERE D = '"" &amp; $A359 &amp; ""'""))))"),"")</f>
        <v/>
      </c>
      <c r="Q359" s="76">
        <f t="shared" ref="Q359:V359" si="357">IF(ISBLANK(IFERROR(VLOOKUP($A359,INDIRECT("'(EDCA) " &amp; Q$3 &amp; "'!$D:$D"),1,FALSE))),0,1)</f>
        <v>0</v>
      </c>
      <c r="R359" s="76">
        <f t="shared" si="357"/>
        <v>0</v>
      </c>
      <c r="S359" s="76">
        <f t="shared" si="357"/>
        <v>0</v>
      </c>
      <c r="T359" s="76">
        <f t="shared" si="357"/>
        <v>0</v>
      </c>
      <c r="U359" s="76">
        <f t="shared" si="357"/>
        <v>0</v>
      </c>
      <c r="V359" s="76">
        <f t="shared" si="357"/>
        <v>0</v>
      </c>
    </row>
    <row r="360">
      <c r="A360" s="76" t="str">
        <f t="shared" si="1"/>
        <v> ()</v>
      </c>
      <c r="B360" s="76"/>
      <c r="C360" s="76"/>
      <c r="D360" s="76"/>
      <c r="E360" s="76"/>
      <c r="F360" s="76"/>
      <c r="G360" s="76"/>
      <c r="H360" s="76"/>
      <c r="I360" s="88" t="str">
        <f t="shared" si="3"/>
        <v>no</v>
      </c>
      <c r="J360" s="88" t="str">
        <f>IFERROR(__xludf.DUMMYFUNCTION("IFERROR(JOIN("", "",FILTER(K360:P360,LEN(K360:P360))))"),"")</f>
        <v/>
      </c>
      <c r="K360" s="76" t="str">
        <f>IFERROR(__xludf.DUMMYFUNCTION("IF(ISBLANK($D360),"""",IFERROR(JOIN("", "",QUERY(INDIRECT(""'(EDCA) "" &amp; K$3 &amp; ""'!$A$1:$D$1000""),""SELECT A WHERE D = '"" &amp; $A360 &amp; ""'""))))"),"")</f>
        <v/>
      </c>
      <c r="L360" s="76" t="str">
        <f>IFERROR(__xludf.DUMMYFUNCTION("IF(ISBLANK($D360),"""",IFERROR(JOIN("", "",QUERY(INDIRECT(""'(EDCA) "" &amp; L$3 &amp; ""'!$A$1:$D$1000""),""SELECT A WHERE D = '"" &amp; $A360 &amp; ""'""))))"),"")</f>
        <v/>
      </c>
      <c r="M360" s="76" t="str">
        <f>IFERROR(__xludf.DUMMYFUNCTION("IF(ISBLANK($D360),"""",IFERROR(JOIN("", "",QUERY(INDIRECT(""'(EDCA) "" &amp; M$3 &amp; ""'!$A$1:$D$1000""),""SELECT A WHERE D = '"" &amp; $A360 &amp; ""'""))))"),"")</f>
        <v/>
      </c>
      <c r="N360" s="76" t="str">
        <f>IFERROR(__xludf.DUMMYFUNCTION("IF(ISBLANK($D360),"""",IFERROR(JOIN("", "",QUERY(INDIRECT(""'(EDCA) "" &amp; N$3 &amp; ""'!$A$1:$D$1000""),""SELECT A WHERE D = '"" &amp; $A360 &amp; ""'""))))"),"")</f>
        <v/>
      </c>
      <c r="O360" s="76" t="str">
        <f>IFERROR(__xludf.DUMMYFUNCTION("IF(ISBLANK($D360),"""",IFERROR(JOIN("", "",QUERY(INDIRECT(""'(EDCA) "" &amp; O$3 &amp; ""'!$A$1:$D$1000""),""SELECT A WHERE D = '"" &amp; $A360 &amp; ""'""))))"),"")</f>
        <v/>
      </c>
      <c r="P360" s="76" t="str">
        <f>IFERROR(__xludf.DUMMYFUNCTION("IF(ISBLANK($D360),"""",IFERROR(JOIN("", "",QUERY(INDIRECT(""'(EDCA) "" &amp; P$3 &amp; ""'!$A$1:$D$1000""),""SELECT A WHERE D = '"" &amp; $A360 &amp; ""'""))))"),"")</f>
        <v/>
      </c>
      <c r="Q360" s="76">
        <f t="shared" ref="Q360:V360" si="358">IF(ISBLANK(IFERROR(VLOOKUP($A360,INDIRECT("'(EDCA) " &amp; Q$3 &amp; "'!$D:$D"),1,FALSE))),0,1)</f>
        <v>0</v>
      </c>
      <c r="R360" s="76">
        <f t="shared" si="358"/>
        <v>0</v>
      </c>
      <c r="S360" s="76">
        <f t="shared" si="358"/>
        <v>0</v>
      </c>
      <c r="T360" s="76">
        <f t="shared" si="358"/>
        <v>0</v>
      </c>
      <c r="U360" s="76">
        <f t="shared" si="358"/>
        <v>0</v>
      </c>
      <c r="V360" s="76">
        <f t="shared" si="358"/>
        <v>0</v>
      </c>
    </row>
    <row r="361">
      <c r="A361" s="76" t="str">
        <f t="shared" si="1"/>
        <v> ()</v>
      </c>
      <c r="B361" s="76"/>
      <c r="C361" s="76"/>
      <c r="D361" s="76"/>
      <c r="E361" s="76"/>
      <c r="F361" s="76"/>
      <c r="G361" s="76"/>
      <c r="H361" s="76"/>
      <c r="I361" s="88" t="str">
        <f t="shared" si="3"/>
        <v>no</v>
      </c>
      <c r="J361" s="88" t="str">
        <f>IFERROR(__xludf.DUMMYFUNCTION("IFERROR(JOIN("", "",FILTER(K361:P361,LEN(K361:P361))))"),"")</f>
        <v/>
      </c>
      <c r="K361" s="76" t="str">
        <f>IFERROR(__xludf.DUMMYFUNCTION("IF(ISBLANK($D361),"""",IFERROR(JOIN("", "",QUERY(INDIRECT(""'(EDCA) "" &amp; K$3 &amp; ""'!$A$1:$D$1000""),""SELECT A WHERE D = '"" &amp; $A361 &amp; ""'""))))"),"")</f>
        <v/>
      </c>
      <c r="L361" s="76" t="str">
        <f>IFERROR(__xludf.DUMMYFUNCTION("IF(ISBLANK($D361),"""",IFERROR(JOIN("", "",QUERY(INDIRECT(""'(EDCA) "" &amp; L$3 &amp; ""'!$A$1:$D$1000""),""SELECT A WHERE D = '"" &amp; $A361 &amp; ""'""))))"),"")</f>
        <v/>
      </c>
      <c r="M361" s="76" t="str">
        <f>IFERROR(__xludf.DUMMYFUNCTION("IF(ISBLANK($D361),"""",IFERROR(JOIN("", "",QUERY(INDIRECT(""'(EDCA) "" &amp; M$3 &amp; ""'!$A$1:$D$1000""),""SELECT A WHERE D = '"" &amp; $A361 &amp; ""'""))))"),"")</f>
        <v/>
      </c>
      <c r="N361" s="76" t="str">
        <f>IFERROR(__xludf.DUMMYFUNCTION("IF(ISBLANK($D361),"""",IFERROR(JOIN("", "",QUERY(INDIRECT(""'(EDCA) "" &amp; N$3 &amp; ""'!$A$1:$D$1000""),""SELECT A WHERE D = '"" &amp; $A361 &amp; ""'""))))"),"")</f>
        <v/>
      </c>
      <c r="O361" s="76" t="str">
        <f>IFERROR(__xludf.DUMMYFUNCTION("IF(ISBLANK($D361),"""",IFERROR(JOIN("", "",QUERY(INDIRECT(""'(EDCA) "" &amp; O$3 &amp; ""'!$A$1:$D$1000""),""SELECT A WHERE D = '"" &amp; $A361 &amp; ""'""))))"),"")</f>
        <v/>
      </c>
      <c r="P361" s="76" t="str">
        <f>IFERROR(__xludf.DUMMYFUNCTION("IF(ISBLANK($D361),"""",IFERROR(JOIN("", "",QUERY(INDIRECT(""'(EDCA) "" &amp; P$3 &amp; ""'!$A$1:$D$1000""),""SELECT A WHERE D = '"" &amp; $A361 &amp; ""'""))))"),"")</f>
        <v/>
      </c>
      <c r="Q361" s="76">
        <f t="shared" ref="Q361:V361" si="359">IF(ISBLANK(IFERROR(VLOOKUP($A361,INDIRECT("'(EDCA) " &amp; Q$3 &amp; "'!$D:$D"),1,FALSE))),0,1)</f>
        <v>0</v>
      </c>
      <c r="R361" s="76">
        <f t="shared" si="359"/>
        <v>0</v>
      </c>
      <c r="S361" s="76">
        <f t="shared" si="359"/>
        <v>0</v>
      </c>
      <c r="T361" s="76">
        <f t="shared" si="359"/>
        <v>0</v>
      </c>
      <c r="U361" s="76">
        <f t="shared" si="359"/>
        <v>0</v>
      </c>
      <c r="V361" s="76">
        <f t="shared" si="359"/>
        <v>0</v>
      </c>
    </row>
    <row r="362">
      <c r="A362" s="76" t="str">
        <f t="shared" si="1"/>
        <v> ()</v>
      </c>
      <c r="B362" s="76"/>
      <c r="C362" s="76"/>
      <c r="D362" s="76"/>
      <c r="E362" s="76"/>
      <c r="F362" s="76"/>
      <c r="G362" s="76"/>
      <c r="H362" s="76"/>
      <c r="I362" s="88" t="str">
        <f t="shared" si="3"/>
        <v>no</v>
      </c>
      <c r="J362" s="88" t="str">
        <f>IFERROR(__xludf.DUMMYFUNCTION("IFERROR(JOIN("", "",FILTER(K362:P362,LEN(K362:P362))))"),"")</f>
        <v/>
      </c>
      <c r="K362" s="76" t="str">
        <f>IFERROR(__xludf.DUMMYFUNCTION("IF(ISBLANK($D362),"""",IFERROR(JOIN("", "",QUERY(INDIRECT(""'(EDCA) "" &amp; K$3 &amp; ""'!$A$1:$D$1000""),""SELECT A WHERE D = '"" &amp; $A362 &amp; ""'""))))"),"")</f>
        <v/>
      </c>
      <c r="L362" s="76" t="str">
        <f>IFERROR(__xludf.DUMMYFUNCTION("IF(ISBLANK($D362),"""",IFERROR(JOIN("", "",QUERY(INDIRECT(""'(EDCA) "" &amp; L$3 &amp; ""'!$A$1:$D$1000""),""SELECT A WHERE D = '"" &amp; $A362 &amp; ""'""))))"),"")</f>
        <v/>
      </c>
      <c r="M362" s="76" t="str">
        <f>IFERROR(__xludf.DUMMYFUNCTION("IF(ISBLANK($D362),"""",IFERROR(JOIN("", "",QUERY(INDIRECT(""'(EDCA) "" &amp; M$3 &amp; ""'!$A$1:$D$1000""),""SELECT A WHERE D = '"" &amp; $A362 &amp; ""'""))))"),"")</f>
        <v/>
      </c>
      <c r="N362" s="76" t="str">
        <f>IFERROR(__xludf.DUMMYFUNCTION("IF(ISBLANK($D362),"""",IFERROR(JOIN("", "",QUERY(INDIRECT(""'(EDCA) "" &amp; N$3 &amp; ""'!$A$1:$D$1000""),""SELECT A WHERE D = '"" &amp; $A362 &amp; ""'""))))"),"")</f>
        <v/>
      </c>
      <c r="O362" s="76" t="str">
        <f>IFERROR(__xludf.DUMMYFUNCTION("IF(ISBLANK($D362),"""",IFERROR(JOIN("", "",QUERY(INDIRECT(""'(EDCA) "" &amp; O$3 &amp; ""'!$A$1:$D$1000""),""SELECT A WHERE D = '"" &amp; $A362 &amp; ""'""))))"),"")</f>
        <v/>
      </c>
      <c r="P362" s="76" t="str">
        <f>IFERROR(__xludf.DUMMYFUNCTION("IF(ISBLANK($D362),"""",IFERROR(JOIN("", "",QUERY(INDIRECT(""'(EDCA) "" &amp; P$3 &amp; ""'!$A$1:$D$1000""),""SELECT A WHERE D = '"" &amp; $A362 &amp; ""'""))))"),"")</f>
        <v/>
      </c>
      <c r="Q362" s="76">
        <f t="shared" ref="Q362:V362" si="360">IF(ISBLANK(IFERROR(VLOOKUP($A362,INDIRECT("'(EDCA) " &amp; Q$3 &amp; "'!$D:$D"),1,FALSE))),0,1)</f>
        <v>0</v>
      </c>
      <c r="R362" s="76">
        <f t="shared" si="360"/>
        <v>0</v>
      </c>
      <c r="S362" s="76">
        <f t="shared" si="360"/>
        <v>0</v>
      </c>
      <c r="T362" s="76">
        <f t="shared" si="360"/>
        <v>0</v>
      </c>
      <c r="U362" s="76">
        <f t="shared" si="360"/>
        <v>0</v>
      </c>
      <c r="V362" s="76">
        <f t="shared" si="360"/>
        <v>0</v>
      </c>
    </row>
    <row r="363">
      <c r="A363" s="76" t="str">
        <f t="shared" si="1"/>
        <v> ()</v>
      </c>
      <c r="B363" s="76"/>
      <c r="C363" s="76"/>
      <c r="D363" s="76"/>
      <c r="E363" s="76"/>
      <c r="F363" s="76"/>
      <c r="G363" s="76"/>
      <c r="H363" s="76"/>
      <c r="I363" s="88" t="str">
        <f t="shared" si="3"/>
        <v>no</v>
      </c>
      <c r="J363" s="88" t="str">
        <f>IFERROR(__xludf.DUMMYFUNCTION("IFERROR(JOIN("", "",FILTER(K363:P363,LEN(K363:P363))))"),"")</f>
        <v/>
      </c>
      <c r="K363" s="76" t="str">
        <f>IFERROR(__xludf.DUMMYFUNCTION("IF(ISBLANK($D363),"""",IFERROR(JOIN("", "",QUERY(INDIRECT(""'(EDCA) "" &amp; K$3 &amp; ""'!$A$1:$D$1000""),""SELECT A WHERE D = '"" &amp; $A363 &amp; ""'""))))"),"")</f>
        <v/>
      </c>
      <c r="L363" s="76" t="str">
        <f>IFERROR(__xludf.DUMMYFUNCTION("IF(ISBLANK($D363),"""",IFERROR(JOIN("", "",QUERY(INDIRECT(""'(EDCA) "" &amp; L$3 &amp; ""'!$A$1:$D$1000""),""SELECT A WHERE D = '"" &amp; $A363 &amp; ""'""))))"),"")</f>
        <v/>
      </c>
      <c r="M363" s="76" t="str">
        <f>IFERROR(__xludf.DUMMYFUNCTION("IF(ISBLANK($D363),"""",IFERROR(JOIN("", "",QUERY(INDIRECT(""'(EDCA) "" &amp; M$3 &amp; ""'!$A$1:$D$1000""),""SELECT A WHERE D = '"" &amp; $A363 &amp; ""'""))))"),"")</f>
        <v/>
      </c>
      <c r="N363" s="76" t="str">
        <f>IFERROR(__xludf.DUMMYFUNCTION("IF(ISBLANK($D363),"""",IFERROR(JOIN("", "",QUERY(INDIRECT(""'(EDCA) "" &amp; N$3 &amp; ""'!$A$1:$D$1000""),""SELECT A WHERE D = '"" &amp; $A363 &amp; ""'""))))"),"")</f>
        <v/>
      </c>
      <c r="O363" s="76" t="str">
        <f>IFERROR(__xludf.DUMMYFUNCTION("IF(ISBLANK($D363),"""",IFERROR(JOIN("", "",QUERY(INDIRECT(""'(EDCA) "" &amp; O$3 &amp; ""'!$A$1:$D$1000""),""SELECT A WHERE D = '"" &amp; $A363 &amp; ""'""))))"),"")</f>
        <v/>
      </c>
      <c r="P363" s="76" t="str">
        <f>IFERROR(__xludf.DUMMYFUNCTION("IF(ISBLANK($D363),"""",IFERROR(JOIN("", "",QUERY(INDIRECT(""'(EDCA) "" &amp; P$3 &amp; ""'!$A$1:$D$1000""),""SELECT A WHERE D = '"" &amp; $A363 &amp; ""'""))))"),"")</f>
        <v/>
      </c>
      <c r="Q363" s="76">
        <f t="shared" ref="Q363:V363" si="361">IF(ISBLANK(IFERROR(VLOOKUP($A363,INDIRECT("'(EDCA) " &amp; Q$3 &amp; "'!$D:$D"),1,FALSE))),0,1)</f>
        <v>0</v>
      </c>
      <c r="R363" s="76">
        <f t="shared" si="361"/>
        <v>0</v>
      </c>
      <c r="S363" s="76">
        <f t="shared" si="361"/>
        <v>0</v>
      </c>
      <c r="T363" s="76">
        <f t="shared" si="361"/>
        <v>0</v>
      </c>
      <c r="U363" s="76">
        <f t="shared" si="361"/>
        <v>0</v>
      </c>
      <c r="V363" s="76">
        <f t="shared" si="361"/>
        <v>0</v>
      </c>
    </row>
    <row r="364">
      <c r="A364" s="76" t="str">
        <f t="shared" si="1"/>
        <v> ()</v>
      </c>
      <c r="B364" s="76"/>
      <c r="C364" s="76"/>
      <c r="D364" s="76"/>
      <c r="E364" s="76"/>
      <c r="F364" s="76"/>
      <c r="G364" s="76"/>
      <c r="H364" s="76"/>
      <c r="I364" s="88" t="str">
        <f t="shared" si="3"/>
        <v>no</v>
      </c>
      <c r="J364" s="88" t="str">
        <f>IFERROR(__xludf.DUMMYFUNCTION("IFERROR(JOIN("", "",FILTER(K364:P364,LEN(K364:P364))))"),"")</f>
        <v/>
      </c>
      <c r="K364" s="76" t="str">
        <f>IFERROR(__xludf.DUMMYFUNCTION("IF(ISBLANK($D364),"""",IFERROR(JOIN("", "",QUERY(INDIRECT(""'(EDCA) "" &amp; K$3 &amp; ""'!$A$1:$D$1000""),""SELECT A WHERE D = '"" &amp; $A364 &amp; ""'""))))"),"")</f>
        <v/>
      </c>
      <c r="L364" s="76" t="str">
        <f>IFERROR(__xludf.DUMMYFUNCTION("IF(ISBLANK($D364),"""",IFERROR(JOIN("", "",QUERY(INDIRECT(""'(EDCA) "" &amp; L$3 &amp; ""'!$A$1:$D$1000""),""SELECT A WHERE D = '"" &amp; $A364 &amp; ""'""))))"),"")</f>
        <v/>
      </c>
      <c r="M364" s="76" t="str">
        <f>IFERROR(__xludf.DUMMYFUNCTION("IF(ISBLANK($D364),"""",IFERROR(JOIN("", "",QUERY(INDIRECT(""'(EDCA) "" &amp; M$3 &amp; ""'!$A$1:$D$1000""),""SELECT A WHERE D = '"" &amp; $A364 &amp; ""'""))))"),"")</f>
        <v/>
      </c>
      <c r="N364" s="76" t="str">
        <f>IFERROR(__xludf.DUMMYFUNCTION("IF(ISBLANK($D364),"""",IFERROR(JOIN("", "",QUERY(INDIRECT(""'(EDCA) "" &amp; N$3 &amp; ""'!$A$1:$D$1000""),""SELECT A WHERE D = '"" &amp; $A364 &amp; ""'""))))"),"")</f>
        <v/>
      </c>
      <c r="O364" s="76" t="str">
        <f>IFERROR(__xludf.DUMMYFUNCTION("IF(ISBLANK($D364),"""",IFERROR(JOIN("", "",QUERY(INDIRECT(""'(EDCA) "" &amp; O$3 &amp; ""'!$A$1:$D$1000""),""SELECT A WHERE D = '"" &amp; $A364 &amp; ""'""))))"),"")</f>
        <v/>
      </c>
      <c r="P364" s="76" t="str">
        <f>IFERROR(__xludf.DUMMYFUNCTION("IF(ISBLANK($D364),"""",IFERROR(JOIN("", "",QUERY(INDIRECT(""'(EDCA) "" &amp; P$3 &amp; ""'!$A$1:$D$1000""),""SELECT A WHERE D = '"" &amp; $A364 &amp; ""'""))))"),"")</f>
        <v/>
      </c>
      <c r="Q364" s="76">
        <f t="shared" ref="Q364:V364" si="362">IF(ISBLANK(IFERROR(VLOOKUP($A364,INDIRECT("'(EDCA) " &amp; Q$3 &amp; "'!$D:$D"),1,FALSE))),0,1)</f>
        <v>0</v>
      </c>
      <c r="R364" s="76">
        <f t="shared" si="362"/>
        <v>0</v>
      </c>
      <c r="S364" s="76">
        <f t="shared" si="362"/>
        <v>0</v>
      </c>
      <c r="T364" s="76">
        <f t="shared" si="362"/>
        <v>0</v>
      </c>
      <c r="U364" s="76">
        <f t="shared" si="362"/>
        <v>0</v>
      </c>
      <c r="V364" s="76">
        <f t="shared" si="362"/>
        <v>0</v>
      </c>
    </row>
    <row r="365">
      <c r="A365" s="76" t="str">
        <f t="shared" si="1"/>
        <v> ()</v>
      </c>
      <c r="B365" s="76"/>
      <c r="C365" s="76"/>
      <c r="D365" s="76"/>
      <c r="E365" s="76"/>
      <c r="F365" s="76"/>
      <c r="G365" s="76"/>
      <c r="H365" s="76"/>
      <c r="I365" s="88" t="str">
        <f t="shared" si="3"/>
        <v>no</v>
      </c>
      <c r="J365" s="88" t="str">
        <f>IFERROR(__xludf.DUMMYFUNCTION("IFERROR(JOIN("", "",FILTER(K365:P365,LEN(K365:P365))))"),"")</f>
        <v/>
      </c>
      <c r="K365" s="76" t="str">
        <f>IFERROR(__xludf.DUMMYFUNCTION("IF(ISBLANK($D365),"""",IFERROR(JOIN("", "",QUERY(INDIRECT(""'(EDCA) "" &amp; K$3 &amp; ""'!$A$1:$D$1000""),""SELECT A WHERE D = '"" &amp; $A365 &amp; ""'""))))"),"")</f>
        <v/>
      </c>
      <c r="L365" s="76" t="str">
        <f>IFERROR(__xludf.DUMMYFUNCTION("IF(ISBLANK($D365),"""",IFERROR(JOIN("", "",QUERY(INDIRECT(""'(EDCA) "" &amp; L$3 &amp; ""'!$A$1:$D$1000""),""SELECT A WHERE D = '"" &amp; $A365 &amp; ""'""))))"),"")</f>
        <v/>
      </c>
      <c r="M365" s="76" t="str">
        <f>IFERROR(__xludf.DUMMYFUNCTION("IF(ISBLANK($D365),"""",IFERROR(JOIN("", "",QUERY(INDIRECT(""'(EDCA) "" &amp; M$3 &amp; ""'!$A$1:$D$1000""),""SELECT A WHERE D = '"" &amp; $A365 &amp; ""'""))))"),"")</f>
        <v/>
      </c>
      <c r="N365" s="76" t="str">
        <f>IFERROR(__xludf.DUMMYFUNCTION("IF(ISBLANK($D365),"""",IFERROR(JOIN("", "",QUERY(INDIRECT(""'(EDCA) "" &amp; N$3 &amp; ""'!$A$1:$D$1000""),""SELECT A WHERE D = '"" &amp; $A365 &amp; ""'""))))"),"")</f>
        <v/>
      </c>
      <c r="O365" s="76" t="str">
        <f>IFERROR(__xludf.DUMMYFUNCTION("IF(ISBLANK($D365),"""",IFERROR(JOIN("", "",QUERY(INDIRECT(""'(EDCA) "" &amp; O$3 &amp; ""'!$A$1:$D$1000""),""SELECT A WHERE D = '"" &amp; $A365 &amp; ""'""))))"),"")</f>
        <v/>
      </c>
      <c r="P365" s="76" t="str">
        <f>IFERROR(__xludf.DUMMYFUNCTION("IF(ISBLANK($D365),"""",IFERROR(JOIN("", "",QUERY(INDIRECT(""'(EDCA) "" &amp; P$3 &amp; ""'!$A$1:$D$1000""),""SELECT A WHERE D = '"" &amp; $A365 &amp; ""'""))))"),"")</f>
        <v/>
      </c>
      <c r="Q365" s="76">
        <f t="shared" ref="Q365:V365" si="363">IF(ISBLANK(IFERROR(VLOOKUP($A365,INDIRECT("'(EDCA) " &amp; Q$3 &amp; "'!$D:$D"),1,FALSE))),0,1)</f>
        <v>0</v>
      </c>
      <c r="R365" s="76">
        <f t="shared" si="363"/>
        <v>0</v>
      </c>
      <c r="S365" s="76">
        <f t="shared" si="363"/>
        <v>0</v>
      </c>
      <c r="T365" s="76">
        <f t="shared" si="363"/>
        <v>0</v>
      </c>
      <c r="U365" s="76">
        <f t="shared" si="363"/>
        <v>0</v>
      </c>
      <c r="V365" s="76">
        <f t="shared" si="363"/>
        <v>0</v>
      </c>
    </row>
    <row r="366">
      <c r="A366" s="76" t="str">
        <f t="shared" si="1"/>
        <v> ()</v>
      </c>
      <c r="B366" s="76"/>
      <c r="C366" s="76"/>
      <c r="D366" s="76"/>
      <c r="E366" s="76"/>
      <c r="F366" s="76"/>
      <c r="G366" s="76"/>
      <c r="H366" s="76"/>
      <c r="I366" s="88" t="str">
        <f t="shared" si="3"/>
        <v>no</v>
      </c>
      <c r="J366" s="88" t="str">
        <f>IFERROR(__xludf.DUMMYFUNCTION("IFERROR(JOIN("", "",FILTER(K366:P366,LEN(K366:P366))))"),"")</f>
        <v/>
      </c>
      <c r="K366" s="76" t="str">
        <f>IFERROR(__xludf.DUMMYFUNCTION("IF(ISBLANK($D366),"""",IFERROR(JOIN("", "",QUERY(INDIRECT(""'(EDCA) "" &amp; K$3 &amp; ""'!$A$1:$D$1000""),""SELECT A WHERE D = '"" &amp; $A366 &amp; ""'""))))"),"")</f>
        <v/>
      </c>
      <c r="L366" s="76" t="str">
        <f>IFERROR(__xludf.DUMMYFUNCTION("IF(ISBLANK($D366),"""",IFERROR(JOIN("", "",QUERY(INDIRECT(""'(EDCA) "" &amp; L$3 &amp; ""'!$A$1:$D$1000""),""SELECT A WHERE D = '"" &amp; $A366 &amp; ""'""))))"),"")</f>
        <v/>
      </c>
      <c r="M366" s="76" t="str">
        <f>IFERROR(__xludf.DUMMYFUNCTION("IF(ISBLANK($D366),"""",IFERROR(JOIN("", "",QUERY(INDIRECT(""'(EDCA) "" &amp; M$3 &amp; ""'!$A$1:$D$1000""),""SELECT A WHERE D = '"" &amp; $A366 &amp; ""'""))))"),"")</f>
        <v/>
      </c>
      <c r="N366" s="76" t="str">
        <f>IFERROR(__xludf.DUMMYFUNCTION("IF(ISBLANK($D366),"""",IFERROR(JOIN("", "",QUERY(INDIRECT(""'(EDCA) "" &amp; N$3 &amp; ""'!$A$1:$D$1000""),""SELECT A WHERE D = '"" &amp; $A366 &amp; ""'""))))"),"")</f>
        <v/>
      </c>
      <c r="O366" s="76" t="str">
        <f>IFERROR(__xludf.DUMMYFUNCTION("IF(ISBLANK($D366),"""",IFERROR(JOIN("", "",QUERY(INDIRECT(""'(EDCA) "" &amp; O$3 &amp; ""'!$A$1:$D$1000""),""SELECT A WHERE D = '"" &amp; $A366 &amp; ""'""))))"),"")</f>
        <v/>
      </c>
      <c r="P366" s="76" t="str">
        <f>IFERROR(__xludf.DUMMYFUNCTION("IF(ISBLANK($D366),"""",IFERROR(JOIN("", "",QUERY(INDIRECT(""'(EDCA) "" &amp; P$3 &amp; ""'!$A$1:$D$1000""),""SELECT A WHERE D = '"" &amp; $A366 &amp; ""'""))))"),"")</f>
        <v/>
      </c>
      <c r="Q366" s="76">
        <f t="shared" ref="Q366:V366" si="364">IF(ISBLANK(IFERROR(VLOOKUP($A366,INDIRECT("'(EDCA) " &amp; Q$3 &amp; "'!$D:$D"),1,FALSE))),0,1)</f>
        <v>0</v>
      </c>
      <c r="R366" s="76">
        <f t="shared" si="364"/>
        <v>0</v>
      </c>
      <c r="S366" s="76">
        <f t="shared" si="364"/>
        <v>0</v>
      </c>
      <c r="T366" s="76">
        <f t="shared" si="364"/>
        <v>0</v>
      </c>
      <c r="U366" s="76">
        <f t="shared" si="364"/>
        <v>0</v>
      </c>
      <c r="V366" s="76">
        <f t="shared" si="364"/>
        <v>0</v>
      </c>
    </row>
    <row r="367">
      <c r="A367" s="76" t="str">
        <f t="shared" si="1"/>
        <v> ()</v>
      </c>
      <c r="B367" s="76"/>
      <c r="C367" s="76"/>
      <c r="D367" s="76"/>
      <c r="E367" s="76"/>
      <c r="F367" s="76"/>
      <c r="G367" s="76"/>
      <c r="H367" s="76"/>
      <c r="I367" s="88" t="str">
        <f t="shared" si="3"/>
        <v>no</v>
      </c>
      <c r="J367" s="88" t="str">
        <f>IFERROR(__xludf.DUMMYFUNCTION("IFERROR(JOIN("", "",FILTER(K367:P367,LEN(K367:P367))))"),"")</f>
        <v/>
      </c>
      <c r="K367" s="76" t="str">
        <f>IFERROR(__xludf.DUMMYFUNCTION("IF(ISBLANK($D367),"""",IFERROR(JOIN("", "",QUERY(INDIRECT(""'(EDCA) "" &amp; K$3 &amp; ""'!$A$1:$D$1000""),""SELECT A WHERE D = '"" &amp; $A367 &amp; ""'""))))"),"")</f>
        <v/>
      </c>
      <c r="L367" s="76" t="str">
        <f>IFERROR(__xludf.DUMMYFUNCTION("IF(ISBLANK($D367),"""",IFERROR(JOIN("", "",QUERY(INDIRECT(""'(EDCA) "" &amp; L$3 &amp; ""'!$A$1:$D$1000""),""SELECT A WHERE D = '"" &amp; $A367 &amp; ""'""))))"),"")</f>
        <v/>
      </c>
      <c r="M367" s="76" t="str">
        <f>IFERROR(__xludf.DUMMYFUNCTION("IF(ISBLANK($D367),"""",IFERROR(JOIN("", "",QUERY(INDIRECT(""'(EDCA) "" &amp; M$3 &amp; ""'!$A$1:$D$1000""),""SELECT A WHERE D = '"" &amp; $A367 &amp; ""'""))))"),"")</f>
        <v/>
      </c>
      <c r="N367" s="76" t="str">
        <f>IFERROR(__xludf.DUMMYFUNCTION("IF(ISBLANK($D367),"""",IFERROR(JOIN("", "",QUERY(INDIRECT(""'(EDCA) "" &amp; N$3 &amp; ""'!$A$1:$D$1000""),""SELECT A WHERE D = '"" &amp; $A367 &amp; ""'""))))"),"")</f>
        <v/>
      </c>
      <c r="O367" s="76" t="str">
        <f>IFERROR(__xludf.DUMMYFUNCTION("IF(ISBLANK($D367),"""",IFERROR(JOIN("", "",QUERY(INDIRECT(""'(EDCA) "" &amp; O$3 &amp; ""'!$A$1:$D$1000""),""SELECT A WHERE D = '"" &amp; $A367 &amp; ""'""))))"),"")</f>
        <v/>
      </c>
      <c r="P367" s="76" t="str">
        <f>IFERROR(__xludf.DUMMYFUNCTION("IF(ISBLANK($D367),"""",IFERROR(JOIN("", "",QUERY(INDIRECT(""'(EDCA) "" &amp; P$3 &amp; ""'!$A$1:$D$1000""),""SELECT A WHERE D = '"" &amp; $A367 &amp; ""'""))))"),"")</f>
        <v/>
      </c>
      <c r="Q367" s="76">
        <f t="shared" ref="Q367:V367" si="365">IF(ISBLANK(IFERROR(VLOOKUP($A367,INDIRECT("'(EDCA) " &amp; Q$3 &amp; "'!$D:$D"),1,FALSE))),0,1)</f>
        <v>0</v>
      </c>
      <c r="R367" s="76">
        <f t="shared" si="365"/>
        <v>0</v>
      </c>
      <c r="S367" s="76">
        <f t="shared" si="365"/>
        <v>0</v>
      </c>
      <c r="T367" s="76">
        <f t="shared" si="365"/>
        <v>0</v>
      </c>
      <c r="U367" s="76">
        <f t="shared" si="365"/>
        <v>0</v>
      </c>
      <c r="V367" s="76">
        <f t="shared" si="365"/>
        <v>0</v>
      </c>
    </row>
    <row r="368">
      <c r="A368" s="76" t="str">
        <f t="shared" si="1"/>
        <v> ()</v>
      </c>
      <c r="B368" s="76"/>
      <c r="C368" s="76"/>
      <c r="D368" s="76"/>
      <c r="E368" s="76"/>
      <c r="F368" s="76"/>
      <c r="G368" s="76"/>
      <c r="H368" s="76"/>
      <c r="I368" s="88" t="str">
        <f t="shared" si="3"/>
        <v>no</v>
      </c>
      <c r="J368" s="88" t="str">
        <f>IFERROR(__xludf.DUMMYFUNCTION("IFERROR(JOIN("", "",FILTER(K368:P368,LEN(K368:P368))))"),"")</f>
        <v/>
      </c>
      <c r="K368" s="76" t="str">
        <f>IFERROR(__xludf.DUMMYFUNCTION("IF(ISBLANK($D368),"""",IFERROR(JOIN("", "",QUERY(INDIRECT(""'(EDCA) "" &amp; K$3 &amp; ""'!$A$1:$D$1000""),""SELECT A WHERE D = '"" &amp; $A368 &amp; ""'""))))"),"")</f>
        <v/>
      </c>
      <c r="L368" s="76" t="str">
        <f>IFERROR(__xludf.DUMMYFUNCTION("IF(ISBLANK($D368),"""",IFERROR(JOIN("", "",QUERY(INDIRECT(""'(EDCA) "" &amp; L$3 &amp; ""'!$A$1:$D$1000""),""SELECT A WHERE D = '"" &amp; $A368 &amp; ""'""))))"),"")</f>
        <v/>
      </c>
      <c r="M368" s="76" t="str">
        <f>IFERROR(__xludf.DUMMYFUNCTION("IF(ISBLANK($D368),"""",IFERROR(JOIN("", "",QUERY(INDIRECT(""'(EDCA) "" &amp; M$3 &amp; ""'!$A$1:$D$1000""),""SELECT A WHERE D = '"" &amp; $A368 &amp; ""'""))))"),"")</f>
        <v/>
      </c>
      <c r="N368" s="76" t="str">
        <f>IFERROR(__xludf.DUMMYFUNCTION("IF(ISBLANK($D368),"""",IFERROR(JOIN("", "",QUERY(INDIRECT(""'(EDCA) "" &amp; N$3 &amp; ""'!$A$1:$D$1000""),""SELECT A WHERE D = '"" &amp; $A368 &amp; ""'""))))"),"")</f>
        <v/>
      </c>
      <c r="O368" s="76" t="str">
        <f>IFERROR(__xludf.DUMMYFUNCTION("IF(ISBLANK($D368),"""",IFERROR(JOIN("", "",QUERY(INDIRECT(""'(EDCA) "" &amp; O$3 &amp; ""'!$A$1:$D$1000""),""SELECT A WHERE D = '"" &amp; $A368 &amp; ""'""))))"),"")</f>
        <v/>
      </c>
      <c r="P368" s="76" t="str">
        <f>IFERROR(__xludf.DUMMYFUNCTION("IF(ISBLANK($D368),"""",IFERROR(JOIN("", "",QUERY(INDIRECT(""'(EDCA) "" &amp; P$3 &amp; ""'!$A$1:$D$1000""),""SELECT A WHERE D = '"" &amp; $A368 &amp; ""'""))))"),"")</f>
        <v/>
      </c>
      <c r="Q368" s="76">
        <f t="shared" ref="Q368:V368" si="366">IF(ISBLANK(IFERROR(VLOOKUP($A368,INDIRECT("'(EDCA) " &amp; Q$3 &amp; "'!$D:$D"),1,FALSE))),0,1)</f>
        <v>0</v>
      </c>
      <c r="R368" s="76">
        <f t="shared" si="366"/>
        <v>0</v>
      </c>
      <c r="S368" s="76">
        <f t="shared" si="366"/>
        <v>0</v>
      </c>
      <c r="T368" s="76">
        <f t="shared" si="366"/>
        <v>0</v>
      </c>
      <c r="U368" s="76">
        <f t="shared" si="366"/>
        <v>0</v>
      </c>
      <c r="V368" s="76">
        <f t="shared" si="366"/>
        <v>0</v>
      </c>
    </row>
    <row r="369">
      <c r="A369" s="76" t="str">
        <f t="shared" si="1"/>
        <v> ()</v>
      </c>
      <c r="B369" s="76"/>
      <c r="C369" s="76"/>
      <c r="D369" s="76"/>
      <c r="E369" s="76"/>
      <c r="F369" s="76"/>
      <c r="G369" s="76"/>
      <c r="H369" s="76"/>
      <c r="I369" s="88" t="str">
        <f t="shared" si="3"/>
        <v>no</v>
      </c>
      <c r="J369" s="88" t="str">
        <f>IFERROR(__xludf.DUMMYFUNCTION("IFERROR(JOIN("", "",FILTER(K369:P369,LEN(K369:P369))))"),"")</f>
        <v/>
      </c>
      <c r="K369" s="76" t="str">
        <f>IFERROR(__xludf.DUMMYFUNCTION("IF(ISBLANK($D369),"""",IFERROR(JOIN("", "",QUERY(INDIRECT(""'(EDCA) "" &amp; K$3 &amp; ""'!$A$1:$D$1000""),""SELECT A WHERE D = '"" &amp; $A369 &amp; ""'""))))"),"")</f>
        <v/>
      </c>
      <c r="L369" s="76" t="str">
        <f>IFERROR(__xludf.DUMMYFUNCTION("IF(ISBLANK($D369),"""",IFERROR(JOIN("", "",QUERY(INDIRECT(""'(EDCA) "" &amp; L$3 &amp; ""'!$A$1:$D$1000""),""SELECT A WHERE D = '"" &amp; $A369 &amp; ""'""))))"),"")</f>
        <v/>
      </c>
      <c r="M369" s="76" t="str">
        <f>IFERROR(__xludf.DUMMYFUNCTION("IF(ISBLANK($D369),"""",IFERROR(JOIN("", "",QUERY(INDIRECT(""'(EDCA) "" &amp; M$3 &amp; ""'!$A$1:$D$1000""),""SELECT A WHERE D = '"" &amp; $A369 &amp; ""'""))))"),"")</f>
        <v/>
      </c>
      <c r="N369" s="76" t="str">
        <f>IFERROR(__xludf.DUMMYFUNCTION("IF(ISBLANK($D369),"""",IFERROR(JOIN("", "",QUERY(INDIRECT(""'(EDCA) "" &amp; N$3 &amp; ""'!$A$1:$D$1000""),""SELECT A WHERE D = '"" &amp; $A369 &amp; ""'""))))"),"")</f>
        <v/>
      </c>
      <c r="O369" s="76" t="str">
        <f>IFERROR(__xludf.DUMMYFUNCTION("IF(ISBLANK($D369),"""",IFERROR(JOIN("", "",QUERY(INDIRECT(""'(EDCA) "" &amp; O$3 &amp; ""'!$A$1:$D$1000""),""SELECT A WHERE D = '"" &amp; $A369 &amp; ""'""))))"),"")</f>
        <v/>
      </c>
      <c r="P369" s="76" t="str">
        <f>IFERROR(__xludf.DUMMYFUNCTION("IF(ISBLANK($D369),"""",IFERROR(JOIN("", "",QUERY(INDIRECT(""'(EDCA) "" &amp; P$3 &amp; ""'!$A$1:$D$1000""),""SELECT A WHERE D = '"" &amp; $A369 &amp; ""'""))))"),"")</f>
        <v/>
      </c>
      <c r="Q369" s="76">
        <f t="shared" ref="Q369:V369" si="367">IF(ISBLANK(IFERROR(VLOOKUP($A369,INDIRECT("'(EDCA) " &amp; Q$3 &amp; "'!$D:$D"),1,FALSE))),0,1)</f>
        <v>0</v>
      </c>
      <c r="R369" s="76">
        <f t="shared" si="367"/>
        <v>0</v>
      </c>
      <c r="S369" s="76">
        <f t="shared" si="367"/>
        <v>0</v>
      </c>
      <c r="T369" s="76">
        <f t="shared" si="367"/>
        <v>0</v>
      </c>
      <c r="U369" s="76">
        <f t="shared" si="367"/>
        <v>0</v>
      </c>
      <c r="V369" s="76">
        <f t="shared" si="367"/>
        <v>0</v>
      </c>
    </row>
    <row r="370">
      <c r="A370" s="76" t="str">
        <f t="shared" si="1"/>
        <v> ()</v>
      </c>
      <c r="B370" s="76"/>
      <c r="C370" s="76"/>
      <c r="D370" s="76"/>
      <c r="E370" s="76"/>
      <c r="F370" s="76"/>
      <c r="G370" s="76"/>
      <c r="H370" s="76"/>
      <c r="I370" s="88" t="str">
        <f t="shared" si="3"/>
        <v>no</v>
      </c>
      <c r="J370" s="88" t="str">
        <f>IFERROR(__xludf.DUMMYFUNCTION("IFERROR(JOIN("", "",FILTER(K370:P370,LEN(K370:P370))))"),"")</f>
        <v/>
      </c>
      <c r="K370" s="76" t="str">
        <f>IFERROR(__xludf.DUMMYFUNCTION("IF(ISBLANK($D370),"""",IFERROR(JOIN("", "",QUERY(INDIRECT(""'(EDCA) "" &amp; K$3 &amp; ""'!$A$1:$D$1000""),""SELECT A WHERE D = '"" &amp; $A370 &amp; ""'""))))"),"")</f>
        <v/>
      </c>
      <c r="L370" s="76" t="str">
        <f>IFERROR(__xludf.DUMMYFUNCTION("IF(ISBLANK($D370),"""",IFERROR(JOIN("", "",QUERY(INDIRECT(""'(EDCA) "" &amp; L$3 &amp; ""'!$A$1:$D$1000""),""SELECT A WHERE D = '"" &amp; $A370 &amp; ""'""))))"),"")</f>
        <v/>
      </c>
      <c r="M370" s="76" t="str">
        <f>IFERROR(__xludf.DUMMYFUNCTION("IF(ISBLANK($D370),"""",IFERROR(JOIN("", "",QUERY(INDIRECT(""'(EDCA) "" &amp; M$3 &amp; ""'!$A$1:$D$1000""),""SELECT A WHERE D = '"" &amp; $A370 &amp; ""'""))))"),"")</f>
        <v/>
      </c>
      <c r="N370" s="76" t="str">
        <f>IFERROR(__xludf.DUMMYFUNCTION("IF(ISBLANK($D370),"""",IFERROR(JOIN("", "",QUERY(INDIRECT(""'(EDCA) "" &amp; N$3 &amp; ""'!$A$1:$D$1000""),""SELECT A WHERE D = '"" &amp; $A370 &amp; ""'""))))"),"")</f>
        <v/>
      </c>
      <c r="O370" s="76" t="str">
        <f>IFERROR(__xludf.DUMMYFUNCTION("IF(ISBLANK($D370),"""",IFERROR(JOIN("", "",QUERY(INDIRECT(""'(EDCA) "" &amp; O$3 &amp; ""'!$A$1:$D$1000""),""SELECT A WHERE D = '"" &amp; $A370 &amp; ""'""))))"),"")</f>
        <v/>
      </c>
      <c r="P370" s="76" t="str">
        <f>IFERROR(__xludf.DUMMYFUNCTION("IF(ISBLANK($D370),"""",IFERROR(JOIN("", "",QUERY(INDIRECT(""'(EDCA) "" &amp; P$3 &amp; ""'!$A$1:$D$1000""),""SELECT A WHERE D = '"" &amp; $A370 &amp; ""'""))))"),"")</f>
        <v/>
      </c>
      <c r="Q370" s="76">
        <f t="shared" ref="Q370:V370" si="368">IF(ISBLANK(IFERROR(VLOOKUP($A370,INDIRECT("'(EDCA) " &amp; Q$3 &amp; "'!$D:$D"),1,FALSE))),0,1)</f>
        <v>0</v>
      </c>
      <c r="R370" s="76">
        <f t="shared" si="368"/>
        <v>0</v>
      </c>
      <c r="S370" s="76">
        <f t="shared" si="368"/>
        <v>0</v>
      </c>
      <c r="T370" s="76">
        <f t="shared" si="368"/>
        <v>0</v>
      </c>
      <c r="U370" s="76">
        <f t="shared" si="368"/>
        <v>0</v>
      </c>
      <c r="V370" s="76">
        <f t="shared" si="368"/>
        <v>0</v>
      </c>
    </row>
    <row r="371">
      <c r="A371" s="76" t="str">
        <f t="shared" si="1"/>
        <v> ()</v>
      </c>
      <c r="B371" s="76"/>
      <c r="C371" s="76"/>
      <c r="D371" s="76"/>
      <c r="E371" s="76"/>
      <c r="F371" s="76"/>
      <c r="G371" s="76"/>
      <c r="H371" s="76"/>
      <c r="I371" s="88" t="str">
        <f t="shared" si="3"/>
        <v>no</v>
      </c>
      <c r="J371" s="88" t="str">
        <f>IFERROR(__xludf.DUMMYFUNCTION("IFERROR(JOIN("", "",FILTER(K371:P371,LEN(K371:P371))))"),"")</f>
        <v/>
      </c>
      <c r="K371" s="76" t="str">
        <f>IFERROR(__xludf.DUMMYFUNCTION("IF(ISBLANK($D371),"""",IFERROR(JOIN("", "",QUERY(INDIRECT(""'(EDCA) "" &amp; K$3 &amp; ""'!$A$1:$D$1000""),""SELECT A WHERE D = '"" &amp; $A371 &amp; ""'""))))"),"")</f>
        <v/>
      </c>
      <c r="L371" s="76" t="str">
        <f>IFERROR(__xludf.DUMMYFUNCTION("IF(ISBLANK($D371),"""",IFERROR(JOIN("", "",QUERY(INDIRECT(""'(EDCA) "" &amp; L$3 &amp; ""'!$A$1:$D$1000""),""SELECT A WHERE D = '"" &amp; $A371 &amp; ""'""))))"),"")</f>
        <v/>
      </c>
      <c r="M371" s="76" t="str">
        <f>IFERROR(__xludf.DUMMYFUNCTION("IF(ISBLANK($D371),"""",IFERROR(JOIN("", "",QUERY(INDIRECT(""'(EDCA) "" &amp; M$3 &amp; ""'!$A$1:$D$1000""),""SELECT A WHERE D = '"" &amp; $A371 &amp; ""'""))))"),"")</f>
        <v/>
      </c>
      <c r="N371" s="76" t="str">
        <f>IFERROR(__xludf.DUMMYFUNCTION("IF(ISBLANK($D371),"""",IFERROR(JOIN("", "",QUERY(INDIRECT(""'(EDCA) "" &amp; N$3 &amp; ""'!$A$1:$D$1000""),""SELECT A WHERE D = '"" &amp; $A371 &amp; ""'""))))"),"")</f>
        <v/>
      </c>
      <c r="O371" s="76" t="str">
        <f>IFERROR(__xludf.DUMMYFUNCTION("IF(ISBLANK($D371),"""",IFERROR(JOIN("", "",QUERY(INDIRECT(""'(EDCA) "" &amp; O$3 &amp; ""'!$A$1:$D$1000""),""SELECT A WHERE D = '"" &amp; $A371 &amp; ""'""))))"),"")</f>
        <v/>
      </c>
      <c r="P371" s="76" t="str">
        <f>IFERROR(__xludf.DUMMYFUNCTION("IF(ISBLANK($D371),"""",IFERROR(JOIN("", "",QUERY(INDIRECT(""'(EDCA) "" &amp; P$3 &amp; ""'!$A$1:$D$1000""),""SELECT A WHERE D = '"" &amp; $A371 &amp; ""'""))))"),"")</f>
        <v/>
      </c>
      <c r="Q371" s="76">
        <f t="shared" ref="Q371:V371" si="369">IF(ISBLANK(IFERROR(VLOOKUP($A371,INDIRECT("'(EDCA) " &amp; Q$3 &amp; "'!$D:$D"),1,FALSE))),0,1)</f>
        <v>0</v>
      </c>
      <c r="R371" s="76">
        <f t="shared" si="369"/>
        <v>0</v>
      </c>
      <c r="S371" s="76">
        <f t="shared" si="369"/>
        <v>0</v>
      </c>
      <c r="T371" s="76">
        <f t="shared" si="369"/>
        <v>0</v>
      </c>
      <c r="U371" s="76">
        <f t="shared" si="369"/>
        <v>0</v>
      </c>
      <c r="V371" s="76">
        <f t="shared" si="369"/>
        <v>0</v>
      </c>
    </row>
    <row r="372">
      <c r="A372" s="76" t="str">
        <f t="shared" si="1"/>
        <v> ()</v>
      </c>
      <c r="B372" s="76"/>
      <c r="C372" s="76"/>
      <c r="D372" s="76"/>
      <c r="E372" s="76"/>
      <c r="F372" s="76"/>
      <c r="G372" s="76"/>
      <c r="H372" s="76"/>
      <c r="I372" s="88" t="str">
        <f t="shared" si="3"/>
        <v>no</v>
      </c>
      <c r="J372" s="88" t="str">
        <f>IFERROR(__xludf.DUMMYFUNCTION("IFERROR(JOIN("", "",FILTER(K372:P372,LEN(K372:P372))))"),"")</f>
        <v/>
      </c>
      <c r="K372" s="76" t="str">
        <f>IFERROR(__xludf.DUMMYFUNCTION("IF(ISBLANK($D372),"""",IFERROR(JOIN("", "",QUERY(INDIRECT(""'(EDCA) "" &amp; K$3 &amp; ""'!$A$1:$D$1000""),""SELECT A WHERE D = '"" &amp; $A372 &amp; ""'""))))"),"")</f>
        <v/>
      </c>
      <c r="L372" s="76" t="str">
        <f>IFERROR(__xludf.DUMMYFUNCTION("IF(ISBLANK($D372),"""",IFERROR(JOIN("", "",QUERY(INDIRECT(""'(EDCA) "" &amp; L$3 &amp; ""'!$A$1:$D$1000""),""SELECT A WHERE D = '"" &amp; $A372 &amp; ""'""))))"),"")</f>
        <v/>
      </c>
      <c r="M372" s="76" t="str">
        <f>IFERROR(__xludf.DUMMYFUNCTION("IF(ISBLANK($D372),"""",IFERROR(JOIN("", "",QUERY(INDIRECT(""'(EDCA) "" &amp; M$3 &amp; ""'!$A$1:$D$1000""),""SELECT A WHERE D = '"" &amp; $A372 &amp; ""'""))))"),"")</f>
        <v/>
      </c>
      <c r="N372" s="76" t="str">
        <f>IFERROR(__xludf.DUMMYFUNCTION("IF(ISBLANK($D372),"""",IFERROR(JOIN("", "",QUERY(INDIRECT(""'(EDCA) "" &amp; N$3 &amp; ""'!$A$1:$D$1000""),""SELECT A WHERE D = '"" &amp; $A372 &amp; ""'""))))"),"")</f>
        <v/>
      </c>
      <c r="O372" s="76" t="str">
        <f>IFERROR(__xludf.DUMMYFUNCTION("IF(ISBLANK($D372),"""",IFERROR(JOIN("", "",QUERY(INDIRECT(""'(EDCA) "" &amp; O$3 &amp; ""'!$A$1:$D$1000""),""SELECT A WHERE D = '"" &amp; $A372 &amp; ""'""))))"),"")</f>
        <v/>
      </c>
      <c r="P372" s="76" t="str">
        <f>IFERROR(__xludf.DUMMYFUNCTION("IF(ISBLANK($D372),"""",IFERROR(JOIN("", "",QUERY(INDIRECT(""'(EDCA) "" &amp; P$3 &amp; ""'!$A$1:$D$1000""),""SELECT A WHERE D = '"" &amp; $A372 &amp; ""'""))))"),"")</f>
        <v/>
      </c>
      <c r="Q372" s="76">
        <f t="shared" ref="Q372:V372" si="370">IF(ISBLANK(IFERROR(VLOOKUP($A372,INDIRECT("'(EDCA) " &amp; Q$3 &amp; "'!$D:$D"),1,FALSE))),0,1)</f>
        <v>0</v>
      </c>
      <c r="R372" s="76">
        <f t="shared" si="370"/>
        <v>0</v>
      </c>
      <c r="S372" s="76">
        <f t="shared" si="370"/>
        <v>0</v>
      </c>
      <c r="T372" s="76">
        <f t="shared" si="370"/>
        <v>0</v>
      </c>
      <c r="U372" s="76">
        <f t="shared" si="370"/>
        <v>0</v>
      </c>
      <c r="V372" s="76">
        <f t="shared" si="370"/>
        <v>0</v>
      </c>
    </row>
    <row r="373">
      <c r="A373" s="76" t="str">
        <f t="shared" si="1"/>
        <v> ()</v>
      </c>
      <c r="B373" s="76"/>
      <c r="C373" s="76"/>
      <c r="D373" s="76"/>
      <c r="E373" s="76"/>
      <c r="F373" s="76"/>
      <c r="G373" s="76"/>
      <c r="H373" s="76"/>
      <c r="I373" s="88" t="str">
        <f t="shared" si="3"/>
        <v>no</v>
      </c>
      <c r="J373" s="88" t="str">
        <f>IFERROR(__xludf.DUMMYFUNCTION("IFERROR(JOIN("", "",FILTER(K373:P373,LEN(K373:P373))))"),"")</f>
        <v/>
      </c>
      <c r="K373" s="76" t="str">
        <f>IFERROR(__xludf.DUMMYFUNCTION("IF(ISBLANK($D373),"""",IFERROR(JOIN("", "",QUERY(INDIRECT(""'(EDCA) "" &amp; K$3 &amp; ""'!$A$1:$D$1000""),""SELECT A WHERE D = '"" &amp; $A373 &amp; ""'""))))"),"")</f>
        <v/>
      </c>
      <c r="L373" s="76" t="str">
        <f>IFERROR(__xludf.DUMMYFUNCTION("IF(ISBLANK($D373),"""",IFERROR(JOIN("", "",QUERY(INDIRECT(""'(EDCA) "" &amp; L$3 &amp; ""'!$A$1:$D$1000""),""SELECT A WHERE D = '"" &amp; $A373 &amp; ""'""))))"),"")</f>
        <v/>
      </c>
      <c r="M373" s="76" t="str">
        <f>IFERROR(__xludf.DUMMYFUNCTION("IF(ISBLANK($D373),"""",IFERROR(JOIN("", "",QUERY(INDIRECT(""'(EDCA) "" &amp; M$3 &amp; ""'!$A$1:$D$1000""),""SELECT A WHERE D = '"" &amp; $A373 &amp; ""'""))))"),"")</f>
        <v/>
      </c>
      <c r="N373" s="76" t="str">
        <f>IFERROR(__xludf.DUMMYFUNCTION("IF(ISBLANK($D373),"""",IFERROR(JOIN("", "",QUERY(INDIRECT(""'(EDCA) "" &amp; N$3 &amp; ""'!$A$1:$D$1000""),""SELECT A WHERE D = '"" &amp; $A373 &amp; ""'""))))"),"")</f>
        <v/>
      </c>
      <c r="O373" s="76" t="str">
        <f>IFERROR(__xludf.DUMMYFUNCTION("IF(ISBLANK($D373),"""",IFERROR(JOIN("", "",QUERY(INDIRECT(""'(EDCA) "" &amp; O$3 &amp; ""'!$A$1:$D$1000""),""SELECT A WHERE D = '"" &amp; $A373 &amp; ""'""))))"),"")</f>
        <v/>
      </c>
      <c r="P373" s="76" t="str">
        <f>IFERROR(__xludf.DUMMYFUNCTION("IF(ISBLANK($D373),"""",IFERROR(JOIN("", "",QUERY(INDIRECT(""'(EDCA) "" &amp; P$3 &amp; ""'!$A$1:$D$1000""),""SELECT A WHERE D = '"" &amp; $A373 &amp; ""'""))))"),"")</f>
        <v/>
      </c>
      <c r="Q373" s="76">
        <f t="shared" ref="Q373:V373" si="371">IF(ISBLANK(IFERROR(VLOOKUP($A373,INDIRECT("'(EDCA) " &amp; Q$3 &amp; "'!$D:$D"),1,FALSE))),0,1)</f>
        <v>0</v>
      </c>
      <c r="R373" s="76">
        <f t="shared" si="371"/>
        <v>0</v>
      </c>
      <c r="S373" s="76">
        <f t="shared" si="371"/>
        <v>0</v>
      </c>
      <c r="T373" s="76">
        <f t="shared" si="371"/>
        <v>0</v>
      </c>
      <c r="U373" s="76">
        <f t="shared" si="371"/>
        <v>0</v>
      </c>
      <c r="V373" s="76">
        <f t="shared" si="371"/>
        <v>0</v>
      </c>
    </row>
    <row r="374">
      <c r="A374" s="76" t="str">
        <f t="shared" si="1"/>
        <v> ()</v>
      </c>
      <c r="B374" s="76"/>
      <c r="C374" s="76"/>
      <c r="D374" s="76"/>
      <c r="E374" s="76"/>
      <c r="F374" s="76"/>
      <c r="G374" s="76"/>
      <c r="H374" s="76"/>
      <c r="I374" s="88" t="str">
        <f t="shared" si="3"/>
        <v>no</v>
      </c>
      <c r="J374" s="88" t="str">
        <f>IFERROR(__xludf.DUMMYFUNCTION("IFERROR(JOIN("", "",FILTER(K374:P374,LEN(K374:P374))))"),"")</f>
        <v/>
      </c>
      <c r="K374" s="76" t="str">
        <f>IFERROR(__xludf.DUMMYFUNCTION("IF(ISBLANK($D374),"""",IFERROR(JOIN("", "",QUERY(INDIRECT(""'(EDCA) "" &amp; K$3 &amp; ""'!$A$1:$D$1000""),""SELECT A WHERE D = '"" &amp; $A374 &amp; ""'""))))"),"")</f>
        <v/>
      </c>
      <c r="L374" s="76" t="str">
        <f>IFERROR(__xludf.DUMMYFUNCTION("IF(ISBLANK($D374),"""",IFERROR(JOIN("", "",QUERY(INDIRECT(""'(EDCA) "" &amp; L$3 &amp; ""'!$A$1:$D$1000""),""SELECT A WHERE D = '"" &amp; $A374 &amp; ""'""))))"),"")</f>
        <v/>
      </c>
      <c r="M374" s="76" t="str">
        <f>IFERROR(__xludf.DUMMYFUNCTION("IF(ISBLANK($D374),"""",IFERROR(JOIN("", "",QUERY(INDIRECT(""'(EDCA) "" &amp; M$3 &amp; ""'!$A$1:$D$1000""),""SELECT A WHERE D = '"" &amp; $A374 &amp; ""'""))))"),"")</f>
        <v/>
      </c>
      <c r="N374" s="76" t="str">
        <f>IFERROR(__xludf.DUMMYFUNCTION("IF(ISBLANK($D374),"""",IFERROR(JOIN("", "",QUERY(INDIRECT(""'(EDCA) "" &amp; N$3 &amp; ""'!$A$1:$D$1000""),""SELECT A WHERE D = '"" &amp; $A374 &amp; ""'""))))"),"")</f>
        <v/>
      </c>
      <c r="O374" s="76" t="str">
        <f>IFERROR(__xludf.DUMMYFUNCTION("IF(ISBLANK($D374),"""",IFERROR(JOIN("", "",QUERY(INDIRECT(""'(EDCA) "" &amp; O$3 &amp; ""'!$A$1:$D$1000""),""SELECT A WHERE D = '"" &amp; $A374 &amp; ""'""))))"),"")</f>
        <v/>
      </c>
      <c r="P374" s="76" t="str">
        <f>IFERROR(__xludf.DUMMYFUNCTION("IF(ISBLANK($D374),"""",IFERROR(JOIN("", "",QUERY(INDIRECT(""'(EDCA) "" &amp; P$3 &amp; ""'!$A$1:$D$1000""),""SELECT A WHERE D = '"" &amp; $A374 &amp; ""'""))))"),"")</f>
        <v/>
      </c>
      <c r="Q374" s="76">
        <f t="shared" ref="Q374:V374" si="372">IF(ISBLANK(IFERROR(VLOOKUP($A374,INDIRECT("'(EDCA) " &amp; Q$3 &amp; "'!$D:$D"),1,FALSE))),0,1)</f>
        <v>0</v>
      </c>
      <c r="R374" s="76">
        <f t="shared" si="372"/>
        <v>0</v>
      </c>
      <c r="S374" s="76">
        <f t="shared" si="372"/>
        <v>0</v>
      </c>
      <c r="T374" s="76">
        <f t="shared" si="372"/>
        <v>0</v>
      </c>
      <c r="U374" s="76">
        <f t="shared" si="372"/>
        <v>0</v>
      </c>
      <c r="V374" s="76">
        <f t="shared" si="372"/>
        <v>0</v>
      </c>
    </row>
    <row r="375">
      <c r="A375" s="76" t="str">
        <f t="shared" si="1"/>
        <v> ()</v>
      </c>
      <c r="B375" s="76"/>
      <c r="C375" s="76"/>
      <c r="D375" s="76"/>
      <c r="E375" s="76"/>
      <c r="F375" s="76"/>
      <c r="G375" s="76"/>
      <c r="H375" s="76"/>
      <c r="I375" s="88" t="str">
        <f t="shared" si="3"/>
        <v>no</v>
      </c>
      <c r="J375" s="88" t="str">
        <f>IFERROR(__xludf.DUMMYFUNCTION("IFERROR(JOIN("", "",FILTER(K375:P375,LEN(K375:P375))))"),"")</f>
        <v/>
      </c>
      <c r="K375" s="76" t="str">
        <f>IFERROR(__xludf.DUMMYFUNCTION("IF(ISBLANK($D375),"""",IFERROR(JOIN("", "",QUERY(INDIRECT(""'(EDCA) "" &amp; K$3 &amp; ""'!$A$1:$D$1000""),""SELECT A WHERE D = '"" &amp; $A375 &amp; ""'""))))"),"")</f>
        <v/>
      </c>
      <c r="L375" s="76" t="str">
        <f>IFERROR(__xludf.DUMMYFUNCTION("IF(ISBLANK($D375),"""",IFERROR(JOIN("", "",QUERY(INDIRECT(""'(EDCA) "" &amp; L$3 &amp; ""'!$A$1:$D$1000""),""SELECT A WHERE D = '"" &amp; $A375 &amp; ""'""))))"),"")</f>
        <v/>
      </c>
      <c r="M375" s="76" t="str">
        <f>IFERROR(__xludf.DUMMYFUNCTION("IF(ISBLANK($D375),"""",IFERROR(JOIN("", "",QUERY(INDIRECT(""'(EDCA) "" &amp; M$3 &amp; ""'!$A$1:$D$1000""),""SELECT A WHERE D = '"" &amp; $A375 &amp; ""'""))))"),"")</f>
        <v/>
      </c>
      <c r="N375" s="76" t="str">
        <f>IFERROR(__xludf.DUMMYFUNCTION("IF(ISBLANK($D375),"""",IFERROR(JOIN("", "",QUERY(INDIRECT(""'(EDCA) "" &amp; N$3 &amp; ""'!$A$1:$D$1000""),""SELECT A WHERE D = '"" &amp; $A375 &amp; ""'""))))"),"")</f>
        <v/>
      </c>
      <c r="O375" s="76" t="str">
        <f>IFERROR(__xludf.DUMMYFUNCTION("IF(ISBLANK($D375),"""",IFERROR(JOIN("", "",QUERY(INDIRECT(""'(EDCA) "" &amp; O$3 &amp; ""'!$A$1:$D$1000""),""SELECT A WHERE D = '"" &amp; $A375 &amp; ""'""))))"),"")</f>
        <v/>
      </c>
      <c r="P375" s="76" t="str">
        <f>IFERROR(__xludf.DUMMYFUNCTION("IF(ISBLANK($D375),"""",IFERROR(JOIN("", "",QUERY(INDIRECT(""'(EDCA) "" &amp; P$3 &amp; ""'!$A$1:$D$1000""),""SELECT A WHERE D = '"" &amp; $A375 &amp; ""'""))))"),"")</f>
        <v/>
      </c>
      <c r="Q375" s="76">
        <f t="shared" ref="Q375:V375" si="373">IF(ISBLANK(IFERROR(VLOOKUP($A375,INDIRECT("'(EDCA) " &amp; Q$3 &amp; "'!$D:$D"),1,FALSE))),0,1)</f>
        <v>0</v>
      </c>
      <c r="R375" s="76">
        <f t="shared" si="373"/>
        <v>0</v>
      </c>
      <c r="S375" s="76">
        <f t="shared" si="373"/>
        <v>0</v>
      </c>
      <c r="T375" s="76">
        <f t="shared" si="373"/>
        <v>0</v>
      </c>
      <c r="U375" s="76">
        <f t="shared" si="373"/>
        <v>0</v>
      </c>
      <c r="V375" s="76">
        <f t="shared" si="373"/>
        <v>0</v>
      </c>
    </row>
    <row r="376">
      <c r="A376" s="76" t="str">
        <f t="shared" si="1"/>
        <v> ()</v>
      </c>
      <c r="B376" s="76"/>
      <c r="C376" s="76"/>
      <c r="D376" s="76"/>
      <c r="E376" s="76"/>
      <c r="F376" s="76"/>
      <c r="G376" s="76"/>
      <c r="H376" s="76"/>
      <c r="I376" s="88" t="str">
        <f t="shared" si="3"/>
        <v>no</v>
      </c>
      <c r="J376" s="88" t="str">
        <f>IFERROR(__xludf.DUMMYFUNCTION("IFERROR(JOIN("", "",FILTER(K376:P376,LEN(K376:P376))))"),"")</f>
        <v/>
      </c>
      <c r="K376" s="76" t="str">
        <f>IFERROR(__xludf.DUMMYFUNCTION("IF(ISBLANK($D376),"""",IFERROR(JOIN("", "",QUERY(INDIRECT(""'(EDCA) "" &amp; K$3 &amp; ""'!$A$1:$D$1000""),""SELECT A WHERE D = '"" &amp; $A376 &amp; ""'""))))"),"")</f>
        <v/>
      </c>
      <c r="L376" s="76" t="str">
        <f>IFERROR(__xludf.DUMMYFUNCTION("IF(ISBLANK($D376),"""",IFERROR(JOIN("", "",QUERY(INDIRECT(""'(EDCA) "" &amp; L$3 &amp; ""'!$A$1:$D$1000""),""SELECT A WHERE D = '"" &amp; $A376 &amp; ""'""))))"),"")</f>
        <v/>
      </c>
      <c r="M376" s="76" t="str">
        <f>IFERROR(__xludf.DUMMYFUNCTION("IF(ISBLANK($D376),"""",IFERROR(JOIN("", "",QUERY(INDIRECT(""'(EDCA) "" &amp; M$3 &amp; ""'!$A$1:$D$1000""),""SELECT A WHERE D = '"" &amp; $A376 &amp; ""'""))))"),"")</f>
        <v/>
      </c>
      <c r="N376" s="76" t="str">
        <f>IFERROR(__xludf.DUMMYFUNCTION("IF(ISBLANK($D376),"""",IFERROR(JOIN("", "",QUERY(INDIRECT(""'(EDCA) "" &amp; N$3 &amp; ""'!$A$1:$D$1000""),""SELECT A WHERE D = '"" &amp; $A376 &amp; ""'""))))"),"")</f>
        <v/>
      </c>
      <c r="O376" s="76" t="str">
        <f>IFERROR(__xludf.DUMMYFUNCTION("IF(ISBLANK($D376),"""",IFERROR(JOIN("", "",QUERY(INDIRECT(""'(EDCA) "" &amp; O$3 &amp; ""'!$A$1:$D$1000""),""SELECT A WHERE D = '"" &amp; $A376 &amp; ""'""))))"),"")</f>
        <v/>
      </c>
      <c r="P376" s="76" t="str">
        <f>IFERROR(__xludf.DUMMYFUNCTION("IF(ISBLANK($D376),"""",IFERROR(JOIN("", "",QUERY(INDIRECT(""'(EDCA) "" &amp; P$3 &amp; ""'!$A$1:$D$1000""),""SELECT A WHERE D = '"" &amp; $A376 &amp; ""'""))))"),"")</f>
        <v/>
      </c>
      <c r="Q376" s="76">
        <f t="shared" ref="Q376:V376" si="374">IF(ISBLANK(IFERROR(VLOOKUP($A376,INDIRECT("'(EDCA) " &amp; Q$3 &amp; "'!$D:$D"),1,FALSE))),0,1)</f>
        <v>0</v>
      </c>
      <c r="R376" s="76">
        <f t="shared" si="374"/>
        <v>0</v>
      </c>
      <c r="S376" s="76">
        <f t="shared" si="374"/>
        <v>0</v>
      </c>
      <c r="T376" s="76">
        <f t="shared" si="374"/>
        <v>0</v>
      </c>
      <c r="U376" s="76">
        <f t="shared" si="374"/>
        <v>0</v>
      </c>
      <c r="V376" s="76">
        <f t="shared" si="374"/>
        <v>0</v>
      </c>
    </row>
    <row r="377">
      <c r="A377" s="76" t="str">
        <f t="shared" si="1"/>
        <v> ()</v>
      </c>
      <c r="B377" s="76"/>
      <c r="C377" s="76"/>
      <c r="D377" s="76"/>
      <c r="E377" s="76"/>
      <c r="F377" s="76"/>
      <c r="G377" s="76"/>
      <c r="H377" s="76"/>
      <c r="I377" s="88" t="str">
        <f t="shared" si="3"/>
        <v>no</v>
      </c>
      <c r="J377" s="88" t="str">
        <f>IFERROR(__xludf.DUMMYFUNCTION("IFERROR(JOIN("", "",FILTER(K377:P377,LEN(K377:P377))))"),"")</f>
        <v/>
      </c>
      <c r="K377" s="76" t="str">
        <f>IFERROR(__xludf.DUMMYFUNCTION("IF(ISBLANK($D377),"""",IFERROR(JOIN("", "",QUERY(INDIRECT(""'(EDCA) "" &amp; K$3 &amp; ""'!$A$1:$D$1000""),""SELECT A WHERE D = '"" &amp; $A377 &amp; ""'""))))"),"")</f>
        <v/>
      </c>
      <c r="L377" s="76" t="str">
        <f>IFERROR(__xludf.DUMMYFUNCTION("IF(ISBLANK($D377),"""",IFERROR(JOIN("", "",QUERY(INDIRECT(""'(EDCA) "" &amp; L$3 &amp; ""'!$A$1:$D$1000""),""SELECT A WHERE D = '"" &amp; $A377 &amp; ""'""))))"),"")</f>
        <v/>
      </c>
      <c r="M377" s="76" t="str">
        <f>IFERROR(__xludf.DUMMYFUNCTION("IF(ISBLANK($D377),"""",IFERROR(JOIN("", "",QUERY(INDIRECT(""'(EDCA) "" &amp; M$3 &amp; ""'!$A$1:$D$1000""),""SELECT A WHERE D = '"" &amp; $A377 &amp; ""'""))))"),"")</f>
        <v/>
      </c>
      <c r="N377" s="76" t="str">
        <f>IFERROR(__xludf.DUMMYFUNCTION("IF(ISBLANK($D377),"""",IFERROR(JOIN("", "",QUERY(INDIRECT(""'(EDCA) "" &amp; N$3 &amp; ""'!$A$1:$D$1000""),""SELECT A WHERE D = '"" &amp; $A377 &amp; ""'""))))"),"")</f>
        <v/>
      </c>
      <c r="O377" s="76" t="str">
        <f>IFERROR(__xludf.DUMMYFUNCTION("IF(ISBLANK($D377),"""",IFERROR(JOIN("", "",QUERY(INDIRECT(""'(EDCA) "" &amp; O$3 &amp; ""'!$A$1:$D$1000""),""SELECT A WHERE D = '"" &amp; $A377 &amp; ""'""))))"),"")</f>
        <v/>
      </c>
      <c r="P377" s="76" t="str">
        <f>IFERROR(__xludf.DUMMYFUNCTION("IF(ISBLANK($D377),"""",IFERROR(JOIN("", "",QUERY(INDIRECT(""'(EDCA) "" &amp; P$3 &amp; ""'!$A$1:$D$1000""),""SELECT A WHERE D = '"" &amp; $A377 &amp; ""'""))))"),"")</f>
        <v/>
      </c>
      <c r="Q377" s="76">
        <f t="shared" ref="Q377:V377" si="375">IF(ISBLANK(IFERROR(VLOOKUP($A377,INDIRECT("'(EDCA) " &amp; Q$3 &amp; "'!$D:$D"),1,FALSE))),0,1)</f>
        <v>0</v>
      </c>
      <c r="R377" s="76">
        <f t="shared" si="375"/>
        <v>0</v>
      </c>
      <c r="S377" s="76">
        <f t="shared" si="375"/>
        <v>0</v>
      </c>
      <c r="T377" s="76">
        <f t="shared" si="375"/>
        <v>0</v>
      </c>
      <c r="U377" s="76">
        <f t="shared" si="375"/>
        <v>0</v>
      </c>
      <c r="V377" s="76">
        <f t="shared" si="375"/>
        <v>0</v>
      </c>
    </row>
    <row r="378">
      <c r="A378" s="76" t="str">
        <f t="shared" si="1"/>
        <v> ()</v>
      </c>
      <c r="B378" s="76"/>
      <c r="C378" s="76"/>
      <c r="D378" s="76"/>
      <c r="E378" s="76"/>
      <c r="F378" s="76"/>
      <c r="G378" s="76"/>
      <c r="H378" s="76"/>
      <c r="I378" s="88" t="str">
        <f t="shared" si="3"/>
        <v>no</v>
      </c>
      <c r="J378" s="88" t="str">
        <f>IFERROR(__xludf.DUMMYFUNCTION("IFERROR(JOIN("", "",FILTER(K378:P378,LEN(K378:P378))))"),"")</f>
        <v/>
      </c>
      <c r="K378" s="76" t="str">
        <f>IFERROR(__xludf.DUMMYFUNCTION("IF(ISBLANK($D378),"""",IFERROR(JOIN("", "",QUERY(INDIRECT(""'(EDCA) "" &amp; K$3 &amp; ""'!$A$1:$D$1000""),""SELECT A WHERE D = '"" &amp; $A378 &amp; ""'""))))"),"")</f>
        <v/>
      </c>
      <c r="L378" s="76" t="str">
        <f>IFERROR(__xludf.DUMMYFUNCTION("IF(ISBLANK($D378),"""",IFERROR(JOIN("", "",QUERY(INDIRECT(""'(EDCA) "" &amp; L$3 &amp; ""'!$A$1:$D$1000""),""SELECT A WHERE D = '"" &amp; $A378 &amp; ""'""))))"),"")</f>
        <v/>
      </c>
      <c r="M378" s="76" t="str">
        <f>IFERROR(__xludf.DUMMYFUNCTION("IF(ISBLANK($D378),"""",IFERROR(JOIN("", "",QUERY(INDIRECT(""'(EDCA) "" &amp; M$3 &amp; ""'!$A$1:$D$1000""),""SELECT A WHERE D = '"" &amp; $A378 &amp; ""'""))))"),"")</f>
        <v/>
      </c>
      <c r="N378" s="76" t="str">
        <f>IFERROR(__xludf.DUMMYFUNCTION("IF(ISBLANK($D378),"""",IFERROR(JOIN("", "",QUERY(INDIRECT(""'(EDCA) "" &amp; N$3 &amp; ""'!$A$1:$D$1000""),""SELECT A WHERE D = '"" &amp; $A378 &amp; ""'""))))"),"")</f>
        <v/>
      </c>
      <c r="O378" s="76" t="str">
        <f>IFERROR(__xludf.DUMMYFUNCTION("IF(ISBLANK($D378),"""",IFERROR(JOIN("", "",QUERY(INDIRECT(""'(EDCA) "" &amp; O$3 &amp; ""'!$A$1:$D$1000""),""SELECT A WHERE D = '"" &amp; $A378 &amp; ""'""))))"),"")</f>
        <v/>
      </c>
      <c r="P378" s="76" t="str">
        <f>IFERROR(__xludf.DUMMYFUNCTION("IF(ISBLANK($D378),"""",IFERROR(JOIN("", "",QUERY(INDIRECT(""'(EDCA) "" &amp; P$3 &amp; ""'!$A$1:$D$1000""),""SELECT A WHERE D = '"" &amp; $A378 &amp; ""'""))))"),"")</f>
        <v/>
      </c>
      <c r="Q378" s="76">
        <f t="shared" ref="Q378:V378" si="376">IF(ISBLANK(IFERROR(VLOOKUP($A378,INDIRECT("'(EDCA) " &amp; Q$3 &amp; "'!$D:$D"),1,FALSE))),0,1)</f>
        <v>0</v>
      </c>
      <c r="R378" s="76">
        <f t="shared" si="376"/>
        <v>0</v>
      </c>
      <c r="S378" s="76">
        <f t="shared" si="376"/>
        <v>0</v>
      </c>
      <c r="T378" s="76">
        <f t="shared" si="376"/>
        <v>0</v>
      </c>
      <c r="U378" s="76">
        <f t="shared" si="376"/>
        <v>0</v>
      </c>
      <c r="V378" s="76">
        <f t="shared" si="376"/>
        <v>0</v>
      </c>
    </row>
    <row r="379">
      <c r="A379" s="76" t="str">
        <f t="shared" si="1"/>
        <v> ()</v>
      </c>
      <c r="B379" s="76"/>
      <c r="C379" s="76"/>
      <c r="D379" s="76"/>
      <c r="E379" s="76"/>
      <c r="F379" s="76"/>
      <c r="G379" s="76"/>
      <c r="H379" s="76"/>
      <c r="I379" s="88" t="str">
        <f t="shared" si="3"/>
        <v>no</v>
      </c>
      <c r="J379" s="88" t="str">
        <f>IFERROR(__xludf.DUMMYFUNCTION("IFERROR(JOIN("", "",FILTER(K379:P379,LEN(K379:P379))))"),"")</f>
        <v/>
      </c>
      <c r="K379" s="76" t="str">
        <f>IFERROR(__xludf.DUMMYFUNCTION("IF(ISBLANK($D379),"""",IFERROR(JOIN("", "",QUERY(INDIRECT(""'(EDCA) "" &amp; K$3 &amp; ""'!$A$1:$D$1000""),""SELECT A WHERE D = '"" &amp; $A379 &amp; ""'""))))"),"")</f>
        <v/>
      </c>
      <c r="L379" s="76" t="str">
        <f>IFERROR(__xludf.DUMMYFUNCTION("IF(ISBLANK($D379),"""",IFERROR(JOIN("", "",QUERY(INDIRECT(""'(EDCA) "" &amp; L$3 &amp; ""'!$A$1:$D$1000""),""SELECT A WHERE D = '"" &amp; $A379 &amp; ""'""))))"),"")</f>
        <v/>
      </c>
      <c r="M379" s="76" t="str">
        <f>IFERROR(__xludf.DUMMYFUNCTION("IF(ISBLANK($D379),"""",IFERROR(JOIN("", "",QUERY(INDIRECT(""'(EDCA) "" &amp; M$3 &amp; ""'!$A$1:$D$1000""),""SELECT A WHERE D = '"" &amp; $A379 &amp; ""'""))))"),"")</f>
        <v/>
      </c>
      <c r="N379" s="76" t="str">
        <f>IFERROR(__xludf.DUMMYFUNCTION("IF(ISBLANK($D379),"""",IFERROR(JOIN("", "",QUERY(INDIRECT(""'(EDCA) "" &amp; N$3 &amp; ""'!$A$1:$D$1000""),""SELECT A WHERE D = '"" &amp; $A379 &amp; ""'""))))"),"")</f>
        <v/>
      </c>
      <c r="O379" s="76" t="str">
        <f>IFERROR(__xludf.DUMMYFUNCTION("IF(ISBLANK($D379),"""",IFERROR(JOIN("", "",QUERY(INDIRECT(""'(EDCA) "" &amp; O$3 &amp; ""'!$A$1:$D$1000""),""SELECT A WHERE D = '"" &amp; $A379 &amp; ""'""))))"),"")</f>
        <v/>
      </c>
      <c r="P379" s="76" t="str">
        <f>IFERROR(__xludf.DUMMYFUNCTION("IF(ISBLANK($D379),"""",IFERROR(JOIN("", "",QUERY(INDIRECT(""'(EDCA) "" &amp; P$3 &amp; ""'!$A$1:$D$1000""),""SELECT A WHERE D = '"" &amp; $A379 &amp; ""'""))))"),"")</f>
        <v/>
      </c>
      <c r="Q379" s="76">
        <f t="shared" ref="Q379:V379" si="377">IF(ISBLANK(IFERROR(VLOOKUP($A379,INDIRECT("'(EDCA) " &amp; Q$3 &amp; "'!$D:$D"),1,FALSE))),0,1)</f>
        <v>0</v>
      </c>
      <c r="R379" s="76">
        <f t="shared" si="377"/>
        <v>0</v>
      </c>
      <c r="S379" s="76">
        <f t="shared" si="377"/>
        <v>0</v>
      </c>
      <c r="T379" s="76">
        <f t="shared" si="377"/>
        <v>0</v>
      </c>
      <c r="U379" s="76">
        <f t="shared" si="377"/>
        <v>0</v>
      </c>
      <c r="V379" s="76">
        <f t="shared" si="377"/>
        <v>0</v>
      </c>
    </row>
    <row r="380">
      <c r="A380" s="76" t="str">
        <f t="shared" si="1"/>
        <v> ()</v>
      </c>
      <c r="B380" s="76"/>
      <c r="C380" s="76"/>
      <c r="D380" s="76"/>
      <c r="E380" s="76"/>
      <c r="F380" s="76"/>
      <c r="G380" s="76"/>
      <c r="H380" s="76"/>
      <c r="I380" s="88" t="str">
        <f t="shared" si="3"/>
        <v>no</v>
      </c>
      <c r="J380" s="88" t="str">
        <f>IFERROR(__xludf.DUMMYFUNCTION("IFERROR(JOIN("", "",FILTER(K380:P380,LEN(K380:P380))))"),"")</f>
        <v/>
      </c>
      <c r="K380" s="76" t="str">
        <f>IFERROR(__xludf.DUMMYFUNCTION("IF(ISBLANK($D380),"""",IFERROR(JOIN("", "",QUERY(INDIRECT(""'(EDCA) "" &amp; K$3 &amp; ""'!$A$1:$D$1000""),""SELECT A WHERE D = '"" &amp; $A380 &amp; ""'""))))"),"")</f>
        <v/>
      </c>
      <c r="L380" s="76" t="str">
        <f>IFERROR(__xludf.DUMMYFUNCTION("IF(ISBLANK($D380),"""",IFERROR(JOIN("", "",QUERY(INDIRECT(""'(EDCA) "" &amp; L$3 &amp; ""'!$A$1:$D$1000""),""SELECT A WHERE D = '"" &amp; $A380 &amp; ""'""))))"),"")</f>
        <v/>
      </c>
      <c r="M380" s="76" t="str">
        <f>IFERROR(__xludf.DUMMYFUNCTION("IF(ISBLANK($D380),"""",IFERROR(JOIN("", "",QUERY(INDIRECT(""'(EDCA) "" &amp; M$3 &amp; ""'!$A$1:$D$1000""),""SELECT A WHERE D = '"" &amp; $A380 &amp; ""'""))))"),"")</f>
        <v/>
      </c>
      <c r="N380" s="76" t="str">
        <f>IFERROR(__xludf.DUMMYFUNCTION("IF(ISBLANK($D380),"""",IFERROR(JOIN("", "",QUERY(INDIRECT(""'(EDCA) "" &amp; N$3 &amp; ""'!$A$1:$D$1000""),""SELECT A WHERE D = '"" &amp; $A380 &amp; ""'""))))"),"")</f>
        <v/>
      </c>
      <c r="O380" s="76" t="str">
        <f>IFERROR(__xludf.DUMMYFUNCTION("IF(ISBLANK($D380),"""",IFERROR(JOIN("", "",QUERY(INDIRECT(""'(EDCA) "" &amp; O$3 &amp; ""'!$A$1:$D$1000""),""SELECT A WHERE D = '"" &amp; $A380 &amp; ""'""))))"),"")</f>
        <v/>
      </c>
      <c r="P380" s="76" t="str">
        <f>IFERROR(__xludf.DUMMYFUNCTION("IF(ISBLANK($D380),"""",IFERROR(JOIN("", "",QUERY(INDIRECT(""'(EDCA) "" &amp; P$3 &amp; ""'!$A$1:$D$1000""),""SELECT A WHERE D = '"" &amp; $A380 &amp; ""'""))))"),"")</f>
        <v/>
      </c>
      <c r="Q380" s="76">
        <f t="shared" ref="Q380:V380" si="378">IF(ISBLANK(IFERROR(VLOOKUP($A380,INDIRECT("'(EDCA) " &amp; Q$3 &amp; "'!$D:$D"),1,FALSE))),0,1)</f>
        <v>0</v>
      </c>
      <c r="R380" s="76">
        <f t="shared" si="378"/>
        <v>0</v>
      </c>
      <c r="S380" s="76">
        <f t="shared" si="378"/>
        <v>0</v>
      </c>
      <c r="T380" s="76">
        <f t="shared" si="378"/>
        <v>0</v>
      </c>
      <c r="U380" s="76">
        <f t="shared" si="378"/>
        <v>0</v>
      </c>
      <c r="V380" s="76">
        <f t="shared" si="378"/>
        <v>0</v>
      </c>
    </row>
    <row r="381">
      <c r="A381" s="76" t="str">
        <f t="shared" si="1"/>
        <v> ()</v>
      </c>
      <c r="B381" s="76"/>
      <c r="C381" s="76"/>
      <c r="D381" s="76"/>
      <c r="E381" s="76"/>
      <c r="F381" s="76"/>
      <c r="G381" s="76"/>
      <c r="H381" s="76"/>
      <c r="I381" s="88" t="str">
        <f t="shared" si="3"/>
        <v>no</v>
      </c>
      <c r="J381" s="88" t="str">
        <f>IFERROR(__xludf.DUMMYFUNCTION("IFERROR(JOIN("", "",FILTER(K381:P381,LEN(K381:P381))))"),"")</f>
        <v/>
      </c>
      <c r="K381" s="76" t="str">
        <f>IFERROR(__xludf.DUMMYFUNCTION("IF(ISBLANK($D381),"""",IFERROR(JOIN("", "",QUERY(INDIRECT(""'(EDCA) "" &amp; K$3 &amp; ""'!$A$1:$D$1000""),""SELECT A WHERE D = '"" &amp; $A381 &amp; ""'""))))"),"")</f>
        <v/>
      </c>
      <c r="L381" s="76" t="str">
        <f>IFERROR(__xludf.DUMMYFUNCTION("IF(ISBLANK($D381),"""",IFERROR(JOIN("", "",QUERY(INDIRECT(""'(EDCA) "" &amp; L$3 &amp; ""'!$A$1:$D$1000""),""SELECT A WHERE D = '"" &amp; $A381 &amp; ""'""))))"),"")</f>
        <v/>
      </c>
      <c r="M381" s="76" t="str">
        <f>IFERROR(__xludf.DUMMYFUNCTION("IF(ISBLANK($D381),"""",IFERROR(JOIN("", "",QUERY(INDIRECT(""'(EDCA) "" &amp; M$3 &amp; ""'!$A$1:$D$1000""),""SELECT A WHERE D = '"" &amp; $A381 &amp; ""'""))))"),"")</f>
        <v/>
      </c>
      <c r="N381" s="76" t="str">
        <f>IFERROR(__xludf.DUMMYFUNCTION("IF(ISBLANK($D381),"""",IFERROR(JOIN("", "",QUERY(INDIRECT(""'(EDCA) "" &amp; N$3 &amp; ""'!$A$1:$D$1000""),""SELECT A WHERE D = '"" &amp; $A381 &amp; ""'""))))"),"")</f>
        <v/>
      </c>
      <c r="O381" s="76" t="str">
        <f>IFERROR(__xludf.DUMMYFUNCTION("IF(ISBLANK($D381),"""",IFERROR(JOIN("", "",QUERY(INDIRECT(""'(EDCA) "" &amp; O$3 &amp; ""'!$A$1:$D$1000""),""SELECT A WHERE D = '"" &amp; $A381 &amp; ""'""))))"),"")</f>
        <v/>
      </c>
      <c r="P381" s="76" t="str">
        <f>IFERROR(__xludf.DUMMYFUNCTION("IF(ISBLANK($D381),"""",IFERROR(JOIN("", "",QUERY(INDIRECT(""'(EDCA) "" &amp; P$3 &amp; ""'!$A$1:$D$1000""),""SELECT A WHERE D = '"" &amp; $A381 &amp; ""'""))))"),"")</f>
        <v/>
      </c>
      <c r="Q381" s="76">
        <f t="shared" ref="Q381:V381" si="379">IF(ISBLANK(IFERROR(VLOOKUP($A381,INDIRECT("'(EDCA) " &amp; Q$3 &amp; "'!$D:$D"),1,FALSE))),0,1)</f>
        <v>0</v>
      </c>
      <c r="R381" s="76">
        <f t="shared" si="379"/>
        <v>0</v>
      </c>
      <c r="S381" s="76">
        <f t="shared" si="379"/>
        <v>0</v>
      </c>
      <c r="T381" s="76">
        <f t="shared" si="379"/>
        <v>0</v>
      </c>
      <c r="U381" s="76">
        <f t="shared" si="379"/>
        <v>0</v>
      </c>
      <c r="V381" s="76">
        <f t="shared" si="379"/>
        <v>0</v>
      </c>
    </row>
    <row r="382">
      <c r="A382" s="76" t="str">
        <f t="shared" si="1"/>
        <v> ()</v>
      </c>
      <c r="B382" s="76"/>
      <c r="C382" s="76"/>
      <c r="D382" s="76"/>
      <c r="E382" s="76"/>
      <c r="F382" s="76"/>
      <c r="G382" s="76"/>
      <c r="H382" s="76"/>
      <c r="I382" s="88" t="str">
        <f t="shared" si="3"/>
        <v>no</v>
      </c>
      <c r="J382" s="88" t="str">
        <f>IFERROR(__xludf.DUMMYFUNCTION("IFERROR(JOIN("", "",FILTER(K382:P382,LEN(K382:P382))))"),"")</f>
        <v/>
      </c>
      <c r="K382" s="76" t="str">
        <f>IFERROR(__xludf.DUMMYFUNCTION("IF(ISBLANK($D382),"""",IFERROR(JOIN("", "",QUERY(INDIRECT(""'(EDCA) "" &amp; K$3 &amp; ""'!$A$1:$D$1000""),""SELECT A WHERE D = '"" &amp; $A382 &amp; ""'""))))"),"")</f>
        <v/>
      </c>
      <c r="L382" s="76" t="str">
        <f>IFERROR(__xludf.DUMMYFUNCTION("IF(ISBLANK($D382),"""",IFERROR(JOIN("", "",QUERY(INDIRECT(""'(EDCA) "" &amp; L$3 &amp; ""'!$A$1:$D$1000""),""SELECT A WHERE D = '"" &amp; $A382 &amp; ""'""))))"),"")</f>
        <v/>
      </c>
      <c r="M382" s="76" t="str">
        <f>IFERROR(__xludf.DUMMYFUNCTION("IF(ISBLANK($D382),"""",IFERROR(JOIN("", "",QUERY(INDIRECT(""'(EDCA) "" &amp; M$3 &amp; ""'!$A$1:$D$1000""),""SELECT A WHERE D = '"" &amp; $A382 &amp; ""'""))))"),"")</f>
        <v/>
      </c>
      <c r="N382" s="76" t="str">
        <f>IFERROR(__xludf.DUMMYFUNCTION("IF(ISBLANK($D382),"""",IFERROR(JOIN("", "",QUERY(INDIRECT(""'(EDCA) "" &amp; N$3 &amp; ""'!$A$1:$D$1000""),""SELECT A WHERE D = '"" &amp; $A382 &amp; ""'""))))"),"")</f>
        <v/>
      </c>
      <c r="O382" s="76" t="str">
        <f>IFERROR(__xludf.DUMMYFUNCTION("IF(ISBLANK($D382),"""",IFERROR(JOIN("", "",QUERY(INDIRECT(""'(EDCA) "" &amp; O$3 &amp; ""'!$A$1:$D$1000""),""SELECT A WHERE D = '"" &amp; $A382 &amp; ""'""))))"),"")</f>
        <v/>
      </c>
      <c r="P382" s="76" t="str">
        <f>IFERROR(__xludf.DUMMYFUNCTION("IF(ISBLANK($D382),"""",IFERROR(JOIN("", "",QUERY(INDIRECT(""'(EDCA) "" &amp; P$3 &amp; ""'!$A$1:$D$1000""),""SELECT A WHERE D = '"" &amp; $A382 &amp; ""'""))))"),"")</f>
        <v/>
      </c>
      <c r="Q382" s="76">
        <f t="shared" ref="Q382:V382" si="380">IF(ISBLANK(IFERROR(VLOOKUP($A382,INDIRECT("'(EDCA) " &amp; Q$3 &amp; "'!$D:$D"),1,FALSE))),0,1)</f>
        <v>0</v>
      </c>
      <c r="R382" s="76">
        <f t="shared" si="380"/>
        <v>0</v>
      </c>
      <c r="S382" s="76">
        <f t="shared" si="380"/>
        <v>0</v>
      </c>
      <c r="T382" s="76">
        <f t="shared" si="380"/>
        <v>0</v>
      </c>
      <c r="U382" s="76">
        <f t="shared" si="380"/>
        <v>0</v>
      </c>
      <c r="V382" s="76">
        <f t="shared" si="380"/>
        <v>0</v>
      </c>
    </row>
    <row r="383">
      <c r="A383" s="76" t="str">
        <f t="shared" si="1"/>
        <v> ()</v>
      </c>
      <c r="B383" s="76"/>
      <c r="C383" s="76"/>
      <c r="D383" s="76"/>
      <c r="E383" s="76"/>
      <c r="F383" s="76"/>
      <c r="G383" s="76"/>
      <c r="H383" s="76"/>
      <c r="I383" s="88" t="str">
        <f t="shared" si="3"/>
        <v>no</v>
      </c>
      <c r="J383" s="88" t="str">
        <f>IFERROR(__xludf.DUMMYFUNCTION("IFERROR(JOIN("", "",FILTER(K383:P383,LEN(K383:P383))))"),"")</f>
        <v/>
      </c>
      <c r="K383" s="76" t="str">
        <f>IFERROR(__xludf.DUMMYFUNCTION("IF(ISBLANK($D383),"""",IFERROR(JOIN("", "",QUERY(INDIRECT(""'(EDCA) "" &amp; K$3 &amp; ""'!$A$1:$D$1000""),""SELECT A WHERE D = '"" &amp; $A383 &amp; ""'""))))"),"")</f>
        <v/>
      </c>
      <c r="L383" s="76" t="str">
        <f>IFERROR(__xludf.DUMMYFUNCTION("IF(ISBLANK($D383),"""",IFERROR(JOIN("", "",QUERY(INDIRECT(""'(EDCA) "" &amp; L$3 &amp; ""'!$A$1:$D$1000""),""SELECT A WHERE D = '"" &amp; $A383 &amp; ""'""))))"),"")</f>
        <v/>
      </c>
      <c r="M383" s="76" t="str">
        <f>IFERROR(__xludf.DUMMYFUNCTION("IF(ISBLANK($D383),"""",IFERROR(JOIN("", "",QUERY(INDIRECT(""'(EDCA) "" &amp; M$3 &amp; ""'!$A$1:$D$1000""),""SELECT A WHERE D = '"" &amp; $A383 &amp; ""'""))))"),"")</f>
        <v/>
      </c>
      <c r="N383" s="76" t="str">
        <f>IFERROR(__xludf.DUMMYFUNCTION("IF(ISBLANK($D383),"""",IFERROR(JOIN("", "",QUERY(INDIRECT(""'(EDCA) "" &amp; N$3 &amp; ""'!$A$1:$D$1000""),""SELECT A WHERE D = '"" &amp; $A383 &amp; ""'""))))"),"")</f>
        <v/>
      </c>
      <c r="O383" s="76" t="str">
        <f>IFERROR(__xludf.DUMMYFUNCTION("IF(ISBLANK($D383),"""",IFERROR(JOIN("", "",QUERY(INDIRECT(""'(EDCA) "" &amp; O$3 &amp; ""'!$A$1:$D$1000""),""SELECT A WHERE D = '"" &amp; $A383 &amp; ""'""))))"),"")</f>
        <v/>
      </c>
      <c r="P383" s="76" t="str">
        <f>IFERROR(__xludf.DUMMYFUNCTION("IF(ISBLANK($D383),"""",IFERROR(JOIN("", "",QUERY(INDIRECT(""'(EDCA) "" &amp; P$3 &amp; ""'!$A$1:$D$1000""),""SELECT A WHERE D = '"" &amp; $A383 &amp; ""'""))))"),"")</f>
        <v/>
      </c>
      <c r="Q383" s="76">
        <f t="shared" ref="Q383:V383" si="381">IF(ISBLANK(IFERROR(VLOOKUP($A383,INDIRECT("'(EDCA) " &amp; Q$3 &amp; "'!$D:$D"),1,FALSE))),0,1)</f>
        <v>0</v>
      </c>
      <c r="R383" s="76">
        <f t="shared" si="381"/>
        <v>0</v>
      </c>
      <c r="S383" s="76">
        <f t="shared" si="381"/>
        <v>0</v>
      </c>
      <c r="T383" s="76">
        <f t="shared" si="381"/>
        <v>0</v>
      </c>
      <c r="U383" s="76">
        <f t="shared" si="381"/>
        <v>0</v>
      </c>
      <c r="V383" s="76">
        <f t="shared" si="381"/>
        <v>0</v>
      </c>
    </row>
    <row r="384">
      <c r="A384" s="76" t="str">
        <f t="shared" si="1"/>
        <v> ()</v>
      </c>
      <c r="B384" s="76"/>
      <c r="C384" s="76"/>
      <c r="D384" s="76"/>
      <c r="E384" s="76"/>
      <c r="F384" s="76"/>
      <c r="G384" s="76"/>
      <c r="H384" s="76"/>
      <c r="I384" s="88" t="str">
        <f t="shared" si="3"/>
        <v>no</v>
      </c>
      <c r="J384" s="88" t="str">
        <f>IFERROR(__xludf.DUMMYFUNCTION("IFERROR(JOIN("", "",FILTER(K384:P384,LEN(K384:P384))))"),"")</f>
        <v/>
      </c>
      <c r="K384" s="76" t="str">
        <f>IFERROR(__xludf.DUMMYFUNCTION("IF(ISBLANK($D384),"""",IFERROR(JOIN("", "",QUERY(INDIRECT(""'(EDCA) "" &amp; K$3 &amp; ""'!$A$1:$D$1000""),""SELECT A WHERE D = '"" &amp; $A384 &amp; ""'""))))"),"")</f>
        <v/>
      </c>
      <c r="L384" s="76" t="str">
        <f>IFERROR(__xludf.DUMMYFUNCTION("IF(ISBLANK($D384),"""",IFERROR(JOIN("", "",QUERY(INDIRECT(""'(EDCA) "" &amp; L$3 &amp; ""'!$A$1:$D$1000""),""SELECT A WHERE D = '"" &amp; $A384 &amp; ""'""))))"),"")</f>
        <v/>
      </c>
      <c r="M384" s="76" t="str">
        <f>IFERROR(__xludf.DUMMYFUNCTION("IF(ISBLANK($D384),"""",IFERROR(JOIN("", "",QUERY(INDIRECT(""'(EDCA) "" &amp; M$3 &amp; ""'!$A$1:$D$1000""),""SELECT A WHERE D = '"" &amp; $A384 &amp; ""'""))))"),"")</f>
        <v/>
      </c>
      <c r="N384" s="76" t="str">
        <f>IFERROR(__xludf.DUMMYFUNCTION("IF(ISBLANK($D384),"""",IFERROR(JOIN("", "",QUERY(INDIRECT(""'(EDCA) "" &amp; N$3 &amp; ""'!$A$1:$D$1000""),""SELECT A WHERE D = '"" &amp; $A384 &amp; ""'""))))"),"")</f>
        <v/>
      </c>
      <c r="O384" s="76" t="str">
        <f>IFERROR(__xludf.DUMMYFUNCTION("IF(ISBLANK($D384),"""",IFERROR(JOIN("", "",QUERY(INDIRECT(""'(EDCA) "" &amp; O$3 &amp; ""'!$A$1:$D$1000""),""SELECT A WHERE D = '"" &amp; $A384 &amp; ""'""))))"),"")</f>
        <v/>
      </c>
      <c r="P384" s="76" t="str">
        <f>IFERROR(__xludf.DUMMYFUNCTION("IF(ISBLANK($D384),"""",IFERROR(JOIN("", "",QUERY(INDIRECT(""'(EDCA) "" &amp; P$3 &amp; ""'!$A$1:$D$1000""),""SELECT A WHERE D = '"" &amp; $A384 &amp; ""'""))))"),"")</f>
        <v/>
      </c>
      <c r="Q384" s="76">
        <f t="shared" ref="Q384:V384" si="382">IF(ISBLANK(IFERROR(VLOOKUP($A384,INDIRECT("'(EDCA) " &amp; Q$3 &amp; "'!$D:$D"),1,FALSE))),0,1)</f>
        <v>0</v>
      </c>
      <c r="R384" s="76">
        <f t="shared" si="382"/>
        <v>0</v>
      </c>
      <c r="S384" s="76">
        <f t="shared" si="382"/>
        <v>0</v>
      </c>
      <c r="T384" s="76">
        <f t="shared" si="382"/>
        <v>0</v>
      </c>
      <c r="U384" s="76">
        <f t="shared" si="382"/>
        <v>0</v>
      </c>
      <c r="V384" s="76">
        <f t="shared" si="382"/>
        <v>0</v>
      </c>
    </row>
    <row r="385">
      <c r="A385" s="76" t="str">
        <f t="shared" si="1"/>
        <v> ()</v>
      </c>
      <c r="B385" s="76"/>
      <c r="C385" s="76"/>
      <c r="D385" s="76"/>
      <c r="E385" s="76"/>
      <c r="F385" s="76"/>
      <c r="G385" s="76"/>
      <c r="H385" s="76"/>
      <c r="I385" s="88" t="str">
        <f t="shared" si="3"/>
        <v>no</v>
      </c>
      <c r="J385" s="88" t="str">
        <f>IFERROR(__xludf.DUMMYFUNCTION("IFERROR(JOIN("", "",FILTER(K385:P385,LEN(K385:P385))))"),"")</f>
        <v/>
      </c>
      <c r="K385" s="76" t="str">
        <f>IFERROR(__xludf.DUMMYFUNCTION("IF(ISBLANK($D385),"""",IFERROR(JOIN("", "",QUERY(INDIRECT(""'(EDCA) "" &amp; K$3 &amp; ""'!$A$1:$D$1000""),""SELECT A WHERE D = '"" &amp; $A385 &amp; ""'""))))"),"")</f>
        <v/>
      </c>
      <c r="L385" s="76" t="str">
        <f>IFERROR(__xludf.DUMMYFUNCTION("IF(ISBLANK($D385),"""",IFERROR(JOIN("", "",QUERY(INDIRECT(""'(EDCA) "" &amp; L$3 &amp; ""'!$A$1:$D$1000""),""SELECT A WHERE D = '"" &amp; $A385 &amp; ""'""))))"),"")</f>
        <v/>
      </c>
      <c r="M385" s="76" t="str">
        <f>IFERROR(__xludf.DUMMYFUNCTION("IF(ISBLANK($D385),"""",IFERROR(JOIN("", "",QUERY(INDIRECT(""'(EDCA) "" &amp; M$3 &amp; ""'!$A$1:$D$1000""),""SELECT A WHERE D = '"" &amp; $A385 &amp; ""'""))))"),"")</f>
        <v/>
      </c>
      <c r="N385" s="76" t="str">
        <f>IFERROR(__xludf.DUMMYFUNCTION("IF(ISBLANK($D385),"""",IFERROR(JOIN("", "",QUERY(INDIRECT(""'(EDCA) "" &amp; N$3 &amp; ""'!$A$1:$D$1000""),""SELECT A WHERE D = '"" &amp; $A385 &amp; ""'""))))"),"")</f>
        <v/>
      </c>
      <c r="O385" s="76" t="str">
        <f>IFERROR(__xludf.DUMMYFUNCTION("IF(ISBLANK($D385),"""",IFERROR(JOIN("", "",QUERY(INDIRECT(""'(EDCA) "" &amp; O$3 &amp; ""'!$A$1:$D$1000""),""SELECT A WHERE D = '"" &amp; $A385 &amp; ""'""))))"),"")</f>
        <v/>
      </c>
      <c r="P385" s="76" t="str">
        <f>IFERROR(__xludf.DUMMYFUNCTION("IF(ISBLANK($D385),"""",IFERROR(JOIN("", "",QUERY(INDIRECT(""'(EDCA) "" &amp; P$3 &amp; ""'!$A$1:$D$1000""),""SELECT A WHERE D = '"" &amp; $A385 &amp; ""'""))))"),"")</f>
        <v/>
      </c>
      <c r="Q385" s="76">
        <f t="shared" ref="Q385:V385" si="383">IF(ISBLANK(IFERROR(VLOOKUP($A385,INDIRECT("'(EDCA) " &amp; Q$3 &amp; "'!$D:$D"),1,FALSE))),0,1)</f>
        <v>0</v>
      </c>
      <c r="R385" s="76">
        <f t="shared" si="383"/>
        <v>0</v>
      </c>
      <c r="S385" s="76">
        <f t="shared" si="383"/>
        <v>0</v>
      </c>
      <c r="T385" s="76">
        <f t="shared" si="383"/>
        <v>0</v>
      </c>
      <c r="U385" s="76">
        <f t="shared" si="383"/>
        <v>0</v>
      </c>
      <c r="V385" s="76">
        <f t="shared" si="383"/>
        <v>0</v>
      </c>
    </row>
    <row r="386">
      <c r="A386" s="76" t="str">
        <f t="shared" si="1"/>
        <v> ()</v>
      </c>
      <c r="B386" s="76"/>
      <c r="C386" s="76"/>
      <c r="D386" s="76"/>
      <c r="E386" s="76"/>
      <c r="F386" s="76"/>
      <c r="G386" s="76"/>
      <c r="H386" s="76"/>
      <c r="I386" s="88" t="str">
        <f t="shared" si="3"/>
        <v>no</v>
      </c>
      <c r="J386" s="88" t="str">
        <f>IFERROR(__xludf.DUMMYFUNCTION("IFERROR(JOIN("", "",FILTER(K386:P386,LEN(K386:P386))))"),"")</f>
        <v/>
      </c>
      <c r="K386" s="76" t="str">
        <f>IFERROR(__xludf.DUMMYFUNCTION("IF(ISBLANK($D386),"""",IFERROR(JOIN("", "",QUERY(INDIRECT(""'(EDCA) "" &amp; K$3 &amp; ""'!$A$1:$D$1000""),""SELECT A WHERE D = '"" &amp; $A386 &amp; ""'""))))"),"")</f>
        <v/>
      </c>
      <c r="L386" s="76" t="str">
        <f>IFERROR(__xludf.DUMMYFUNCTION("IF(ISBLANK($D386),"""",IFERROR(JOIN("", "",QUERY(INDIRECT(""'(EDCA) "" &amp; L$3 &amp; ""'!$A$1:$D$1000""),""SELECT A WHERE D = '"" &amp; $A386 &amp; ""'""))))"),"")</f>
        <v/>
      </c>
      <c r="M386" s="76" t="str">
        <f>IFERROR(__xludf.DUMMYFUNCTION("IF(ISBLANK($D386),"""",IFERROR(JOIN("", "",QUERY(INDIRECT(""'(EDCA) "" &amp; M$3 &amp; ""'!$A$1:$D$1000""),""SELECT A WHERE D = '"" &amp; $A386 &amp; ""'""))))"),"")</f>
        <v/>
      </c>
      <c r="N386" s="76" t="str">
        <f>IFERROR(__xludf.DUMMYFUNCTION("IF(ISBLANK($D386),"""",IFERROR(JOIN("", "",QUERY(INDIRECT(""'(EDCA) "" &amp; N$3 &amp; ""'!$A$1:$D$1000""),""SELECT A WHERE D = '"" &amp; $A386 &amp; ""'""))))"),"")</f>
        <v/>
      </c>
      <c r="O386" s="76" t="str">
        <f>IFERROR(__xludf.DUMMYFUNCTION("IF(ISBLANK($D386),"""",IFERROR(JOIN("", "",QUERY(INDIRECT(""'(EDCA) "" &amp; O$3 &amp; ""'!$A$1:$D$1000""),""SELECT A WHERE D = '"" &amp; $A386 &amp; ""'""))))"),"")</f>
        <v/>
      </c>
      <c r="P386" s="76" t="str">
        <f>IFERROR(__xludf.DUMMYFUNCTION("IF(ISBLANK($D386),"""",IFERROR(JOIN("", "",QUERY(INDIRECT(""'(EDCA) "" &amp; P$3 &amp; ""'!$A$1:$D$1000""),""SELECT A WHERE D = '"" &amp; $A386 &amp; ""'""))))"),"")</f>
        <v/>
      </c>
      <c r="Q386" s="76">
        <f t="shared" ref="Q386:V386" si="384">IF(ISBLANK(IFERROR(VLOOKUP($A386,INDIRECT("'(EDCA) " &amp; Q$3 &amp; "'!$D:$D"),1,FALSE))),0,1)</f>
        <v>0</v>
      </c>
      <c r="R386" s="76">
        <f t="shared" si="384"/>
        <v>0</v>
      </c>
      <c r="S386" s="76">
        <f t="shared" si="384"/>
        <v>0</v>
      </c>
      <c r="T386" s="76">
        <f t="shared" si="384"/>
        <v>0</v>
      </c>
      <c r="U386" s="76">
        <f t="shared" si="384"/>
        <v>0</v>
      </c>
      <c r="V386" s="76">
        <f t="shared" si="384"/>
        <v>0</v>
      </c>
    </row>
    <row r="387">
      <c r="A387" s="76" t="str">
        <f t="shared" si="1"/>
        <v> ()</v>
      </c>
      <c r="B387" s="76"/>
      <c r="C387" s="76"/>
      <c r="D387" s="76"/>
      <c r="E387" s="76"/>
      <c r="F387" s="76"/>
      <c r="G387" s="76"/>
      <c r="H387" s="76"/>
      <c r="I387" s="88" t="str">
        <f t="shared" si="3"/>
        <v>no</v>
      </c>
      <c r="J387" s="88" t="str">
        <f>IFERROR(__xludf.DUMMYFUNCTION("IFERROR(JOIN("", "",FILTER(K387:P387,LEN(K387:P387))))"),"")</f>
        <v/>
      </c>
      <c r="K387" s="76" t="str">
        <f>IFERROR(__xludf.DUMMYFUNCTION("IF(ISBLANK($D387),"""",IFERROR(JOIN("", "",QUERY(INDIRECT(""'(EDCA) "" &amp; K$3 &amp; ""'!$A$1:$D$1000""),""SELECT A WHERE D = '"" &amp; $A387 &amp; ""'""))))"),"")</f>
        <v/>
      </c>
      <c r="L387" s="76" t="str">
        <f>IFERROR(__xludf.DUMMYFUNCTION("IF(ISBLANK($D387),"""",IFERROR(JOIN("", "",QUERY(INDIRECT(""'(EDCA) "" &amp; L$3 &amp; ""'!$A$1:$D$1000""),""SELECT A WHERE D = '"" &amp; $A387 &amp; ""'""))))"),"")</f>
        <v/>
      </c>
      <c r="M387" s="76" t="str">
        <f>IFERROR(__xludf.DUMMYFUNCTION("IF(ISBLANK($D387),"""",IFERROR(JOIN("", "",QUERY(INDIRECT(""'(EDCA) "" &amp; M$3 &amp; ""'!$A$1:$D$1000""),""SELECT A WHERE D = '"" &amp; $A387 &amp; ""'""))))"),"")</f>
        <v/>
      </c>
      <c r="N387" s="76" t="str">
        <f>IFERROR(__xludf.DUMMYFUNCTION("IF(ISBLANK($D387),"""",IFERROR(JOIN("", "",QUERY(INDIRECT(""'(EDCA) "" &amp; N$3 &amp; ""'!$A$1:$D$1000""),""SELECT A WHERE D = '"" &amp; $A387 &amp; ""'""))))"),"")</f>
        <v/>
      </c>
      <c r="O387" s="76" t="str">
        <f>IFERROR(__xludf.DUMMYFUNCTION("IF(ISBLANK($D387),"""",IFERROR(JOIN("", "",QUERY(INDIRECT(""'(EDCA) "" &amp; O$3 &amp; ""'!$A$1:$D$1000""),""SELECT A WHERE D = '"" &amp; $A387 &amp; ""'""))))"),"")</f>
        <v/>
      </c>
      <c r="P387" s="76" t="str">
        <f>IFERROR(__xludf.DUMMYFUNCTION("IF(ISBLANK($D387),"""",IFERROR(JOIN("", "",QUERY(INDIRECT(""'(EDCA) "" &amp; P$3 &amp; ""'!$A$1:$D$1000""),""SELECT A WHERE D = '"" &amp; $A387 &amp; ""'""))))"),"")</f>
        <v/>
      </c>
      <c r="Q387" s="76">
        <f t="shared" ref="Q387:V387" si="385">IF(ISBLANK(IFERROR(VLOOKUP($A387,INDIRECT("'(EDCA) " &amp; Q$3 &amp; "'!$D:$D"),1,FALSE))),0,1)</f>
        <v>0</v>
      </c>
      <c r="R387" s="76">
        <f t="shared" si="385"/>
        <v>0</v>
      </c>
      <c r="S387" s="76">
        <f t="shared" si="385"/>
        <v>0</v>
      </c>
      <c r="T387" s="76">
        <f t="shared" si="385"/>
        <v>0</v>
      </c>
      <c r="U387" s="76">
        <f t="shared" si="385"/>
        <v>0</v>
      </c>
      <c r="V387" s="76">
        <f t="shared" si="385"/>
        <v>0</v>
      </c>
    </row>
    <row r="388">
      <c r="A388" s="76" t="str">
        <f t="shared" si="1"/>
        <v> ()</v>
      </c>
      <c r="B388" s="76"/>
      <c r="C388" s="76"/>
      <c r="D388" s="76"/>
      <c r="E388" s="76"/>
      <c r="F388" s="76"/>
      <c r="G388" s="76"/>
      <c r="H388" s="76"/>
      <c r="I388" s="88" t="str">
        <f t="shared" si="3"/>
        <v>no</v>
      </c>
      <c r="J388" s="88" t="str">
        <f>IFERROR(__xludf.DUMMYFUNCTION("IFERROR(JOIN("", "",FILTER(K388:P388,LEN(K388:P388))))"),"")</f>
        <v/>
      </c>
      <c r="K388" s="76" t="str">
        <f>IFERROR(__xludf.DUMMYFUNCTION("IF(ISBLANK($D388),"""",IFERROR(JOIN("", "",QUERY(INDIRECT(""'(EDCA) "" &amp; K$3 &amp; ""'!$A$1:$D$1000""),""SELECT A WHERE D = '"" &amp; $A388 &amp; ""'""))))"),"")</f>
        <v/>
      </c>
      <c r="L388" s="76" t="str">
        <f>IFERROR(__xludf.DUMMYFUNCTION("IF(ISBLANK($D388),"""",IFERROR(JOIN("", "",QUERY(INDIRECT(""'(EDCA) "" &amp; L$3 &amp; ""'!$A$1:$D$1000""),""SELECT A WHERE D = '"" &amp; $A388 &amp; ""'""))))"),"")</f>
        <v/>
      </c>
      <c r="M388" s="76" t="str">
        <f>IFERROR(__xludf.DUMMYFUNCTION("IF(ISBLANK($D388),"""",IFERROR(JOIN("", "",QUERY(INDIRECT(""'(EDCA) "" &amp; M$3 &amp; ""'!$A$1:$D$1000""),""SELECT A WHERE D = '"" &amp; $A388 &amp; ""'""))))"),"")</f>
        <v/>
      </c>
      <c r="N388" s="76" t="str">
        <f>IFERROR(__xludf.DUMMYFUNCTION("IF(ISBLANK($D388),"""",IFERROR(JOIN("", "",QUERY(INDIRECT(""'(EDCA) "" &amp; N$3 &amp; ""'!$A$1:$D$1000""),""SELECT A WHERE D = '"" &amp; $A388 &amp; ""'""))))"),"")</f>
        <v/>
      </c>
      <c r="O388" s="76" t="str">
        <f>IFERROR(__xludf.DUMMYFUNCTION("IF(ISBLANK($D388),"""",IFERROR(JOIN("", "",QUERY(INDIRECT(""'(EDCA) "" &amp; O$3 &amp; ""'!$A$1:$D$1000""),""SELECT A WHERE D = '"" &amp; $A388 &amp; ""'""))))"),"")</f>
        <v/>
      </c>
      <c r="P388" s="76" t="str">
        <f>IFERROR(__xludf.DUMMYFUNCTION("IF(ISBLANK($D388),"""",IFERROR(JOIN("", "",QUERY(INDIRECT(""'(EDCA) "" &amp; P$3 &amp; ""'!$A$1:$D$1000""),""SELECT A WHERE D = '"" &amp; $A388 &amp; ""'""))))"),"")</f>
        <v/>
      </c>
      <c r="Q388" s="76">
        <f t="shared" ref="Q388:V388" si="386">IF(ISBLANK(IFERROR(VLOOKUP($A388,INDIRECT("'(EDCA) " &amp; Q$3 &amp; "'!$D:$D"),1,FALSE))),0,1)</f>
        <v>0</v>
      </c>
      <c r="R388" s="76">
        <f t="shared" si="386"/>
        <v>0</v>
      </c>
      <c r="S388" s="76">
        <f t="shared" si="386"/>
        <v>0</v>
      </c>
      <c r="T388" s="76">
        <f t="shared" si="386"/>
        <v>0</v>
      </c>
      <c r="U388" s="76">
        <f t="shared" si="386"/>
        <v>0</v>
      </c>
      <c r="V388" s="76">
        <f t="shared" si="386"/>
        <v>0</v>
      </c>
    </row>
    <row r="389">
      <c r="A389" s="76" t="str">
        <f t="shared" si="1"/>
        <v> ()</v>
      </c>
      <c r="B389" s="76"/>
      <c r="C389" s="76"/>
      <c r="D389" s="76"/>
      <c r="E389" s="76"/>
      <c r="F389" s="76"/>
      <c r="G389" s="76"/>
      <c r="H389" s="76"/>
      <c r="I389" s="88" t="str">
        <f t="shared" si="3"/>
        <v>no</v>
      </c>
      <c r="J389" s="88" t="str">
        <f>IFERROR(__xludf.DUMMYFUNCTION("IFERROR(JOIN("", "",FILTER(K389:P389,LEN(K389:P389))))"),"")</f>
        <v/>
      </c>
      <c r="K389" s="76" t="str">
        <f>IFERROR(__xludf.DUMMYFUNCTION("IF(ISBLANK($D389),"""",IFERROR(JOIN("", "",QUERY(INDIRECT(""'(EDCA) "" &amp; K$3 &amp; ""'!$A$1:$D$1000""),""SELECT A WHERE D = '"" &amp; $A389 &amp; ""'""))))"),"")</f>
        <v/>
      </c>
      <c r="L389" s="76" t="str">
        <f>IFERROR(__xludf.DUMMYFUNCTION("IF(ISBLANK($D389),"""",IFERROR(JOIN("", "",QUERY(INDIRECT(""'(EDCA) "" &amp; L$3 &amp; ""'!$A$1:$D$1000""),""SELECT A WHERE D = '"" &amp; $A389 &amp; ""'""))))"),"")</f>
        <v/>
      </c>
      <c r="M389" s="76" t="str">
        <f>IFERROR(__xludf.DUMMYFUNCTION("IF(ISBLANK($D389),"""",IFERROR(JOIN("", "",QUERY(INDIRECT(""'(EDCA) "" &amp; M$3 &amp; ""'!$A$1:$D$1000""),""SELECT A WHERE D = '"" &amp; $A389 &amp; ""'""))))"),"")</f>
        <v/>
      </c>
      <c r="N389" s="76" t="str">
        <f>IFERROR(__xludf.DUMMYFUNCTION("IF(ISBLANK($D389),"""",IFERROR(JOIN("", "",QUERY(INDIRECT(""'(EDCA) "" &amp; N$3 &amp; ""'!$A$1:$D$1000""),""SELECT A WHERE D = '"" &amp; $A389 &amp; ""'""))))"),"")</f>
        <v/>
      </c>
      <c r="O389" s="76" t="str">
        <f>IFERROR(__xludf.DUMMYFUNCTION("IF(ISBLANK($D389),"""",IFERROR(JOIN("", "",QUERY(INDIRECT(""'(EDCA) "" &amp; O$3 &amp; ""'!$A$1:$D$1000""),""SELECT A WHERE D = '"" &amp; $A389 &amp; ""'""))))"),"")</f>
        <v/>
      </c>
      <c r="P389" s="76" t="str">
        <f>IFERROR(__xludf.DUMMYFUNCTION("IF(ISBLANK($D389),"""",IFERROR(JOIN("", "",QUERY(INDIRECT(""'(EDCA) "" &amp; P$3 &amp; ""'!$A$1:$D$1000""),""SELECT A WHERE D = '"" &amp; $A389 &amp; ""'""))))"),"")</f>
        <v/>
      </c>
      <c r="Q389" s="76">
        <f t="shared" ref="Q389:V389" si="387">IF(ISBLANK(IFERROR(VLOOKUP($A389,INDIRECT("'(EDCA) " &amp; Q$3 &amp; "'!$D:$D"),1,FALSE))),0,1)</f>
        <v>0</v>
      </c>
      <c r="R389" s="76">
        <f t="shared" si="387"/>
        <v>0</v>
      </c>
      <c r="S389" s="76">
        <f t="shared" si="387"/>
        <v>0</v>
      </c>
      <c r="T389" s="76">
        <f t="shared" si="387"/>
        <v>0</v>
      </c>
      <c r="U389" s="76">
        <f t="shared" si="387"/>
        <v>0</v>
      </c>
      <c r="V389" s="76">
        <f t="shared" si="387"/>
        <v>0</v>
      </c>
    </row>
    <row r="390">
      <c r="A390" s="76" t="str">
        <f t="shared" si="1"/>
        <v> ()</v>
      </c>
      <c r="B390" s="76"/>
      <c r="C390" s="76"/>
      <c r="D390" s="76"/>
      <c r="E390" s="76"/>
      <c r="F390" s="76"/>
      <c r="G390" s="76"/>
      <c r="H390" s="76"/>
      <c r="I390" s="88" t="str">
        <f t="shared" si="3"/>
        <v>no</v>
      </c>
      <c r="J390" s="88" t="str">
        <f>IFERROR(__xludf.DUMMYFUNCTION("IFERROR(JOIN("", "",FILTER(K390:P390,LEN(K390:P390))))"),"")</f>
        <v/>
      </c>
      <c r="K390" s="76" t="str">
        <f>IFERROR(__xludf.DUMMYFUNCTION("IF(ISBLANK($D390),"""",IFERROR(JOIN("", "",QUERY(INDIRECT(""'(EDCA) "" &amp; K$3 &amp; ""'!$A$1:$D$1000""),""SELECT A WHERE D = '"" &amp; $A390 &amp; ""'""))))"),"")</f>
        <v/>
      </c>
      <c r="L390" s="76" t="str">
        <f>IFERROR(__xludf.DUMMYFUNCTION("IF(ISBLANK($D390),"""",IFERROR(JOIN("", "",QUERY(INDIRECT(""'(EDCA) "" &amp; L$3 &amp; ""'!$A$1:$D$1000""),""SELECT A WHERE D = '"" &amp; $A390 &amp; ""'""))))"),"")</f>
        <v/>
      </c>
      <c r="M390" s="76" t="str">
        <f>IFERROR(__xludf.DUMMYFUNCTION("IF(ISBLANK($D390),"""",IFERROR(JOIN("", "",QUERY(INDIRECT(""'(EDCA) "" &amp; M$3 &amp; ""'!$A$1:$D$1000""),""SELECT A WHERE D = '"" &amp; $A390 &amp; ""'""))))"),"")</f>
        <v/>
      </c>
      <c r="N390" s="76" t="str">
        <f>IFERROR(__xludf.DUMMYFUNCTION("IF(ISBLANK($D390),"""",IFERROR(JOIN("", "",QUERY(INDIRECT(""'(EDCA) "" &amp; N$3 &amp; ""'!$A$1:$D$1000""),""SELECT A WHERE D = '"" &amp; $A390 &amp; ""'""))))"),"")</f>
        <v/>
      </c>
      <c r="O390" s="76" t="str">
        <f>IFERROR(__xludf.DUMMYFUNCTION("IF(ISBLANK($D390),"""",IFERROR(JOIN("", "",QUERY(INDIRECT(""'(EDCA) "" &amp; O$3 &amp; ""'!$A$1:$D$1000""),""SELECT A WHERE D = '"" &amp; $A390 &amp; ""'""))))"),"")</f>
        <v/>
      </c>
      <c r="P390" s="76" t="str">
        <f>IFERROR(__xludf.DUMMYFUNCTION("IF(ISBLANK($D390),"""",IFERROR(JOIN("", "",QUERY(INDIRECT(""'(EDCA) "" &amp; P$3 &amp; ""'!$A$1:$D$1000""),""SELECT A WHERE D = '"" &amp; $A390 &amp; ""'""))))"),"")</f>
        <v/>
      </c>
      <c r="Q390" s="76">
        <f t="shared" ref="Q390:V390" si="388">IF(ISBLANK(IFERROR(VLOOKUP($A390,INDIRECT("'(EDCA) " &amp; Q$3 &amp; "'!$D:$D"),1,FALSE))),0,1)</f>
        <v>0</v>
      </c>
      <c r="R390" s="76">
        <f t="shared" si="388"/>
        <v>0</v>
      </c>
      <c r="S390" s="76">
        <f t="shared" si="388"/>
        <v>0</v>
      </c>
      <c r="T390" s="76">
        <f t="shared" si="388"/>
        <v>0</v>
      </c>
      <c r="U390" s="76">
        <f t="shared" si="388"/>
        <v>0</v>
      </c>
      <c r="V390" s="76">
        <f t="shared" si="388"/>
        <v>0</v>
      </c>
    </row>
    <row r="391">
      <c r="A391" s="76" t="str">
        <f t="shared" si="1"/>
        <v> ()</v>
      </c>
      <c r="B391" s="76"/>
      <c r="C391" s="76"/>
      <c r="D391" s="76"/>
      <c r="E391" s="76"/>
      <c r="F391" s="76"/>
      <c r="G391" s="76"/>
      <c r="H391" s="76"/>
      <c r="I391" s="88" t="str">
        <f t="shared" si="3"/>
        <v>no</v>
      </c>
      <c r="J391" s="88" t="str">
        <f>IFERROR(__xludf.DUMMYFUNCTION("IFERROR(JOIN("", "",FILTER(K391:P391,LEN(K391:P391))))"),"")</f>
        <v/>
      </c>
      <c r="K391" s="76" t="str">
        <f>IFERROR(__xludf.DUMMYFUNCTION("IF(ISBLANK($D391),"""",IFERROR(JOIN("", "",QUERY(INDIRECT(""'(EDCA) "" &amp; K$3 &amp; ""'!$A$1:$D$1000""),""SELECT A WHERE D = '"" &amp; $A391 &amp; ""'""))))"),"")</f>
        <v/>
      </c>
      <c r="L391" s="76" t="str">
        <f>IFERROR(__xludf.DUMMYFUNCTION("IF(ISBLANK($D391),"""",IFERROR(JOIN("", "",QUERY(INDIRECT(""'(EDCA) "" &amp; L$3 &amp; ""'!$A$1:$D$1000""),""SELECT A WHERE D = '"" &amp; $A391 &amp; ""'""))))"),"")</f>
        <v/>
      </c>
      <c r="M391" s="76" t="str">
        <f>IFERROR(__xludf.DUMMYFUNCTION("IF(ISBLANK($D391),"""",IFERROR(JOIN("", "",QUERY(INDIRECT(""'(EDCA) "" &amp; M$3 &amp; ""'!$A$1:$D$1000""),""SELECT A WHERE D = '"" &amp; $A391 &amp; ""'""))))"),"")</f>
        <v/>
      </c>
      <c r="N391" s="76" t="str">
        <f>IFERROR(__xludf.DUMMYFUNCTION("IF(ISBLANK($D391),"""",IFERROR(JOIN("", "",QUERY(INDIRECT(""'(EDCA) "" &amp; N$3 &amp; ""'!$A$1:$D$1000""),""SELECT A WHERE D = '"" &amp; $A391 &amp; ""'""))))"),"")</f>
        <v/>
      </c>
      <c r="O391" s="76" t="str">
        <f>IFERROR(__xludf.DUMMYFUNCTION("IF(ISBLANK($D391),"""",IFERROR(JOIN("", "",QUERY(INDIRECT(""'(EDCA) "" &amp; O$3 &amp; ""'!$A$1:$D$1000""),""SELECT A WHERE D = '"" &amp; $A391 &amp; ""'""))))"),"")</f>
        <v/>
      </c>
      <c r="P391" s="76" t="str">
        <f>IFERROR(__xludf.DUMMYFUNCTION("IF(ISBLANK($D391),"""",IFERROR(JOIN("", "",QUERY(INDIRECT(""'(EDCA) "" &amp; P$3 &amp; ""'!$A$1:$D$1000""),""SELECT A WHERE D = '"" &amp; $A391 &amp; ""'""))))"),"")</f>
        <v/>
      </c>
      <c r="Q391" s="76">
        <f t="shared" ref="Q391:V391" si="389">IF(ISBLANK(IFERROR(VLOOKUP($A391,INDIRECT("'(EDCA) " &amp; Q$3 &amp; "'!$D:$D"),1,FALSE))),0,1)</f>
        <v>0</v>
      </c>
      <c r="R391" s="76">
        <f t="shared" si="389"/>
        <v>0</v>
      </c>
      <c r="S391" s="76">
        <f t="shared" si="389"/>
        <v>0</v>
      </c>
      <c r="T391" s="76">
        <f t="shared" si="389"/>
        <v>0</v>
      </c>
      <c r="U391" s="76">
        <f t="shared" si="389"/>
        <v>0</v>
      </c>
      <c r="V391" s="76">
        <f t="shared" si="389"/>
        <v>0</v>
      </c>
    </row>
    <row r="392">
      <c r="A392" s="76" t="str">
        <f t="shared" si="1"/>
        <v> ()</v>
      </c>
      <c r="B392" s="76"/>
      <c r="C392" s="76"/>
      <c r="D392" s="76"/>
      <c r="E392" s="76"/>
      <c r="F392" s="76"/>
      <c r="G392" s="76"/>
      <c r="H392" s="76"/>
      <c r="I392" s="88" t="str">
        <f t="shared" si="3"/>
        <v>no</v>
      </c>
      <c r="J392" s="88" t="str">
        <f>IFERROR(__xludf.DUMMYFUNCTION("IFERROR(JOIN("", "",FILTER(K392:P392,LEN(K392:P392))))"),"")</f>
        <v/>
      </c>
      <c r="K392" s="76" t="str">
        <f>IFERROR(__xludf.DUMMYFUNCTION("IF(ISBLANK($D392),"""",IFERROR(JOIN("", "",QUERY(INDIRECT(""'(EDCA) "" &amp; K$3 &amp; ""'!$A$1:$D$1000""),""SELECT A WHERE D = '"" &amp; $A392 &amp; ""'""))))"),"")</f>
        <v/>
      </c>
      <c r="L392" s="76" t="str">
        <f>IFERROR(__xludf.DUMMYFUNCTION("IF(ISBLANK($D392),"""",IFERROR(JOIN("", "",QUERY(INDIRECT(""'(EDCA) "" &amp; L$3 &amp; ""'!$A$1:$D$1000""),""SELECT A WHERE D = '"" &amp; $A392 &amp; ""'""))))"),"")</f>
        <v/>
      </c>
      <c r="M392" s="76" t="str">
        <f>IFERROR(__xludf.DUMMYFUNCTION("IF(ISBLANK($D392),"""",IFERROR(JOIN("", "",QUERY(INDIRECT(""'(EDCA) "" &amp; M$3 &amp; ""'!$A$1:$D$1000""),""SELECT A WHERE D = '"" &amp; $A392 &amp; ""'""))))"),"")</f>
        <v/>
      </c>
      <c r="N392" s="76" t="str">
        <f>IFERROR(__xludf.DUMMYFUNCTION("IF(ISBLANK($D392),"""",IFERROR(JOIN("", "",QUERY(INDIRECT(""'(EDCA) "" &amp; N$3 &amp; ""'!$A$1:$D$1000""),""SELECT A WHERE D = '"" &amp; $A392 &amp; ""'""))))"),"")</f>
        <v/>
      </c>
      <c r="O392" s="76" t="str">
        <f>IFERROR(__xludf.DUMMYFUNCTION("IF(ISBLANK($D392),"""",IFERROR(JOIN("", "",QUERY(INDIRECT(""'(EDCA) "" &amp; O$3 &amp; ""'!$A$1:$D$1000""),""SELECT A WHERE D = '"" &amp; $A392 &amp; ""'""))))"),"")</f>
        <v/>
      </c>
      <c r="P392" s="76" t="str">
        <f>IFERROR(__xludf.DUMMYFUNCTION("IF(ISBLANK($D392),"""",IFERROR(JOIN("", "",QUERY(INDIRECT(""'(EDCA) "" &amp; P$3 &amp; ""'!$A$1:$D$1000""),""SELECT A WHERE D = '"" &amp; $A392 &amp; ""'""))))"),"")</f>
        <v/>
      </c>
      <c r="Q392" s="76">
        <f t="shared" ref="Q392:V392" si="390">IF(ISBLANK(IFERROR(VLOOKUP($A392,INDIRECT("'(EDCA) " &amp; Q$3 &amp; "'!$D:$D"),1,FALSE))),0,1)</f>
        <v>0</v>
      </c>
      <c r="R392" s="76">
        <f t="shared" si="390"/>
        <v>0</v>
      </c>
      <c r="S392" s="76">
        <f t="shared" si="390"/>
        <v>0</v>
      </c>
      <c r="T392" s="76">
        <f t="shared" si="390"/>
        <v>0</v>
      </c>
      <c r="U392" s="76">
        <f t="shared" si="390"/>
        <v>0</v>
      </c>
      <c r="V392" s="76">
        <f t="shared" si="390"/>
        <v>0</v>
      </c>
    </row>
    <row r="393">
      <c r="A393" s="76" t="str">
        <f t="shared" si="1"/>
        <v> ()</v>
      </c>
      <c r="B393" s="76"/>
      <c r="C393" s="76"/>
      <c r="D393" s="76"/>
      <c r="E393" s="76"/>
      <c r="F393" s="76"/>
      <c r="G393" s="76"/>
      <c r="H393" s="76"/>
      <c r="I393" s="88" t="str">
        <f t="shared" si="3"/>
        <v>no</v>
      </c>
      <c r="J393" s="88" t="str">
        <f>IFERROR(__xludf.DUMMYFUNCTION("IFERROR(JOIN("", "",FILTER(K393:P393,LEN(K393:P393))))"),"")</f>
        <v/>
      </c>
      <c r="K393" s="76" t="str">
        <f>IFERROR(__xludf.DUMMYFUNCTION("IF(ISBLANK($D393),"""",IFERROR(JOIN("", "",QUERY(INDIRECT(""'(EDCA) "" &amp; K$3 &amp; ""'!$A$1:$D$1000""),""SELECT A WHERE D = '"" &amp; $A393 &amp; ""'""))))"),"")</f>
        <v/>
      </c>
      <c r="L393" s="76" t="str">
        <f>IFERROR(__xludf.DUMMYFUNCTION("IF(ISBLANK($D393),"""",IFERROR(JOIN("", "",QUERY(INDIRECT(""'(EDCA) "" &amp; L$3 &amp; ""'!$A$1:$D$1000""),""SELECT A WHERE D = '"" &amp; $A393 &amp; ""'""))))"),"")</f>
        <v/>
      </c>
      <c r="M393" s="76" t="str">
        <f>IFERROR(__xludf.DUMMYFUNCTION("IF(ISBLANK($D393),"""",IFERROR(JOIN("", "",QUERY(INDIRECT(""'(EDCA) "" &amp; M$3 &amp; ""'!$A$1:$D$1000""),""SELECT A WHERE D = '"" &amp; $A393 &amp; ""'""))))"),"")</f>
        <v/>
      </c>
      <c r="N393" s="76" t="str">
        <f>IFERROR(__xludf.DUMMYFUNCTION("IF(ISBLANK($D393),"""",IFERROR(JOIN("", "",QUERY(INDIRECT(""'(EDCA) "" &amp; N$3 &amp; ""'!$A$1:$D$1000""),""SELECT A WHERE D = '"" &amp; $A393 &amp; ""'""))))"),"")</f>
        <v/>
      </c>
      <c r="O393" s="76" t="str">
        <f>IFERROR(__xludf.DUMMYFUNCTION("IF(ISBLANK($D393),"""",IFERROR(JOIN("", "",QUERY(INDIRECT(""'(EDCA) "" &amp; O$3 &amp; ""'!$A$1:$D$1000""),""SELECT A WHERE D = '"" &amp; $A393 &amp; ""'""))))"),"")</f>
        <v/>
      </c>
      <c r="P393" s="76" t="str">
        <f>IFERROR(__xludf.DUMMYFUNCTION("IF(ISBLANK($D393),"""",IFERROR(JOIN("", "",QUERY(INDIRECT(""'(EDCA) "" &amp; P$3 &amp; ""'!$A$1:$D$1000""),""SELECT A WHERE D = '"" &amp; $A393 &amp; ""'""))))"),"")</f>
        <v/>
      </c>
      <c r="Q393" s="76">
        <f t="shared" ref="Q393:V393" si="391">IF(ISBLANK(IFERROR(VLOOKUP($A393,INDIRECT("'(EDCA) " &amp; Q$3 &amp; "'!$D:$D"),1,FALSE))),0,1)</f>
        <v>0</v>
      </c>
      <c r="R393" s="76">
        <f t="shared" si="391"/>
        <v>0</v>
      </c>
      <c r="S393" s="76">
        <f t="shared" si="391"/>
        <v>0</v>
      </c>
      <c r="T393" s="76">
        <f t="shared" si="391"/>
        <v>0</v>
      </c>
      <c r="U393" s="76">
        <f t="shared" si="391"/>
        <v>0</v>
      </c>
      <c r="V393" s="76">
        <f t="shared" si="391"/>
        <v>0</v>
      </c>
    </row>
    <row r="394">
      <c r="A394" s="76" t="str">
        <f t="shared" si="1"/>
        <v> ()</v>
      </c>
      <c r="B394" s="76"/>
      <c r="C394" s="76"/>
      <c r="D394" s="76"/>
      <c r="E394" s="76"/>
      <c r="F394" s="76"/>
      <c r="G394" s="76"/>
      <c r="H394" s="76"/>
      <c r="I394" s="88" t="str">
        <f t="shared" si="3"/>
        <v>no</v>
      </c>
      <c r="J394" s="88" t="str">
        <f>IFERROR(__xludf.DUMMYFUNCTION("IFERROR(JOIN("", "",FILTER(K394:P394,LEN(K394:P394))))"),"")</f>
        <v/>
      </c>
      <c r="K394" s="76" t="str">
        <f>IFERROR(__xludf.DUMMYFUNCTION("IF(ISBLANK($D394),"""",IFERROR(JOIN("", "",QUERY(INDIRECT(""'(EDCA) "" &amp; K$3 &amp; ""'!$A$1:$D$1000""),""SELECT A WHERE D = '"" &amp; $A394 &amp; ""'""))))"),"")</f>
        <v/>
      </c>
      <c r="L394" s="76" t="str">
        <f>IFERROR(__xludf.DUMMYFUNCTION("IF(ISBLANK($D394),"""",IFERROR(JOIN("", "",QUERY(INDIRECT(""'(EDCA) "" &amp; L$3 &amp; ""'!$A$1:$D$1000""),""SELECT A WHERE D = '"" &amp; $A394 &amp; ""'""))))"),"")</f>
        <v/>
      </c>
      <c r="M394" s="76" t="str">
        <f>IFERROR(__xludf.DUMMYFUNCTION("IF(ISBLANK($D394),"""",IFERROR(JOIN("", "",QUERY(INDIRECT(""'(EDCA) "" &amp; M$3 &amp; ""'!$A$1:$D$1000""),""SELECT A WHERE D = '"" &amp; $A394 &amp; ""'""))))"),"")</f>
        <v/>
      </c>
      <c r="N394" s="76" t="str">
        <f>IFERROR(__xludf.DUMMYFUNCTION("IF(ISBLANK($D394),"""",IFERROR(JOIN("", "",QUERY(INDIRECT(""'(EDCA) "" &amp; N$3 &amp; ""'!$A$1:$D$1000""),""SELECT A WHERE D = '"" &amp; $A394 &amp; ""'""))))"),"")</f>
        <v/>
      </c>
      <c r="O394" s="76" t="str">
        <f>IFERROR(__xludf.DUMMYFUNCTION("IF(ISBLANK($D394),"""",IFERROR(JOIN("", "",QUERY(INDIRECT(""'(EDCA) "" &amp; O$3 &amp; ""'!$A$1:$D$1000""),""SELECT A WHERE D = '"" &amp; $A394 &amp; ""'""))))"),"")</f>
        <v/>
      </c>
      <c r="P394" s="76" t="str">
        <f>IFERROR(__xludf.DUMMYFUNCTION("IF(ISBLANK($D394),"""",IFERROR(JOIN("", "",QUERY(INDIRECT(""'(EDCA) "" &amp; P$3 &amp; ""'!$A$1:$D$1000""),""SELECT A WHERE D = '"" &amp; $A394 &amp; ""'""))))"),"")</f>
        <v/>
      </c>
      <c r="Q394" s="76">
        <f t="shared" ref="Q394:V394" si="392">IF(ISBLANK(IFERROR(VLOOKUP($A394,INDIRECT("'(EDCA) " &amp; Q$3 &amp; "'!$D:$D"),1,FALSE))),0,1)</f>
        <v>0</v>
      </c>
      <c r="R394" s="76">
        <f t="shared" si="392"/>
        <v>0</v>
      </c>
      <c r="S394" s="76">
        <f t="shared" si="392"/>
        <v>0</v>
      </c>
      <c r="T394" s="76">
        <f t="shared" si="392"/>
        <v>0</v>
      </c>
      <c r="U394" s="76">
        <f t="shared" si="392"/>
        <v>0</v>
      </c>
      <c r="V394" s="76">
        <f t="shared" si="392"/>
        <v>0</v>
      </c>
    </row>
    <row r="395">
      <c r="A395" s="76" t="str">
        <f t="shared" si="1"/>
        <v> ()</v>
      </c>
      <c r="B395" s="76"/>
      <c r="C395" s="76"/>
      <c r="D395" s="76"/>
      <c r="E395" s="76"/>
      <c r="F395" s="76"/>
      <c r="G395" s="76"/>
      <c r="H395" s="76"/>
      <c r="I395" s="88" t="str">
        <f t="shared" si="3"/>
        <v>no</v>
      </c>
      <c r="J395" s="88" t="str">
        <f>IFERROR(__xludf.DUMMYFUNCTION("IFERROR(JOIN("", "",FILTER(K395:P395,LEN(K395:P395))))"),"")</f>
        <v/>
      </c>
      <c r="K395" s="76" t="str">
        <f>IFERROR(__xludf.DUMMYFUNCTION("IF(ISBLANK($D395),"""",IFERROR(JOIN("", "",QUERY(INDIRECT(""'(EDCA) "" &amp; K$3 &amp; ""'!$A$1:$D$1000""),""SELECT A WHERE D = '"" &amp; $A395 &amp; ""'""))))"),"")</f>
        <v/>
      </c>
      <c r="L395" s="76" t="str">
        <f>IFERROR(__xludf.DUMMYFUNCTION("IF(ISBLANK($D395),"""",IFERROR(JOIN("", "",QUERY(INDIRECT(""'(EDCA) "" &amp; L$3 &amp; ""'!$A$1:$D$1000""),""SELECT A WHERE D = '"" &amp; $A395 &amp; ""'""))))"),"")</f>
        <v/>
      </c>
      <c r="M395" s="76" t="str">
        <f>IFERROR(__xludf.DUMMYFUNCTION("IF(ISBLANK($D395),"""",IFERROR(JOIN("", "",QUERY(INDIRECT(""'(EDCA) "" &amp; M$3 &amp; ""'!$A$1:$D$1000""),""SELECT A WHERE D = '"" &amp; $A395 &amp; ""'""))))"),"")</f>
        <v/>
      </c>
      <c r="N395" s="76" t="str">
        <f>IFERROR(__xludf.DUMMYFUNCTION("IF(ISBLANK($D395),"""",IFERROR(JOIN("", "",QUERY(INDIRECT(""'(EDCA) "" &amp; N$3 &amp; ""'!$A$1:$D$1000""),""SELECT A WHERE D = '"" &amp; $A395 &amp; ""'""))))"),"")</f>
        <v/>
      </c>
      <c r="O395" s="76" t="str">
        <f>IFERROR(__xludf.DUMMYFUNCTION("IF(ISBLANK($D395),"""",IFERROR(JOIN("", "",QUERY(INDIRECT(""'(EDCA) "" &amp; O$3 &amp; ""'!$A$1:$D$1000""),""SELECT A WHERE D = '"" &amp; $A395 &amp; ""'""))))"),"")</f>
        <v/>
      </c>
      <c r="P395" s="76" t="str">
        <f>IFERROR(__xludf.DUMMYFUNCTION("IF(ISBLANK($D395),"""",IFERROR(JOIN("", "",QUERY(INDIRECT(""'(EDCA) "" &amp; P$3 &amp; ""'!$A$1:$D$1000""),""SELECT A WHERE D = '"" &amp; $A395 &amp; ""'""))))"),"")</f>
        <v/>
      </c>
      <c r="Q395" s="76">
        <f t="shared" ref="Q395:V395" si="393">IF(ISBLANK(IFERROR(VLOOKUP($A395,INDIRECT("'(EDCA) " &amp; Q$3 &amp; "'!$D:$D"),1,FALSE))),0,1)</f>
        <v>0</v>
      </c>
      <c r="R395" s="76">
        <f t="shared" si="393"/>
        <v>0</v>
      </c>
      <c r="S395" s="76">
        <f t="shared" si="393"/>
        <v>0</v>
      </c>
      <c r="T395" s="76">
        <f t="shared" si="393"/>
        <v>0</v>
      </c>
      <c r="U395" s="76">
        <f t="shared" si="393"/>
        <v>0</v>
      </c>
      <c r="V395" s="76">
        <f t="shared" si="393"/>
        <v>0</v>
      </c>
    </row>
    <row r="396">
      <c r="A396" s="76" t="str">
        <f t="shared" si="1"/>
        <v> ()</v>
      </c>
      <c r="B396" s="76"/>
      <c r="C396" s="76"/>
      <c r="D396" s="76"/>
      <c r="E396" s="76"/>
      <c r="F396" s="76"/>
      <c r="G396" s="76"/>
      <c r="H396" s="76"/>
      <c r="I396" s="88" t="str">
        <f t="shared" si="3"/>
        <v>no</v>
      </c>
      <c r="J396" s="88" t="str">
        <f>IFERROR(__xludf.DUMMYFUNCTION("IFERROR(JOIN("", "",FILTER(K396:P396,LEN(K396:P396))))"),"")</f>
        <v/>
      </c>
      <c r="K396" s="76" t="str">
        <f>IFERROR(__xludf.DUMMYFUNCTION("IF(ISBLANK($D396),"""",IFERROR(JOIN("", "",QUERY(INDIRECT(""'(EDCA) "" &amp; K$3 &amp; ""'!$A$1:$D$1000""),""SELECT A WHERE D = '"" &amp; $A396 &amp; ""'""))))"),"")</f>
        <v/>
      </c>
      <c r="L396" s="76" t="str">
        <f>IFERROR(__xludf.DUMMYFUNCTION("IF(ISBLANK($D396),"""",IFERROR(JOIN("", "",QUERY(INDIRECT(""'(EDCA) "" &amp; L$3 &amp; ""'!$A$1:$D$1000""),""SELECT A WHERE D = '"" &amp; $A396 &amp; ""'""))))"),"")</f>
        <v/>
      </c>
      <c r="M396" s="76" t="str">
        <f>IFERROR(__xludf.DUMMYFUNCTION("IF(ISBLANK($D396),"""",IFERROR(JOIN("", "",QUERY(INDIRECT(""'(EDCA) "" &amp; M$3 &amp; ""'!$A$1:$D$1000""),""SELECT A WHERE D = '"" &amp; $A396 &amp; ""'""))))"),"")</f>
        <v/>
      </c>
      <c r="N396" s="76" t="str">
        <f>IFERROR(__xludf.DUMMYFUNCTION("IF(ISBLANK($D396),"""",IFERROR(JOIN("", "",QUERY(INDIRECT(""'(EDCA) "" &amp; N$3 &amp; ""'!$A$1:$D$1000""),""SELECT A WHERE D = '"" &amp; $A396 &amp; ""'""))))"),"")</f>
        <v/>
      </c>
      <c r="O396" s="76" t="str">
        <f>IFERROR(__xludf.DUMMYFUNCTION("IF(ISBLANK($D396),"""",IFERROR(JOIN("", "",QUERY(INDIRECT(""'(EDCA) "" &amp; O$3 &amp; ""'!$A$1:$D$1000""),""SELECT A WHERE D = '"" &amp; $A396 &amp; ""'""))))"),"")</f>
        <v/>
      </c>
      <c r="P396" s="76" t="str">
        <f>IFERROR(__xludf.DUMMYFUNCTION("IF(ISBLANK($D396),"""",IFERROR(JOIN("", "",QUERY(INDIRECT(""'(EDCA) "" &amp; P$3 &amp; ""'!$A$1:$D$1000""),""SELECT A WHERE D = '"" &amp; $A396 &amp; ""'""))))"),"")</f>
        <v/>
      </c>
      <c r="Q396" s="76">
        <f t="shared" ref="Q396:V396" si="394">IF(ISBLANK(IFERROR(VLOOKUP($A396,INDIRECT("'(EDCA) " &amp; Q$3 &amp; "'!$D:$D"),1,FALSE))),0,1)</f>
        <v>0</v>
      </c>
      <c r="R396" s="76">
        <f t="shared" si="394"/>
        <v>0</v>
      </c>
      <c r="S396" s="76">
        <f t="shared" si="394"/>
        <v>0</v>
      </c>
      <c r="T396" s="76">
        <f t="shared" si="394"/>
        <v>0</v>
      </c>
      <c r="U396" s="76">
        <f t="shared" si="394"/>
        <v>0</v>
      </c>
      <c r="V396" s="76">
        <f t="shared" si="394"/>
        <v>0</v>
      </c>
    </row>
    <row r="397">
      <c r="A397" s="76" t="str">
        <f t="shared" si="1"/>
        <v> ()</v>
      </c>
      <c r="B397" s="76"/>
      <c r="C397" s="76"/>
      <c r="D397" s="76"/>
      <c r="E397" s="76"/>
      <c r="F397" s="76"/>
      <c r="G397" s="76"/>
      <c r="H397" s="76"/>
      <c r="I397" s="88" t="str">
        <f t="shared" si="3"/>
        <v>no</v>
      </c>
      <c r="J397" s="88" t="str">
        <f>IFERROR(__xludf.DUMMYFUNCTION("IFERROR(JOIN("", "",FILTER(K397:P397,LEN(K397:P397))))"),"")</f>
        <v/>
      </c>
      <c r="K397" s="76" t="str">
        <f>IFERROR(__xludf.DUMMYFUNCTION("IF(ISBLANK($D397),"""",IFERROR(JOIN("", "",QUERY(INDIRECT(""'(EDCA) "" &amp; K$3 &amp; ""'!$A$1:$D$1000""),""SELECT A WHERE D = '"" &amp; $A397 &amp; ""'""))))"),"")</f>
        <v/>
      </c>
      <c r="L397" s="76" t="str">
        <f>IFERROR(__xludf.DUMMYFUNCTION("IF(ISBLANK($D397),"""",IFERROR(JOIN("", "",QUERY(INDIRECT(""'(EDCA) "" &amp; L$3 &amp; ""'!$A$1:$D$1000""),""SELECT A WHERE D = '"" &amp; $A397 &amp; ""'""))))"),"")</f>
        <v/>
      </c>
      <c r="M397" s="76" t="str">
        <f>IFERROR(__xludf.DUMMYFUNCTION("IF(ISBLANK($D397),"""",IFERROR(JOIN("", "",QUERY(INDIRECT(""'(EDCA) "" &amp; M$3 &amp; ""'!$A$1:$D$1000""),""SELECT A WHERE D = '"" &amp; $A397 &amp; ""'""))))"),"")</f>
        <v/>
      </c>
      <c r="N397" s="76" t="str">
        <f>IFERROR(__xludf.DUMMYFUNCTION("IF(ISBLANK($D397),"""",IFERROR(JOIN("", "",QUERY(INDIRECT(""'(EDCA) "" &amp; N$3 &amp; ""'!$A$1:$D$1000""),""SELECT A WHERE D = '"" &amp; $A397 &amp; ""'""))))"),"")</f>
        <v/>
      </c>
      <c r="O397" s="76" t="str">
        <f>IFERROR(__xludf.DUMMYFUNCTION("IF(ISBLANK($D397),"""",IFERROR(JOIN("", "",QUERY(INDIRECT(""'(EDCA) "" &amp; O$3 &amp; ""'!$A$1:$D$1000""),""SELECT A WHERE D = '"" &amp; $A397 &amp; ""'""))))"),"")</f>
        <v/>
      </c>
      <c r="P397" s="76" t="str">
        <f>IFERROR(__xludf.DUMMYFUNCTION("IF(ISBLANK($D397),"""",IFERROR(JOIN("", "",QUERY(INDIRECT(""'(EDCA) "" &amp; P$3 &amp; ""'!$A$1:$D$1000""),""SELECT A WHERE D = '"" &amp; $A397 &amp; ""'""))))"),"")</f>
        <v/>
      </c>
      <c r="Q397" s="76">
        <f t="shared" ref="Q397:V397" si="395">IF(ISBLANK(IFERROR(VLOOKUP($A397,INDIRECT("'(EDCA) " &amp; Q$3 &amp; "'!$D:$D"),1,FALSE))),0,1)</f>
        <v>0</v>
      </c>
      <c r="R397" s="76">
        <f t="shared" si="395"/>
        <v>0</v>
      </c>
      <c r="S397" s="76">
        <f t="shared" si="395"/>
        <v>0</v>
      </c>
      <c r="T397" s="76">
        <f t="shared" si="395"/>
        <v>0</v>
      </c>
      <c r="U397" s="76">
        <f t="shared" si="395"/>
        <v>0</v>
      </c>
      <c r="V397" s="76">
        <f t="shared" si="395"/>
        <v>0</v>
      </c>
    </row>
    <row r="398">
      <c r="A398" s="76" t="str">
        <f t="shared" si="1"/>
        <v> ()</v>
      </c>
      <c r="B398" s="76"/>
      <c r="C398" s="76"/>
      <c r="D398" s="76"/>
      <c r="E398" s="76"/>
      <c r="F398" s="76"/>
      <c r="G398" s="76"/>
      <c r="H398" s="76"/>
      <c r="I398" s="88" t="str">
        <f t="shared" si="3"/>
        <v>no</v>
      </c>
      <c r="J398" s="88" t="str">
        <f>IFERROR(__xludf.DUMMYFUNCTION("IFERROR(JOIN("", "",FILTER(K398:P398,LEN(K398:P398))))"),"")</f>
        <v/>
      </c>
      <c r="K398" s="76" t="str">
        <f>IFERROR(__xludf.DUMMYFUNCTION("IF(ISBLANK($D398),"""",IFERROR(JOIN("", "",QUERY(INDIRECT(""'(EDCA) "" &amp; K$3 &amp; ""'!$A$1:$D$1000""),""SELECT A WHERE D = '"" &amp; $A398 &amp; ""'""))))"),"")</f>
        <v/>
      </c>
      <c r="L398" s="76" t="str">
        <f>IFERROR(__xludf.DUMMYFUNCTION("IF(ISBLANK($D398),"""",IFERROR(JOIN("", "",QUERY(INDIRECT(""'(EDCA) "" &amp; L$3 &amp; ""'!$A$1:$D$1000""),""SELECT A WHERE D = '"" &amp; $A398 &amp; ""'""))))"),"")</f>
        <v/>
      </c>
      <c r="M398" s="76" t="str">
        <f>IFERROR(__xludf.DUMMYFUNCTION("IF(ISBLANK($D398),"""",IFERROR(JOIN("", "",QUERY(INDIRECT(""'(EDCA) "" &amp; M$3 &amp; ""'!$A$1:$D$1000""),""SELECT A WHERE D = '"" &amp; $A398 &amp; ""'""))))"),"")</f>
        <v/>
      </c>
      <c r="N398" s="76" t="str">
        <f>IFERROR(__xludf.DUMMYFUNCTION("IF(ISBLANK($D398),"""",IFERROR(JOIN("", "",QUERY(INDIRECT(""'(EDCA) "" &amp; N$3 &amp; ""'!$A$1:$D$1000""),""SELECT A WHERE D = '"" &amp; $A398 &amp; ""'""))))"),"")</f>
        <v/>
      </c>
      <c r="O398" s="76" t="str">
        <f>IFERROR(__xludf.DUMMYFUNCTION("IF(ISBLANK($D398),"""",IFERROR(JOIN("", "",QUERY(INDIRECT(""'(EDCA) "" &amp; O$3 &amp; ""'!$A$1:$D$1000""),""SELECT A WHERE D = '"" &amp; $A398 &amp; ""'""))))"),"")</f>
        <v/>
      </c>
      <c r="P398" s="76" t="str">
        <f>IFERROR(__xludf.DUMMYFUNCTION("IF(ISBLANK($D398),"""",IFERROR(JOIN("", "",QUERY(INDIRECT(""'(EDCA) "" &amp; P$3 &amp; ""'!$A$1:$D$1000""),""SELECT A WHERE D = '"" &amp; $A398 &amp; ""'""))))"),"")</f>
        <v/>
      </c>
      <c r="Q398" s="76">
        <f t="shared" ref="Q398:V398" si="396">IF(ISBLANK(IFERROR(VLOOKUP($A398,INDIRECT("'(EDCA) " &amp; Q$3 &amp; "'!$D:$D"),1,FALSE))),0,1)</f>
        <v>0</v>
      </c>
      <c r="R398" s="76">
        <f t="shared" si="396"/>
        <v>0</v>
      </c>
      <c r="S398" s="76">
        <f t="shared" si="396"/>
        <v>0</v>
      </c>
      <c r="T398" s="76">
        <f t="shared" si="396"/>
        <v>0</v>
      </c>
      <c r="U398" s="76">
        <f t="shared" si="396"/>
        <v>0</v>
      </c>
      <c r="V398" s="76">
        <f t="shared" si="396"/>
        <v>0</v>
      </c>
    </row>
    <row r="399">
      <c r="A399" s="76" t="str">
        <f t="shared" si="1"/>
        <v> ()</v>
      </c>
      <c r="B399" s="76"/>
      <c r="C399" s="76"/>
      <c r="D399" s="76"/>
      <c r="E399" s="76"/>
      <c r="F399" s="76"/>
      <c r="G399" s="76"/>
      <c r="H399" s="76"/>
      <c r="I399" s="88" t="str">
        <f t="shared" si="3"/>
        <v>no</v>
      </c>
      <c r="J399" s="88" t="str">
        <f>IFERROR(__xludf.DUMMYFUNCTION("IFERROR(JOIN("", "",FILTER(K399:P399,LEN(K399:P399))))"),"")</f>
        <v/>
      </c>
      <c r="K399" s="76" t="str">
        <f>IFERROR(__xludf.DUMMYFUNCTION("IF(ISBLANK($D399),"""",IFERROR(JOIN("", "",QUERY(INDIRECT(""'(EDCA) "" &amp; K$3 &amp; ""'!$A$1:$D$1000""),""SELECT A WHERE D = '"" &amp; $A399 &amp; ""'""))))"),"")</f>
        <v/>
      </c>
      <c r="L399" s="76" t="str">
        <f>IFERROR(__xludf.DUMMYFUNCTION("IF(ISBLANK($D399),"""",IFERROR(JOIN("", "",QUERY(INDIRECT(""'(EDCA) "" &amp; L$3 &amp; ""'!$A$1:$D$1000""),""SELECT A WHERE D = '"" &amp; $A399 &amp; ""'""))))"),"")</f>
        <v/>
      </c>
      <c r="M399" s="76" t="str">
        <f>IFERROR(__xludf.DUMMYFUNCTION("IF(ISBLANK($D399),"""",IFERROR(JOIN("", "",QUERY(INDIRECT(""'(EDCA) "" &amp; M$3 &amp; ""'!$A$1:$D$1000""),""SELECT A WHERE D = '"" &amp; $A399 &amp; ""'""))))"),"")</f>
        <v/>
      </c>
      <c r="N399" s="76" t="str">
        <f>IFERROR(__xludf.DUMMYFUNCTION("IF(ISBLANK($D399),"""",IFERROR(JOIN("", "",QUERY(INDIRECT(""'(EDCA) "" &amp; N$3 &amp; ""'!$A$1:$D$1000""),""SELECT A WHERE D = '"" &amp; $A399 &amp; ""'""))))"),"")</f>
        <v/>
      </c>
      <c r="O399" s="76" t="str">
        <f>IFERROR(__xludf.DUMMYFUNCTION("IF(ISBLANK($D399),"""",IFERROR(JOIN("", "",QUERY(INDIRECT(""'(EDCA) "" &amp; O$3 &amp; ""'!$A$1:$D$1000""),""SELECT A WHERE D = '"" &amp; $A399 &amp; ""'""))))"),"")</f>
        <v/>
      </c>
      <c r="P399" s="76" t="str">
        <f>IFERROR(__xludf.DUMMYFUNCTION("IF(ISBLANK($D399),"""",IFERROR(JOIN("", "",QUERY(INDIRECT(""'(EDCA) "" &amp; P$3 &amp; ""'!$A$1:$D$1000""),""SELECT A WHERE D = '"" &amp; $A399 &amp; ""'""))))"),"")</f>
        <v/>
      </c>
      <c r="Q399" s="76">
        <f t="shared" ref="Q399:V399" si="397">IF(ISBLANK(IFERROR(VLOOKUP($A399,INDIRECT("'(EDCA) " &amp; Q$3 &amp; "'!$D:$D"),1,FALSE))),0,1)</f>
        <v>0</v>
      </c>
      <c r="R399" s="76">
        <f t="shared" si="397"/>
        <v>0</v>
      </c>
      <c r="S399" s="76">
        <f t="shared" si="397"/>
        <v>0</v>
      </c>
      <c r="T399" s="76">
        <f t="shared" si="397"/>
        <v>0</v>
      </c>
      <c r="U399" s="76">
        <f t="shared" si="397"/>
        <v>0</v>
      </c>
      <c r="V399" s="76">
        <f t="shared" si="397"/>
        <v>0</v>
      </c>
    </row>
    <row r="400">
      <c r="A400" s="76" t="str">
        <f t="shared" si="1"/>
        <v> ()</v>
      </c>
      <c r="B400" s="76"/>
      <c r="C400" s="76"/>
      <c r="D400" s="76"/>
      <c r="E400" s="76"/>
      <c r="F400" s="76"/>
      <c r="G400" s="76"/>
      <c r="H400" s="76"/>
      <c r="I400" s="88" t="str">
        <f t="shared" si="3"/>
        <v>no</v>
      </c>
      <c r="J400" s="88" t="str">
        <f>IFERROR(__xludf.DUMMYFUNCTION("IFERROR(JOIN("", "",FILTER(K400:P400,LEN(K400:P400))))"),"")</f>
        <v/>
      </c>
      <c r="K400" s="76" t="str">
        <f>IFERROR(__xludf.DUMMYFUNCTION("IF(ISBLANK($D400),"""",IFERROR(JOIN("", "",QUERY(INDIRECT(""'(EDCA) "" &amp; K$3 &amp; ""'!$A$1:$D$1000""),""SELECT A WHERE D = '"" &amp; $A400 &amp; ""'""))))"),"")</f>
        <v/>
      </c>
      <c r="L400" s="76" t="str">
        <f>IFERROR(__xludf.DUMMYFUNCTION("IF(ISBLANK($D400),"""",IFERROR(JOIN("", "",QUERY(INDIRECT(""'(EDCA) "" &amp; L$3 &amp; ""'!$A$1:$D$1000""),""SELECT A WHERE D = '"" &amp; $A400 &amp; ""'""))))"),"")</f>
        <v/>
      </c>
      <c r="M400" s="76" t="str">
        <f>IFERROR(__xludf.DUMMYFUNCTION("IF(ISBLANK($D400),"""",IFERROR(JOIN("", "",QUERY(INDIRECT(""'(EDCA) "" &amp; M$3 &amp; ""'!$A$1:$D$1000""),""SELECT A WHERE D = '"" &amp; $A400 &amp; ""'""))))"),"")</f>
        <v/>
      </c>
      <c r="N400" s="76" t="str">
        <f>IFERROR(__xludf.DUMMYFUNCTION("IF(ISBLANK($D400),"""",IFERROR(JOIN("", "",QUERY(INDIRECT(""'(EDCA) "" &amp; N$3 &amp; ""'!$A$1:$D$1000""),""SELECT A WHERE D = '"" &amp; $A400 &amp; ""'""))))"),"")</f>
        <v/>
      </c>
      <c r="O400" s="76" t="str">
        <f>IFERROR(__xludf.DUMMYFUNCTION("IF(ISBLANK($D400),"""",IFERROR(JOIN("", "",QUERY(INDIRECT(""'(EDCA) "" &amp; O$3 &amp; ""'!$A$1:$D$1000""),""SELECT A WHERE D = '"" &amp; $A400 &amp; ""'""))))"),"")</f>
        <v/>
      </c>
      <c r="P400" s="76" t="str">
        <f>IFERROR(__xludf.DUMMYFUNCTION("IF(ISBLANK($D400),"""",IFERROR(JOIN("", "",QUERY(INDIRECT(""'(EDCA) "" &amp; P$3 &amp; ""'!$A$1:$D$1000""),""SELECT A WHERE D = '"" &amp; $A400 &amp; ""'""))))"),"")</f>
        <v/>
      </c>
      <c r="Q400" s="76">
        <f t="shared" ref="Q400:V400" si="398">IF(ISBLANK(IFERROR(VLOOKUP($A400,INDIRECT("'(EDCA) " &amp; Q$3 &amp; "'!$D:$D"),1,FALSE))),0,1)</f>
        <v>0</v>
      </c>
      <c r="R400" s="76">
        <f t="shared" si="398"/>
        <v>0</v>
      </c>
      <c r="S400" s="76">
        <f t="shared" si="398"/>
        <v>0</v>
      </c>
      <c r="T400" s="76">
        <f t="shared" si="398"/>
        <v>0</v>
      </c>
      <c r="U400" s="76">
        <f t="shared" si="398"/>
        <v>0</v>
      </c>
      <c r="V400" s="76">
        <f t="shared" si="398"/>
        <v>0</v>
      </c>
    </row>
    <row r="401">
      <c r="A401" s="76" t="str">
        <f t="shared" si="1"/>
        <v> ()</v>
      </c>
      <c r="B401" s="76"/>
      <c r="C401" s="76"/>
      <c r="D401" s="76"/>
      <c r="E401" s="76"/>
      <c r="F401" s="76"/>
      <c r="G401" s="76"/>
      <c r="H401" s="76"/>
      <c r="I401" s="88" t="str">
        <f t="shared" si="3"/>
        <v>no</v>
      </c>
      <c r="J401" s="88" t="str">
        <f>IFERROR(__xludf.DUMMYFUNCTION("IFERROR(JOIN("", "",FILTER(K401:P401,LEN(K401:P401))))"),"")</f>
        <v/>
      </c>
      <c r="K401" s="76" t="str">
        <f>IFERROR(__xludf.DUMMYFUNCTION("IF(ISBLANK($D401),"""",IFERROR(JOIN("", "",QUERY(INDIRECT(""'(EDCA) "" &amp; K$3 &amp; ""'!$A$1:$D$1000""),""SELECT A WHERE D = '"" &amp; $A401 &amp; ""'""))))"),"")</f>
        <v/>
      </c>
      <c r="L401" s="76" t="str">
        <f>IFERROR(__xludf.DUMMYFUNCTION("IF(ISBLANK($D401),"""",IFERROR(JOIN("", "",QUERY(INDIRECT(""'(EDCA) "" &amp; L$3 &amp; ""'!$A$1:$D$1000""),""SELECT A WHERE D = '"" &amp; $A401 &amp; ""'""))))"),"")</f>
        <v/>
      </c>
      <c r="M401" s="76" t="str">
        <f>IFERROR(__xludf.DUMMYFUNCTION("IF(ISBLANK($D401),"""",IFERROR(JOIN("", "",QUERY(INDIRECT(""'(EDCA) "" &amp; M$3 &amp; ""'!$A$1:$D$1000""),""SELECT A WHERE D = '"" &amp; $A401 &amp; ""'""))))"),"")</f>
        <v/>
      </c>
      <c r="N401" s="76" t="str">
        <f>IFERROR(__xludf.DUMMYFUNCTION("IF(ISBLANK($D401),"""",IFERROR(JOIN("", "",QUERY(INDIRECT(""'(EDCA) "" &amp; N$3 &amp; ""'!$A$1:$D$1000""),""SELECT A WHERE D = '"" &amp; $A401 &amp; ""'""))))"),"")</f>
        <v/>
      </c>
      <c r="O401" s="76" t="str">
        <f>IFERROR(__xludf.DUMMYFUNCTION("IF(ISBLANK($D401),"""",IFERROR(JOIN("", "",QUERY(INDIRECT(""'(EDCA) "" &amp; O$3 &amp; ""'!$A$1:$D$1000""),""SELECT A WHERE D = '"" &amp; $A401 &amp; ""'""))))"),"")</f>
        <v/>
      </c>
      <c r="P401" s="76" t="str">
        <f>IFERROR(__xludf.DUMMYFUNCTION("IF(ISBLANK($D401),"""",IFERROR(JOIN("", "",QUERY(INDIRECT(""'(EDCA) "" &amp; P$3 &amp; ""'!$A$1:$D$1000""),""SELECT A WHERE D = '"" &amp; $A401 &amp; ""'""))))"),"")</f>
        <v/>
      </c>
      <c r="Q401" s="76">
        <f t="shared" ref="Q401:V401" si="399">IF(ISBLANK(IFERROR(VLOOKUP($A401,INDIRECT("'(EDCA) " &amp; Q$3 &amp; "'!$D:$D"),1,FALSE))),0,1)</f>
        <v>0</v>
      </c>
      <c r="R401" s="76">
        <f t="shared" si="399"/>
        <v>0</v>
      </c>
      <c r="S401" s="76">
        <f t="shared" si="399"/>
        <v>0</v>
      </c>
      <c r="T401" s="76">
        <f t="shared" si="399"/>
        <v>0</v>
      </c>
      <c r="U401" s="76">
        <f t="shared" si="399"/>
        <v>0</v>
      </c>
      <c r="V401" s="76">
        <f t="shared" si="399"/>
        <v>0</v>
      </c>
    </row>
    <row r="402">
      <c r="A402" s="76" t="str">
        <f t="shared" si="1"/>
        <v> ()</v>
      </c>
      <c r="B402" s="76"/>
      <c r="C402" s="76"/>
      <c r="D402" s="76"/>
      <c r="E402" s="76"/>
      <c r="F402" s="76"/>
      <c r="G402" s="76"/>
      <c r="H402" s="76"/>
      <c r="I402" s="88" t="str">
        <f t="shared" si="3"/>
        <v>no</v>
      </c>
      <c r="J402" s="88" t="str">
        <f>IFERROR(__xludf.DUMMYFUNCTION("IFERROR(JOIN("", "",FILTER(K402:P402,LEN(K402:P402))))"),"")</f>
        <v/>
      </c>
      <c r="K402" s="76" t="str">
        <f>IFERROR(__xludf.DUMMYFUNCTION("IF(ISBLANK($D402),"""",IFERROR(JOIN("", "",QUERY(INDIRECT(""'(EDCA) "" &amp; K$3 &amp; ""'!$A$1:$D$1000""),""SELECT A WHERE D = '"" &amp; $A402 &amp; ""'""))))"),"")</f>
        <v/>
      </c>
      <c r="L402" s="76" t="str">
        <f>IFERROR(__xludf.DUMMYFUNCTION("IF(ISBLANK($D402),"""",IFERROR(JOIN("", "",QUERY(INDIRECT(""'(EDCA) "" &amp; L$3 &amp; ""'!$A$1:$D$1000""),""SELECT A WHERE D = '"" &amp; $A402 &amp; ""'""))))"),"")</f>
        <v/>
      </c>
      <c r="M402" s="76" t="str">
        <f>IFERROR(__xludf.DUMMYFUNCTION("IF(ISBLANK($D402),"""",IFERROR(JOIN("", "",QUERY(INDIRECT(""'(EDCA) "" &amp; M$3 &amp; ""'!$A$1:$D$1000""),""SELECT A WHERE D = '"" &amp; $A402 &amp; ""'""))))"),"")</f>
        <v/>
      </c>
      <c r="N402" s="76" t="str">
        <f>IFERROR(__xludf.DUMMYFUNCTION("IF(ISBLANK($D402),"""",IFERROR(JOIN("", "",QUERY(INDIRECT(""'(EDCA) "" &amp; N$3 &amp; ""'!$A$1:$D$1000""),""SELECT A WHERE D = '"" &amp; $A402 &amp; ""'""))))"),"")</f>
        <v/>
      </c>
      <c r="O402" s="76" t="str">
        <f>IFERROR(__xludf.DUMMYFUNCTION("IF(ISBLANK($D402),"""",IFERROR(JOIN("", "",QUERY(INDIRECT(""'(EDCA) "" &amp; O$3 &amp; ""'!$A$1:$D$1000""),""SELECT A WHERE D = '"" &amp; $A402 &amp; ""'""))))"),"")</f>
        <v/>
      </c>
      <c r="P402" s="76" t="str">
        <f>IFERROR(__xludf.DUMMYFUNCTION("IF(ISBLANK($D402),"""",IFERROR(JOIN("", "",QUERY(INDIRECT(""'(EDCA) "" &amp; P$3 &amp; ""'!$A$1:$D$1000""),""SELECT A WHERE D = '"" &amp; $A402 &amp; ""'""))))"),"")</f>
        <v/>
      </c>
      <c r="Q402" s="76">
        <f t="shared" ref="Q402:V402" si="400">IF(ISBLANK(IFERROR(VLOOKUP($A402,INDIRECT("'(EDCA) " &amp; Q$3 &amp; "'!$D:$D"),1,FALSE))),0,1)</f>
        <v>0</v>
      </c>
      <c r="R402" s="76">
        <f t="shared" si="400"/>
        <v>0</v>
      </c>
      <c r="S402" s="76">
        <f t="shared" si="400"/>
        <v>0</v>
      </c>
      <c r="T402" s="76">
        <f t="shared" si="400"/>
        <v>0</v>
      </c>
      <c r="U402" s="76">
        <f t="shared" si="400"/>
        <v>0</v>
      </c>
      <c r="V402" s="76">
        <f t="shared" si="400"/>
        <v>0</v>
      </c>
    </row>
    <row r="403">
      <c r="A403" s="76" t="str">
        <f t="shared" si="1"/>
        <v> ()</v>
      </c>
      <c r="B403" s="76"/>
      <c r="C403" s="76"/>
      <c r="D403" s="76"/>
      <c r="E403" s="76"/>
      <c r="F403" s="76"/>
      <c r="G403" s="76"/>
      <c r="H403" s="76"/>
      <c r="I403" s="88" t="str">
        <f t="shared" si="3"/>
        <v>no</v>
      </c>
      <c r="J403" s="88" t="str">
        <f>IFERROR(__xludf.DUMMYFUNCTION("IFERROR(JOIN("", "",FILTER(K403:P403,LEN(K403:P403))))"),"")</f>
        <v/>
      </c>
      <c r="K403" s="76" t="str">
        <f>IFERROR(__xludf.DUMMYFUNCTION("IF(ISBLANK($D403),"""",IFERROR(JOIN("", "",QUERY(INDIRECT(""'(EDCA) "" &amp; K$3 &amp; ""'!$A$1:$D$1000""),""SELECT A WHERE D = '"" &amp; $A403 &amp; ""'""))))"),"")</f>
        <v/>
      </c>
      <c r="L403" s="76" t="str">
        <f>IFERROR(__xludf.DUMMYFUNCTION("IF(ISBLANK($D403),"""",IFERROR(JOIN("", "",QUERY(INDIRECT(""'(EDCA) "" &amp; L$3 &amp; ""'!$A$1:$D$1000""),""SELECT A WHERE D = '"" &amp; $A403 &amp; ""'""))))"),"")</f>
        <v/>
      </c>
      <c r="M403" s="76" t="str">
        <f>IFERROR(__xludf.DUMMYFUNCTION("IF(ISBLANK($D403),"""",IFERROR(JOIN("", "",QUERY(INDIRECT(""'(EDCA) "" &amp; M$3 &amp; ""'!$A$1:$D$1000""),""SELECT A WHERE D = '"" &amp; $A403 &amp; ""'""))))"),"")</f>
        <v/>
      </c>
      <c r="N403" s="76" t="str">
        <f>IFERROR(__xludf.DUMMYFUNCTION("IF(ISBLANK($D403),"""",IFERROR(JOIN("", "",QUERY(INDIRECT(""'(EDCA) "" &amp; N$3 &amp; ""'!$A$1:$D$1000""),""SELECT A WHERE D = '"" &amp; $A403 &amp; ""'""))))"),"")</f>
        <v/>
      </c>
      <c r="O403" s="76" t="str">
        <f>IFERROR(__xludf.DUMMYFUNCTION("IF(ISBLANK($D403),"""",IFERROR(JOIN("", "",QUERY(INDIRECT(""'(EDCA) "" &amp; O$3 &amp; ""'!$A$1:$D$1000""),""SELECT A WHERE D = '"" &amp; $A403 &amp; ""'""))))"),"")</f>
        <v/>
      </c>
      <c r="P403" s="76" t="str">
        <f>IFERROR(__xludf.DUMMYFUNCTION("IF(ISBLANK($D403),"""",IFERROR(JOIN("", "",QUERY(INDIRECT(""'(EDCA) "" &amp; P$3 &amp; ""'!$A$1:$D$1000""),""SELECT A WHERE D = '"" &amp; $A403 &amp; ""'""))))"),"")</f>
        <v/>
      </c>
      <c r="Q403" s="76">
        <f t="shared" ref="Q403:V403" si="401">IF(ISBLANK(IFERROR(VLOOKUP($A403,INDIRECT("'(EDCA) " &amp; Q$3 &amp; "'!$D:$D"),1,FALSE))),0,1)</f>
        <v>0</v>
      </c>
      <c r="R403" s="76">
        <f t="shared" si="401"/>
        <v>0</v>
      </c>
      <c r="S403" s="76">
        <f t="shared" si="401"/>
        <v>0</v>
      </c>
      <c r="T403" s="76">
        <f t="shared" si="401"/>
        <v>0</v>
      </c>
      <c r="U403" s="76">
        <f t="shared" si="401"/>
        <v>0</v>
      </c>
      <c r="V403" s="76">
        <f t="shared" si="401"/>
        <v>0</v>
      </c>
    </row>
    <row r="404">
      <c r="A404" s="76" t="str">
        <f t="shared" si="1"/>
        <v> ()</v>
      </c>
      <c r="B404" s="76"/>
      <c r="C404" s="76"/>
      <c r="D404" s="76"/>
      <c r="E404" s="76"/>
      <c r="F404" s="76"/>
      <c r="G404" s="76"/>
      <c r="H404" s="76"/>
      <c r="I404" s="88" t="str">
        <f t="shared" si="3"/>
        <v>no</v>
      </c>
      <c r="J404" s="88" t="str">
        <f>IFERROR(__xludf.DUMMYFUNCTION("IFERROR(JOIN("", "",FILTER(K404:P404,LEN(K404:P404))))"),"")</f>
        <v/>
      </c>
      <c r="K404" s="76" t="str">
        <f>IFERROR(__xludf.DUMMYFUNCTION("IF(ISBLANK($D404),"""",IFERROR(JOIN("", "",QUERY(INDIRECT(""'(EDCA) "" &amp; K$3 &amp; ""'!$A$1:$D$1000""),""SELECT A WHERE D = '"" &amp; $A404 &amp; ""'""))))"),"")</f>
        <v/>
      </c>
      <c r="L404" s="76" t="str">
        <f>IFERROR(__xludf.DUMMYFUNCTION("IF(ISBLANK($D404),"""",IFERROR(JOIN("", "",QUERY(INDIRECT(""'(EDCA) "" &amp; L$3 &amp; ""'!$A$1:$D$1000""),""SELECT A WHERE D = '"" &amp; $A404 &amp; ""'""))))"),"")</f>
        <v/>
      </c>
      <c r="M404" s="76" t="str">
        <f>IFERROR(__xludf.DUMMYFUNCTION("IF(ISBLANK($D404),"""",IFERROR(JOIN("", "",QUERY(INDIRECT(""'(EDCA) "" &amp; M$3 &amp; ""'!$A$1:$D$1000""),""SELECT A WHERE D = '"" &amp; $A404 &amp; ""'""))))"),"")</f>
        <v/>
      </c>
      <c r="N404" s="76" t="str">
        <f>IFERROR(__xludf.DUMMYFUNCTION("IF(ISBLANK($D404),"""",IFERROR(JOIN("", "",QUERY(INDIRECT(""'(EDCA) "" &amp; N$3 &amp; ""'!$A$1:$D$1000""),""SELECT A WHERE D = '"" &amp; $A404 &amp; ""'""))))"),"")</f>
        <v/>
      </c>
      <c r="O404" s="76" t="str">
        <f>IFERROR(__xludf.DUMMYFUNCTION("IF(ISBLANK($D404),"""",IFERROR(JOIN("", "",QUERY(INDIRECT(""'(EDCA) "" &amp; O$3 &amp; ""'!$A$1:$D$1000""),""SELECT A WHERE D = '"" &amp; $A404 &amp; ""'""))))"),"")</f>
        <v/>
      </c>
      <c r="P404" s="76" t="str">
        <f>IFERROR(__xludf.DUMMYFUNCTION("IF(ISBLANK($D404),"""",IFERROR(JOIN("", "",QUERY(INDIRECT(""'(EDCA) "" &amp; P$3 &amp; ""'!$A$1:$D$1000""),""SELECT A WHERE D = '"" &amp; $A404 &amp; ""'""))))"),"")</f>
        <v/>
      </c>
      <c r="Q404" s="76">
        <f t="shared" ref="Q404:V404" si="402">IF(ISBLANK(IFERROR(VLOOKUP($A404,INDIRECT("'(EDCA) " &amp; Q$3 &amp; "'!$D:$D"),1,FALSE))),0,1)</f>
        <v>0</v>
      </c>
      <c r="R404" s="76">
        <f t="shared" si="402"/>
        <v>0</v>
      </c>
      <c r="S404" s="76">
        <f t="shared" si="402"/>
        <v>0</v>
      </c>
      <c r="T404" s="76">
        <f t="shared" si="402"/>
        <v>0</v>
      </c>
      <c r="U404" s="76">
        <f t="shared" si="402"/>
        <v>0</v>
      </c>
      <c r="V404" s="76">
        <f t="shared" si="402"/>
        <v>0</v>
      </c>
    </row>
    <row r="405">
      <c r="A405" s="76" t="str">
        <f t="shared" si="1"/>
        <v> ()</v>
      </c>
      <c r="B405" s="76"/>
      <c r="C405" s="76"/>
      <c r="D405" s="76"/>
      <c r="E405" s="76"/>
      <c r="F405" s="76"/>
      <c r="G405" s="76"/>
      <c r="H405" s="76"/>
      <c r="I405" s="88" t="str">
        <f t="shared" si="3"/>
        <v>no</v>
      </c>
      <c r="J405" s="88" t="str">
        <f>IFERROR(__xludf.DUMMYFUNCTION("IFERROR(JOIN("", "",FILTER(K405:P405,LEN(K405:P405))))"),"")</f>
        <v/>
      </c>
      <c r="K405" s="76" t="str">
        <f>IFERROR(__xludf.DUMMYFUNCTION("IF(ISBLANK($D405),"""",IFERROR(JOIN("", "",QUERY(INDIRECT(""'(EDCA) "" &amp; K$3 &amp; ""'!$A$1:$D$1000""),""SELECT A WHERE D = '"" &amp; $A405 &amp; ""'""))))"),"")</f>
        <v/>
      </c>
      <c r="L405" s="76" t="str">
        <f>IFERROR(__xludf.DUMMYFUNCTION("IF(ISBLANK($D405),"""",IFERROR(JOIN("", "",QUERY(INDIRECT(""'(EDCA) "" &amp; L$3 &amp; ""'!$A$1:$D$1000""),""SELECT A WHERE D = '"" &amp; $A405 &amp; ""'""))))"),"")</f>
        <v/>
      </c>
      <c r="M405" s="76" t="str">
        <f>IFERROR(__xludf.DUMMYFUNCTION("IF(ISBLANK($D405),"""",IFERROR(JOIN("", "",QUERY(INDIRECT(""'(EDCA) "" &amp; M$3 &amp; ""'!$A$1:$D$1000""),""SELECT A WHERE D = '"" &amp; $A405 &amp; ""'""))))"),"")</f>
        <v/>
      </c>
      <c r="N405" s="76" t="str">
        <f>IFERROR(__xludf.DUMMYFUNCTION("IF(ISBLANK($D405),"""",IFERROR(JOIN("", "",QUERY(INDIRECT(""'(EDCA) "" &amp; N$3 &amp; ""'!$A$1:$D$1000""),""SELECT A WHERE D = '"" &amp; $A405 &amp; ""'""))))"),"")</f>
        <v/>
      </c>
      <c r="O405" s="76" t="str">
        <f>IFERROR(__xludf.DUMMYFUNCTION("IF(ISBLANK($D405),"""",IFERROR(JOIN("", "",QUERY(INDIRECT(""'(EDCA) "" &amp; O$3 &amp; ""'!$A$1:$D$1000""),""SELECT A WHERE D = '"" &amp; $A405 &amp; ""'""))))"),"")</f>
        <v/>
      </c>
      <c r="P405" s="76" t="str">
        <f>IFERROR(__xludf.DUMMYFUNCTION("IF(ISBLANK($D405),"""",IFERROR(JOIN("", "",QUERY(INDIRECT(""'(EDCA) "" &amp; P$3 &amp; ""'!$A$1:$D$1000""),""SELECT A WHERE D = '"" &amp; $A405 &amp; ""'""))))"),"")</f>
        <v/>
      </c>
      <c r="Q405" s="76">
        <f t="shared" ref="Q405:V405" si="403">IF(ISBLANK(IFERROR(VLOOKUP($A405,INDIRECT("'(EDCA) " &amp; Q$3 &amp; "'!$D:$D"),1,FALSE))),0,1)</f>
        <v>0</v>
      </c>
      <c r="R405" s="76">
        <f t="shared" si="403"/>
        <v>0</v>
      </c>
      <c r="S405" s="76">
        <f t="shared" si="403"/>
        <v>0</v>
      </c>
      <c r="T405" s="76">
        <f t="shared" si="403"/>
        <v>0</v>
      </c>
      <c r="U405" s="76">
        <f t="shared" si="403"/>
        <v>0</v>
      </c>
      <c r="V405" s="76">
        <f t="shared" si="403"/>
        <v>0</v>
      </c>
    </row>
    <row r="406">
      <c r="A406" s="76" t="str">
        <f t="shared" si="1"/>
        <v> ()</v>
      </c>
      <c r="B406" s="76"/>
      <c r="C406" s="76"/>
      <c r="D406" s="76"/>
      <c r="E406" s="76"/>
      <c r="F406" s="76"/>
      <c r="G406" s="76"/>
      <c r="H406" s="76"/>
      <c r="I406" s="88" t="str">
        <f t="shared" si="3"/>
        <v>no</v>
      </c>
      <c r="J406" s="88" t="str">
        <f>IFERROR(__xludf.DUMMYFUNCTION("IFERROR(JOIN("", "",FILTER(K406:P406,LEN(K406:P406))))"),"")</f>
        <v/>
      </c>
      <c r="K406" s="76" t="str">
        <f>IFERROR(__xludf.DUMMYFUNCTION("IF(ISBLANK($D406),"""",IFERROR(JOIN("", "",QUERY(INDIRECT(""'(EDCA) "" &amp; K$3 &amp; ""'!$A$1:$D$1000""),""SELECT A WHERE D = '"" &amp; $A406 &amp; ""'""))))"),"")</f>
        <v/>
      </c>
      <c r="L406" s="76" t="str">
        <f>IFERROR(__xludf.DUMMYFUNCTION("IF(ISBLANK($D406),"""",IFERROR(JOIN("", "",QUERY(INDIRECT(""'(EDCA) "" &amp; L$3 &amp; ""'!$A$1:$D$1000""),""SELECT A WHERE D = '"" &amp; $A406 &amp; ""'""))))"),"")</f>
        <v/>
      </c>
      <c r="M406" s="76" t="str">
        <f>IFERROR(__xludf.DUMMYFUNCTION("IF(ISBLANK($D406),"""",IFERROR(JOIN("", "",QUERY(INDIRECT(""'(EDCA) "" &amp; M$3 &amp; ""'!$A$1:$D$1000""),""SELECT A WHERE D = '"" &amp; $A406 &amp; ""'""))))"),"")</f>
        <v/>
      </c>
      <c r="N406" s="76" t="str">
        <f>IFERROR(__xludf.DUMMYFUNCTION("IF(ISBLANK($D406),"""",IFERROR(JOIN("", "",QUERY(INDIRECT(""'(EDCA) "" &amp; N$3 &amp; ""'!$A$1:$D$1000""),""SELECT A WHERE D = '"" &amp; $A406 &amp; ""'""))))"),"")</f>
        <v/>
      </c>
      <c r="O406" s="76" t="str">
        <f>IFERROR(__xludf.DUMMYFUNCTION("IF(ISBLANK($D406),"""",IFERROR(JOIN("", "",QUERY(INDIRECT(""'(EDCA) "" &amp; O$3 &amp; ""'!$A$1:$D$1000""),""SELECT A WHERE D = '"" &amp; $A406 &amp; ""'""))))"),"")</f>
        <v/>
      </c>
      <c r="P406" s="76" t="str">
        <f>IFERROR(__xludf.DUMMYFUNCTION("IF(ISBLANK($D406),"""",IFERROR(JOIN("", "",QUERY(INDIRECT(""'(EDCA) "" &amp; P$3 &amp; ""'!$A$1:$D$1000""),""SELECT A WHERE D = '"" &amp; $A406 &amp; ""'""))))"),"")</f>
        <v/>
      </c>
      <c r="Q406" s="76">
        <f t="shared" ref="Q406:V406" si="404">IF(ISBLANK(IFERROR(VLOOKUP($A406,INDIRECT("'(EDCA) " &amp; Q$3 &amp; "'!$D:$D"),1,FALSE))),0,1)</f>
        <v>0</v>
      </c>
      <c r="R406" s="76">
        <f t="shared" si="404"/>
        <v>0</v>
      </c>
      <c r="S406" s="76">
        <f t="shared" si="404"/>
        <v>0</v>
      </c>
      <c r="T406" s="76">
        <f t="shared" si="404"/>
        <v>0</v>
      </c>
      <c r="U406" s="76">
        <f t="shared" si="404"/>
        <v>0</v>
      </c>
      <c r="V406" s="76">
        <f t="shared" si="404"/>
        <v>0</v>
      </c>
    </row>
    <row r="407">
      <c r="A407" s="76" t="str">
        <f t="shared" si="1"/>
        <v> ()</v>
      </c>
      <c r="B407" s="76"/>
      <c r="C407" s="76"/>
      <c r="D407" s="76"/>
      <c r="E407" s="76"/>
      <c r="F407" s="76"/>
      <c r="G407" s="76"/>
      <c r="H407" s="76"/>
      <c r="I407" s="88" t="str">
        <f t="shared" si="3"/>
        <v>no</v>
      </c>
      <c r="J407" s="88" t="str">
        <f>IFERROR(__xludf.DUMMYFUNCTION("IFERROR(JOIN("", "",FILTER(K407:P407,LEN(K407:P407))))"),"")</f>
        <v/>
      </c>
      <c r="K407" s="76" t="str">
        <f>IFERROR(__xludf.DUMMYFUNCTION("IF(ISBLANK($D407),"""",IFERROR(JOIN("", "",QUERY(INDIRECT(""'(EDCA) "" &amp; K$3 &amp; ""'!$A$1:$D$1000""),""SELECT A WHERE D = '"" &amp; $A407 &amp; ""'""))))"),"")</f>
        <v/>
      </c>
      <c r="L407" s="76" t="str">
        <f>IFERROR(__xludf.DUMMYFUNCTION("IF(ISBLANK($D407),"""",IFERROR(JOIN("", "",QUERY(INDIRECT(""'(EDCA) "" &amp; L$3 &amp; ""'!$A$1:$D$1000""),""SELECT A WHERE D = '"" &amp; $A407 &amp; ""'""))))"),"")</f>
        <v/>
      </c>
      <c r="M407" s="76" t="str">
        <f>IFERROR(__xludf.DUMMYFUNCTION("IF(ISBLANK($D407),"""",IFERROR(JOIN("", "",QUERY(INDIRECT(""'(EDCA) "" &amp; M$3 &amp; ""'!$A$1:$D$1000""),""SELECT A WHERE D = '"" &amp; $A407 &amp; ""'""))))"),"")</f>
        <v/>
      </c>
      <c r="N407" s="76" t="str">
        <f>IFERROR(__xludf.DUMMYFUNCTION("IF(ISBLANK($D407),"""",IFERROR(JOIN("", "",QUERY(INDIRECT(""'(EDCA) "" &amp; N$3 &amp; ""'!$A$1:$D$1000""),""SELECT A WHERE D = '"" &amp; $A407 &amp; ""'""))))"),"")</f>
        <v/>
      </c>
      <c r="O407" s="76" t="str">
        <f>IFERROR(__xludf.DUMMYFUNCTION("IF(ISBLANK($D407),"""",IFERROR(JOIN("", "",QUERY(INDIRECT(""'(EDCA) "" &amp; O$3 &amp; ""'!$A$1:$D$1000""),""SELECT A WHERE D = '"" &amp; $A407 &amp; ""'""))))"),"")</f>
        <v/>
      </c>
      <c r="P407" s="76" t="str">
        <f>IFERROR(__xludf.DUMMYFUNCTION("IF(ISBLANK($D407),"""",IFERROR(JOIN("", "",QUERY(INDIRECT(""'(EDCA) "" &amp; P$3 &amp; ""'!$A$1:$D$1000""),""SELECT A WHERE D = '"" &amp; $A407 &amp; ""'""))))"),"")</f>
        <v/>
      </c>
      <c r="Q407" s="76">
        <f t="shared" ref="Q407:V407" si="405">IF(ISBLANK(IFERROR(VLOOKUP($A407,INDIRECT("'(EDCA) " &amp; Q$3 &amp; "'!$D:$D"),1,FALSE))),0,1)</f>
        <v>0</v>
      </c>
      <c r="R407" s="76">
        <f t="shared" si="405"/>
        <v>0</v>
      </c>
      <c r="S407" s="76">
        <f t="shared" si="405"/>
        <v>0</v>
      </c>
      <c r="T407" s="76">
        <f t="shared" si="405"/>
        <v>0</v>
      </c>
      <c r="U407" s="76">
        <f t="shared" si="405"/>
        <v>0</v>
      </c>
      <c r="V407" s="76">
        <f t="shared" si="405"/>
        <v>0</v>
      </c>
    </row>
    <row r="408">
      <c r="A408" s="76" t="str">
        <f t="shared" si="1"/>
        <v> ()</v>
      </c>
      <c r="B408" s="76"/>
      <c r="C408" s="76"/>
      <c r="D408" s="76"/>
      <c r="E408" s="76"/>
      <c r="F408" s="76"/>
      <c r="G408" s="76"/>
      <c r="H408" s="76"/>
      <c r="I408" s="88" t="str">
        <f t="shared" si="3"/>
        <v>no</v>
      </c>
      <c r="J408" s="88" t="str">
        <f>IFERROR(__xludf.DUMMYFUNCTION("IFERROR(JOIN("", "",FILTER(K408:P408,LEN(K408:P408))))"),"")</f>
        <v/>
      </c>
      <c r="K408" s="76" t="str">
        <f>IFERROR(__xludf.DUMMYFUNCTION("IF(ISBLANK($D408),"""",IFERROR(JOIN("", "",QUERY(INDIRECT(""'(EDCA) "" &amp; K$3 &amp; ""'!$A$1:$D$1000""),""SELECT A WHERE D = '"" &amp; $A408 &amp; ""'""))))"),"")</f>
        <v/>
      </c>
      <c r="L408" s="76" t="str">
        <f>IFERROR(__xludf.DUMMYFUNCTION("IF(ISBLANK($D408),"""",IFERROR(JOIN("", "",QUERY(INDIRECT(""'(EDCA) "" &amp; L$3 &amp; ""'!$A$1:$D$1000""),""SELECT A WHERE D = '"" &amp; $A408 &amp; ""'""))))"),"")</f>
        <v/>
      </c>
      <c r="M408" s="76" t="str">
        <f>IFERROR(__xludf.DUMMYFUNCTION("IF(ISBLANK($D408),"""",IFERROR(JOIN("", "",QUERY(INDIRECT(""'(EDCA) "" &amp; M$3 &amp; ""'!$A$1:$D$1000""),""SELECT A WHERE D = '"" &amp; $A408 &amp; ""'""))))"),"")</f>
        <v/>
      </c>
      <c r="N408" s="76" t="str">
        <f>IFERROR(__xludf.DUMMYFUNCTION("IF(ISBLANK($D408),"""",IFERROR(JOIN("", "",QUERY(INDIRECT(""'(EDCA) "" &amp; N$3 &amp; ""'!$A$1:$D$1000""),""SELECT A WHERE D = '"" &amp; $A408 &amp; ""'""))))"),"")</f>
        <v/>
      </c>
      <c r="O408" s="76" t="str">
        <f>IFERROR(__xludf.DUMMYFUNCTION("IF(ISBLANK($D408),"""",IFERROR(JOIN("", "",QUERY(INDIRECT(""'(EDCA) "" &amp; O$3 &amp; ""'!$A$1:$D$1000""),""SELECT A WHERE D = '"" &amp; $A408 &amp; ""'""))))"),"")</f>
        <v/>
      </c>
      <c r="P408" s="76" t="str">
        <f>IFERROR(__xludf.DUMMYFUNCTION("IF(ISBLANK($D408),"""",IFERROR(JOIN("", "",QUERY(INDIRECT(""'(EDCA) "" &amp; P$3 &amp; ""'!$A$1:$D$1000""),""SELECT A WHERE D = '"" &amp; $A408 &amp; ""'""))))"),"")</f>
        <v/>
      </c>
      <c r="Q408" s="76">
        <f t="shared" ref="Q408:V408" si="406">IF(ISBLANK(IFERROR(VLOOKUP($A408,INDIRECT("'(EDCA) " &amp; Q$3 &amp; "'!$D:$D"),1,FALSE))),0,1)</f>
        <v>0</v>
      </c>
      <c r="R408" s="76">
        <f t="shared" si="406"/>
        <v>0</v>
      </c>
      <c r="S408" s="76">
        <f t="shared" si="406"/>
        <v>0</v>
      </c>
      <c r="T408" s="76">
        <f t="shared" si="406"/>
        <v>0</v>
      </c>
      <c r="U408" s="76">
        <f t="shared" si="406"/>
        <v>0</v>
      </c>
      <c r="V408" s="76">
        <f t="shared" si="406"/>
        <v>0</v>
      </c>
    </row>
    <row r="409">
      <c r="A409" s="76" t="str">
        <f t="shared" si="1"/>
        <v> ()</v>
      </c>
      <c r="B409" s="76"/>
      <c r="C409" s="76"/>
      <c r="D409" s="76"/>
      <c r="E409" s="76"/>
      <c r="F409" s="76"/>
      <c r="G409" s="76"/>
      <c r="H409" s="76"/>
      <c r="I409" s="88" t="str">
        <f t="shared" si="3"/>
        <v>no</v>
      </c>
      <c r="J409" s="88" t="str">
        <f>IFERROR(__xludf.DUMMYFUNCTION("IFERROR(JOIN("", "",FILTER(K409:P409,LEN(K409:P409))))"),"")</f>
        <v/>
      </c>
      <c r="K409" s="76" t="str">
        <f>IFERROR(__xludf.DUMMYFUNCTION("IF(ISBLANK($D409),"""",IFERROR(JOIN("", "",QUERY(INDIRECT(""'(EDCA) "" &amp; K$3 &amp; ""'!$A$1:$D$1000""),""SELECT A WHERE D = '"" &amp; $A409 &amp; ""'""))))"),"")</f>
        <v/>
      </c>
      <c r="L409" s="76" t="str">
        <f>IFERROR(__xludf.DUMMYFUNCTION("IF(ISBLANK($D409),"""",IFERROR(JOIN("", "",QUERY(INDIRECT(""'(EDCA) "" &amp; L$3 &amp; ""'!$A$1:$D$1000""),""SELECT A WHERE D = '"" &amp; $A409 &amp; ""'""))))"),"")</f>
        <v/>
      </c>
      <c r="M409" s="76" t="str">
        <f>IFERROR(__xludf.DUMMYFUNCTION("IF(ISBLANK($D409),"""",IFERROR(JOIN("", "",QUERY(INDIRECT(""'(EDCA) "" &amp; M$3 &amp; ""'!$A$1:$D$1000""),""SELECT A WHERE D = '"" &amp; $A409 &amp; ""'""))))"),"")</f>
        <v/>
      </c>
      <c r="N409" s="76" t="str">
        <f>IFERROR(__xludf.DUMMYFUNCTION("IF(ISBLANK($D409),"""",IFERROR(JOIN("", "",QUERY(INDIRECT(""'(EDCA) "" &amp; N$3 &amp; ""'!$A$1:$D$1000""),""SELECT A WHERE D = '"" &amp; $A409 &amp; ""'""))))"),"")</f>
        <v/>
      </c>
      <c r="O409" s="76" t="str">
        <f>IFERROR(__xludf.DUMMYFUNCTION("IF(ISBLANK($D409),"""",IFERROR(JOIN("", "",QUERY(INDIRECT(""'(EDCA) "" &amp; O$3 &amp; ""'!$A$1:$D$1000""),""SELECT A WHERE D = '"" &amp; $A409 &amp; ""'""))))"),"")</f>
        <v/>
      </c>
      <c r="P409" s="76" t="str">
        <f>IFERROR(__xludf.DUMMYFUNCTION("IF(ISBLANK($D409),"""",IFERROR(JOIN("", "",QUERY(INDIRECT(""'(EDCA) "" &amp; P$3 &amp; ""'!$A$1:$D$1000""),""SELECT A WHERE D = '"" &amp; $A409 &amp; ""'""))))"),"")</f>
        <v/>
      </c>
      <c r="Q409" s="76">
        <f t="shared" ref="Q409:V409" si="407">IF(ISBLANK(IFERROR(VLOOKUP($A409,INDIRECT("'(EDCA) " &amp; Q$3 &amp; "'!$D:$D"),1,FALSE))),0,1)</f>
        <v>0</v>
      </c>
      <c r="R409" s="76">
        <f t="shared" si="407"/>
        <v>0</v>
      </c>
      <c r="S409" s="76">
        <f t="shared" si="407"/>
        <v>0</v>
      </c>
      <c r="T409" s="76">
        <f t="shared" si="407"/>
        <v>0</v>
      </c>
      <c r="U409" s="76">
        <f t="shared" si="407"/>
        <v>0</v>
      </c>
      <c r="V409" s="76">
        <f t="shared" si="407"/>
        <v>0</v>
      </c>
    </row>
    <row r="410">
      <c r="A410" s="76" t="str">
        <f t="shared" si="1"/>
        <v> ()</v>
      </c>
      <c r="B410" s="76"/>
      <c r="C410" s="76"/>
      <c r="D410" s="76"/>
      <c r="E410" s="76"/>
      <c r="F410" s="76"/>
      <c r="G410" s="76"/>
      <c r="H410" s="76"/>
      <c r="I410" s="88" t="str">
        <f t="shared" si="3"/>
        <v>no</v>
      </c>
      <c r="J410" s="88" t="str">
        <f>IFERROR(__xludf.DUMMYFUNCTION("IFERROR(JOIN("", "",FILTER(K410:P410,LEN(K410:P410))))"),"")</f>
        <v/>
      </c>
      <c r="K410" s="76" t="str">
        <f>IFERROR(__xludf.DUMMYFUNCTION("IF(ISBLANK($D410),"""",IFERROR(JOIN("", "",QUERY(INDIRECT(""'(EDCA) "" &amp; K$3 &amp; ""'!$A$1:$D$1000""),""SELECT A WHERE D = '"" &amp; $A410 &amp; ""'""))))"),"")</f>
        <v/>
      </c>
      <c r="L410" s="76" t="str">
        <f>IFERROR(__xludf.DUMMYFUNCTION("IF(ISBLANK($D410),"""",IFERROR(JOIN("", "",QUERY(INDIRECT(""'(EDCA) "" &amp; L$3 &amp; ""'!$A$1:$D$1000""),""SELECT A WHERE D = '"" &amp; $A410 &amp; ""'""))))"),"")</f>
        <v/>
      </c>
      <c r="M410" s="76" t="str">
        <f>IFERROR(__xludf.DUMMYFUNCTION("IF(ISBLANK($D410),"""",IFERROR(JOIN("", "",QUERY(INDIRECT(""'(EDCA) "" &amp; M$3 &amp; ""'!$A$1:$D$1000""),""SELECT A WHERE D = '"" &amp; $A410 &amp; ""'""))))"),"")</f>
        <v/>
      </c>
      <c r="N410" s="76" t="str">
        <f>IFERROR(__xludf.DUMMYFUNCTION("IF(ISBLANK($D410),"""",IFERROR(JOIN("", "",QUERY(INDIRECT(""'(EDCA) "" &amp; N$3 &amp; ""'!$A$1:$D$1000""),""SELECT A WHERE D = '"" &amp; $A410 &amp; ""'""))))"),"")</f>
        <v/>
      </c>
      <c r="O410" s="76" t="str">
        <f>IFERROR(__xludf.DUMMYFUNCTION("IF(ISBLANK($D410),"""",IFERROR(JOIN("", "",QUERY(INDIRECT(""'(EDCA) "" &amp; O$3 &amp; ""'!$A$1:$D$1000""),""SELECT A WHERE D = '"" &amp; $A410 &amp; ""'""))))"),"")</f>
        <v/>
      </c>
      <c r="P410" s="76" t="str">
        <f>IFERROR(__xludf.DUMMYFUNCTION("IF(ISBLANK($D410),"""",IFERROR(JOIN("", "",QUERY(INDIRECT(""'(EDCA) "" &amp; P$3 &amp; ""'!$A$1:$D$1000""),""SELECT A WHERE D = '"" &amp; $A410 &amp; ""'""))))"),"")</f>
        <v/>
      </c>
      <c r="Q410" s="76">
        <f t="shared" ref="Q410:V410" si="408">IF(ISBLANK(IFERROR(VLOOKUP($A410,INDIRECT("'(EDCA) " &amp; Q$3 &amp; "'!$D:$D"),1,FALSE))),0,1)</f>
        <v>0</v>
      </c>
      <c r="R410" s="76">
        <f t="shared" si="408"/>
        <v>0</v>
      </c>
      <c r="S410" s="76">
        <f t="shared" si="408"/>
        <v>0</v>
      </c>
      <c r="T410" s="76">
        <f t="shared" si="408"/>
        <v>0</v>
      </c>
      <c r="U410" s="76">
        <f t="shared" si="408"/>
        <v>0</v>
      </c>
      <c r="V410" s="76">
        <f t="shared" si="408"/>
        <v>0</v>
      </c>
    </row>
    <row r="411">
      <c r="A411" s="76" t="str">
        <f t="shared" si="1"/>
        <v> ()</v>
      </c>
      <c r="B411" s="76"/>
      <c r="C411" s="76"/>
      <c r="D411" s="76"/>
      <c r="E411" s="76"/>
      <c r="F411" s="76"/>
      <c r="G411" s="76"/>
      <c r="H411" s="76"/>
      <c r="I411" s="88" t="str">
        <f t="shared" si="3"/>
        <v>no</v>
      </c>
      <c r="J411" s="88" t="str">
        <f>IFERROR(__xludf.DUMMYFUNCTION("IFERROR(JOIN("", "",FILTER(K411:P411,LEN(K411:P411))))"),"")</f>
        <v/>
      </c>
      <c r="K411" s="76" t="str">
        <f>IFERROR(__xludf.DUMMYFUNCTION("IF(ISBLANK($D411),"""",IFERROR(JOIN("", "",QUERY(INDIRECT(""'(EDCA) "" &amp; K$3 &amp; ""'!$A$1:$D$1000""),""SELECT A WHERE D = '"" &amp; $A411 &amp; ""'""))))"),"")</f>
        <v/>
      </c>
      <c r="L411" s="76" t="str">
        <f>IFERROR(__xludf.DUMMYFUNCTION("IF(ISBLANK($D411),"""",IFERROR(JOIN("", "",QUERY(INDIRECT(""'(EDCA) "" &amp; L$3 &amp; ""'!$A$1:$D$1000""),""SELECT A WHERE D = '"" &amp; $A411 &amp; ""'""))))"),"")</f>
        <v/>
      </c>
      <c r="M411" s="76" t="str">
        <f>IFERROR(__xludf.DUMMYFUNCTION("IF(ISBLANK($D411),"""",IFERROR(JOIN("", "",QUERY(INDIRECT(""'(EDCA) "" &amp; M$3 &amp; ""'!$A$1:$D$1000""),""SELECT A WHERE D = '"" &amp; $A411 &amp; ""'""))))"),"")</f>
        <v/>
      </c>
      <c r="N411" s="76" t="str">
        <f>IFERROR(__xludf.DUMMYFUNCTION("IF(ISBLANK($D411),"""",IFERROR(JOIN("", "",QUERY(INDIRECT(""'(EDCA) "" &amp; N$3 &amp; ""'!$A$1:$D$1000""),""SELECT A WHERE D = '"" &amp; $A411 &amp; ""'""))))"),"")</f>
        <v/>
      </c>
      <c r="O411" s="76" t="str">
        <f>IFERROR(__xludf.DUMMYFUNCTION("IF(ISBLANK($D411),"""",IFERROR(JOIN("", "",QUERY(INDIRECT(""'(EDCA) "" &amp; O$3 &amp; ""'!$A$1:$D$1000""),""SELECT A WHERE D = '"" &amp; $A411 &amp; ""'""))))"),"")</f>
        <v/>
      </c>
      <c r="P411" s="76" t="str">
        <f>IFERROR(__xludf.DUMMYFUNCTION("IF(ISBLANK($D411),"""",IFERROR(JOIN("", "",QUERY(INDIRECT(""'(EDCA) "" &amp; P$3 &amp; ""'!$A$1:$D$1000""),""SELECT A WHERE D = '"" &amp; $A411 &amp; ""'""))))"),"")</f>
        <v/>
      </c>
      <c r="Q411" s="76">
        <f t="shared" ref="Q411:V411" si="409">IF(ISBLANK(IFERROR(VLOOKUP($A411,INDIRECT("'(EDCA) " &amp; Q$3 &amp; "'!$D:$D"),1,FALSE))),0,1)</f>
        <v>0</v>
      </c>
      <c r="R411" s="76">
        <f t="shared" si="409"/>
        <v>0</v>
      </c>
      <c r="S411" s="76">
        <f t="shared" si="409"/>
        <v>0</v>
      </c>
      <c r="T411" s="76">
        <f t="shared" si="409"/>
        <v>0</v>
      </c>
      <c r="U411" s="76">
        <f t="shared" si="409"/>
        <v>0</v>
      </c>
      <c r="V411" s="76">
        <f t="shared" si="409"/>
        <v>0</v>
      </c>
    </row>
    <row r="412">
      <c r="A412" s="76" t="str">
        <f t="shared" si="1"/>
        <v> ()</v>
      </c>
      <c r="B412" s="76"/>
      <c r="C412" s="76"/>
      <c r="D412" s="76"/>
      <c r="E412" s="76"/>
      <c r="F412" s="76"/>
      <c r="G412" s="76"/>
      <c r="H412" s="76"/>
      <c r="I412" s="88" t="str">
        <f t="shared" si="3"/>
        <v>no</v>
      </c>
      <c r="J412" s="88" t="str">
        <f>IFERROR(__xludf.DUMMYFUNCTION("IFERROR(JOIN("", "",FILTER(K412:P412,LEN(K412:P412))))"),"")</f>
        <v/>
      </c>
      <c r="K412" s="76" t="str">
        <f>IFERROR(__xludf.DUMMYFUNCTION("IF(ISBLANK($D412),"""",IFERROR(JOIN("", "",QUERY(INDIRECT(""'(EDCA) "" &amp; K$3 &amp; ""'!$A$1:$D$1000""),""SELECT A WHERE D = '"" &amp; $A412 &amp; ""'""))))"),"")</f>
        <v/>
      </c>
      <c r="L412" s="76" t="str">
        <f>IFERROR(__xludf.DUMMYFUNCTION("IF(ISBLANK($D412),"""",IFERROR(JOIN("", "",QUERY(INDIRECT(""'(EDCA) "" &amp; L$3 &amp; ""'!$A$1:$D$1000""),""SELECT A WHERE D = '"" &amp; $A412 &amp; ""'""))))"),"")</f>
        <v/>
      </c>
      <c r="M412" s="76" t="str">
        <f>IFERROR(__xludf.DUMMYFUNCTION("IF(ISBLANK($D412),"""",IFERROR(JOIN("", "",QUERY(INDIRECT(""'(EDCA) "" &amp; M$3 &amp; ""'!$A$1:$D$1000""),""SELECT A WHERE D = '"" &amp; $A412 &amp; ""'""))))"),"")</f>
        <v/>
      </c>
      <c r="N412" s="76" t="str">
        <f>IFERROR(__xludf.DUMMYFUNCTION("IF(ISBLANK($D412),"""",IFERROR(JOIN("", "",QUERY(INDIRECT(""'(EDCA) "" &amp; N$3 &amp; ""'!$A$1:$D$1000""),""SELECT A WHERE D = '"" &amp; $A412 &amp; ""'""))))"),"")</f>
        <v/>
      </c>
      <c r="O412" s="76" t="str">
        <f>IFERROR(__xludf.DUMMYFUNCTION("IF(ISBLANK($D412),"""",IFERROR(JOIN("", "",QUERY(INDIRECT(""'(EDCA) "" &amp; O$3 &amp; ""'!$A$1:$D$1000""),""SELECT A WHERE D = '"" &amp; $A412 &amp; ""'""))))"),"")</f>
        <v/>
      </c>
      <c r="P412" s="76" t="str">
        <f>IFERROR(__xludf.DUMMYFUNCTION("IF(ISBLANK($D412),"""",IFERROR(JOIN("", "",QUERY(INDIRECT(""'(EDCA) "" &amp; P$3 &amp; ""'!$A$1:$D$1000""),""SELECT A WHERE D = '"" &amp; $A412 &amp; ""'""))))"),"")</f>
        <v/>
      </c>
      <c r="Q412" s="76">
        <f t="shared" ref="Q412:V412" si="410">IF(ISBLANK(IFERROR(VLOOKUP($A412,INDIRECT("'(EDCA) " &amp; Q$3 &amp; "'!$D:$D"),1,FALSE))),0,1)</f>
        <v>0</v>
      </c>
      <c r="R412" s="76">
        <f t="shared" si="410"/>
        <v>0</v>
      </c>
      <c r="S412" s="76">
        <f t="shared" si="410"/>
        <v>0</v>
      </c>
      <c r="T412" s="76">
        <f t="shared" si="410"/>
        <v>0</v>
      </c>
      <c r="U412" s="76">
        <f t="shared" si="410"/>
        <v>0</v>
      </c>
      <c r="V412" s="76">
        <f t="shared" si="410"/>
        <v>0</v>
      </c>
    </row>
    <row r="413">
      <c r="A413" s="76" t="str">
        <f t="shared" si="1"/>
        <v> ()</v>
      </c>
      <c r="B413" s="76"/>
      <c r="C413" s="76"/>
      <c r="D413" s="76"/>
      <c r="E413" s="76"/>
      <c r="F413" s="76"/>
      <c r="G413" s="76"/>
      <c r="H413" s="76"/>
      <c r="I413" s="88" t="str">
        <f t="shared" si="3"/>
        <v>no</v>
      </c>
      <c r="J413" s="88" t="str">
        <f>IFERROR(__xludf.DUMMYFUNCTION("IFERROR(JOIN("", "",FILTER(K413:P413,LEN(K413:P413))))"),"")</f>
        <v/>
      </c>
      <c r="K413" s="76" t="str">
        <f>IFERROR(__xludf.DUMMYFUNCTION("IF(ISBLANK($D413),"""",IFERROR(JOIN("", "",QUERY(INDIRECT(""'(EDCA) "" &amp; K$3 &amp; ""'!$A$1:$D$1000""),""SELECT A WHERE D = '"" &amp; $A413 &amp; ""'""))))"),"")</f>
        <v/>
      </c>
      <c r="L413" s="76" t="str">
        <f>IFERROR(__xludf.DUMMYFUNCTION("IF(ISBLANK($D413),"""",IFERROR(JOIN("", "",QUERY(INDIRECT(""'(EDCA) "" &amp; L$3 &amp; ""'!$A$1:$D$1000""),""SELECT A WHERE D = '"" &amp; $A413 &amp; ""'""))))"),"")</f>
        <v/>
      </c>
      <c r="M413" s="76" t="str">
        <f>IFERROR(__xludf.DUMMYFUNCTION("IF(ISBLANK($D413),"""",IFERROR(JOIN("", "",QUERY(INDIRECT(""'(EDCA) "" &amp; M$3 &amp; ""'!$A$1:$D$1000""),""SELECT A WHERE D = '"" &amp; $A413 &amp; ""'""))))"),"")</f>
        <v/>
      </c>
      <c r="N413" s="76" t="str">
        <f>IFERROR(__xludf.DUMMYFUNCTION("IF(ISBLANK($D413),"""",IFERROR(JOIN("", "",QUERY(INDIRECT(""'(EDCA) "" &amp; N$3 &amp; ""'!$A$1:$D$1000""),""SELECT A WHERE D = '"" &amp; $A413 &amp; ""'""))))"),"")</f>
        <v/>
      </c>
      <c r="O413" s="76" t="str">
        <f>IFERROR(__xludf.DUMMYFUNCTION("IF(ISBLANK($D413),"""",IFERROR(JOIN("", "",QUERY(INDIRECT(""'(EDCA) "" &amp; O$3 &amp; ""'!$A$1:$D$1000""),""SELECT A WHERE D = '"" &amp; $A413 &amp; ""'""))))"),"")</f>
        <v/>
      </c>
      <c r="P413" s="76" t="str">
        <f>IFERROR(__xludf.DUMMYFUNCTION("IF(ISBLANK($D413),"""",IFERROR(JOIN("", "",QUERY(INDIRECT(""'(EDCA) "" &amp; P$3 &amp; ""'!$A$1:$D$1000""),""SELECT A WHERE D = '"" &amp; $A413 &amp; ""'""))))"),"")</f>
        <v/>
      </c>
      <c r="Q413" s="76">
        <f t="shared" ref="Q413:V413" si="411">IF(ISBLANK(IFERROR(VLOOKUP($A413,INDIRECT("'(EDCA) " &amp; Q$3 &amp; "'!$D:$D"),1,FALSE))),0,1)</f>
        <v>0</v>
      </c>
      <c r="R413" s="76">
        <f t="shared" si="411"/>
        <v>0</v>
      </c>
      <c r="S413" s="76">
        <f t="shared" si="411"/>
        <v>0</v>
      </c>
      <c r="T413" s="76">
        <f t="shared" si="411"/>
        <v>0</v>
      </c>
      <c r="U413" s="76">
        <f t="shared" si="411"/>
        <v>0</v>
      </c>
      <c r="V413" s="76">
        <f t="shared" si="411"/>
        <v>0</v>
      </c>
    </row>
    <row r="414">
      <c r="A414" s="76" t="str">
        <f t="shared" si="1"/>
        <v> ()</v>
      </c>
      <c r="B414" s="76"/>
      <c r="C414" s="76"/>
      <c r="D414" s="76"/>
      <c r="E414" s="76"/>
      <c r="F414" s="76"/>
      <c r="G414" s="76"/>
      <c r="H414" s="76"/>
      <c r="I414" s="88" t="str">
        <f t="shared" si="3"/>
        <v>no</v>
      </c>
      <c r="J414" s="88" t="str">
        <f>IFERROR(__xludf.DUMMYFUNCTION("IFERROR(JOIN("", "",FILTER(K414:P414,LEN(K414:P414))))"),"")</f>
        <v/>
      </c>
      <c r="K414" s="76" t="str">
        <f>IFERROR(__xludf.DUMMYFUNCTION("IF(ISBLANK($D414),"""",IFERROR(JOIN("", "",QUERY(INDIRECT(""'(EDCA) "" &amp; K$3 &amp; ""'!$A$1:$D$1000""),""SELECT A WHERE D = '"" &amp; $A414 &amp; ""'""))))"),"")</f>
        <v/>
      </c>
      <c r="L414" s="76" t="str">
        <f>IFERROR(__xludf.DUMMYFUNCTION("IF(ISBLANK($D414),"""",IFERROR(JOIN("", "",QUERY(INDIRECT(""'(EDCA) "" &amp; L$3 &amp; ""'!$A$1:$D$1000""),""SELECT A WHERE D = '"" &amp; $A414 &amp; ""'""))))"),"")</f>
        <v/>
      </c>
      <c r="M414" s="76" t="str">
        <f>IFERROR(__xludf.DUMMYFUNCTION("IF(ISBLANK($D414),"""",IFERROR(JOIN("", "",QUERY(INDIRECT(""'(EDCA) "" &amp; M$3 &amp; ""'!$A$1:$D$1000""),""SELECT A WHERE D = '"" &amp; $A414 &amp; ""'""))))"),"")</f>
        <v/>
      </c>
      <c r="N414" s="76" t="str">
        <f>IFERROR(__xludf.DUMMYFUNCTION("IF(ISBLANK($D414),"""",IFERROR(JOIN("", "",QUERY(INDIRECT(""'(EDCA) "" &amp; N$3 &amp; ""'!$A$1:$D$1000""),""SELECT A WHERE D = '"" &amp; $A414 &amp; ""'""))))"),"")</f>
        <v/>
      </c>
      <c r="O414" s="76" t="str">
        <f>IFERROR(__xludf.DUMMYFUNCTION("IF(ISBLANK($D414),"""",IFERROR(JOIN("", "",QUERY(INDIRECT(""'(EDCA) "" &amp; O$3 &amp; ""'!$A$1:$D$1000""),""SELECT A WHERE D = '"" &amp; $A414 &amp; ""'""))))"),"")</f>
        <v/>
      </c>
      <c r="P414" s="76" t="str">
        <f>IFERROR(__xludf.DUMMYFUNCTION("IF(ISBLANK($D414),"""",IFERROR(JOIN("", "",QUERY(INDIRECT(""'(EDCA) "" &amp; P$3 &amp; ""'!$A$1:$D$1000""),""SELECT A WHERE D = '"" &amp; $A414 &amp; ""'""))))"),"")</f>
        <v/>
      </c>
      <c r="Q414" s="76">
        <f t="shared" ref="Q414:V414" si="412">IF(ISBLANK(IFERROR(VLOOKUP($A414,INDIRECT("'(EDCA) " &amp; Q$3 &amp; "'!$D:$D"),1,FALSE))),0,1)</f>
        <v>0</v>
      </c>
      <c r="R414" s="76">
        <f t="shared" si="412"/>
        <v>0</v>
      </c>
      <c r="S414" s="76">
        <f t="shared" si="412"/>
        <v>0</v>
      </c>
      <c r="T414" s="76">
        <f t="shared" si="412"/>
        <v>0</v>
      </c>
      <c r="U414" s="76">
        <f t="shared" si="412"/>
        <v>0</v>
      </c>
      <c r="V414" s="76">
        <f t="shared" si="412"/>
        <v>0</v>
      </c>
    </row>
    <row r="415">
      <c r="A415" s="76" t="str">
        <f t="shared" si="1"/>
        <v> ()</v>
      </c>
      <c r="B415" s="76"/>
      <c r="C415" s="76"/>
      <c r="D415" s="76"/>
      <c r="E415" s="76"/>
      <c r="F415" s="76"/>
      <c r="G415" s="76"/>
      <c r="H415" s="76"/>
      <c r="I415" s="88" t="str">
        <f t="shared" si="3"/>
        <v>no</v>
      </c>
      <c r="J415" s="88" t="str">
        <f>IFERROR(__xludf.DUMMYFUNCTION("IFERROR(JOIN("", "",FILTER(K415:P415,LEN(K415:P415))))"),"")</f>
        <v/>
      </c>
      <c r="K415" s="76" t="str">
        <f>IFERROR(__xludf.DUMMYFUNCTION("IF(ISBLANK($D415),"""",IFERROR(JOIN("", "",QUERY(INDIRECT(""'(EDCA) "" &amp; K$3 &amp; ""'!$A$1:$D$1000""),""SELECT A WHERE D = '"" &amp; $A415 &amp; ""'""))))"),"")</f>
        <v/>
      </c>
      <c r="L415" s="76" t="str">
        <f>IFERROR(__xludf.DUMMYFUNCTION("IF(ISBLANK($D415),"""",IFERROR(JOIN("", "",QUERY(INDIRECT(""'(EDCA) "" &amp; L$3 &amp; ""'!$A$1:$D$1000""),""SELECT A WHERE D = '"" &amp; $A415 &amp; ""'""))))"),"")</f>
        <v/>
      </c>
      <c r="M415" s="76" t="str">
        <f>IFERROR(__xludf.DUMMYFUNCTION("IF(ISBLANK($D415),"""",IFERROR(JOIN("", "",QUERY(INDIRECT(""'(EDCA) "" &amp; M$3 &amp; ""'!$A$1:$D$1000""),""SELECT A WHERE D = '"" &amp; $A415 &amp; ""'""))))"),"")</f>
        <v/>
      </c>
      <c r="N415" s="76" t="str">
        <f>IFERROR(__xludf.DUMMYFUNCTION("IF(ISBLANK($D415),"""",IFERROR(JOIN("", "",QUERY(INDIRECT(""'(EDCA) "" &amp; N$3 &amp; ""'!$A$1:$D$1000""),""SELECT A WHERE D = '"" &amp; $A415 &amp; ""'""))))"),"")</f>
        <v/>
      </c>
      <c r="O415" s="76" t="str">
        <f>IFERROR(__xludf.DUMMYFUNCTION("IF(ISBLANK($D415),"""",IFERROR(JOIN("", "",QUERY(INDIRECT(""'(EDCA) "" &amp; O$3 &amp; ""'!$A$1:$D$1000""),""SELECT A WHERE D = '"" &amp; $A415 &amp; ""'""))))"),"")</f>
        <v/>
      </c>
      <c r="P415" s="76" t="str">
        <f>IFERROR(__xludf.DUMMYFUNCTION("IF(ISBLANK($D415),"""",IFERROR(JOIN("", "",QUERY(INDIRECT(""'(EDCA) "" &amp; P$3 &amp; ""'!$A$1:$D$1000""),""SELECT A WHERE D = '"" &amp; $A415 &amp; ""'""))))"),"")</f>
        <v/>
      </c>
      <c r="Q415" s="76">
        <f t="shared" ref="Q415:V415" si="413">IF(ISBLANK(IFERROR(VLOOKUP($A415,INDIRECT("'(EDCA) " &amp; Q$3 &amp; "'!$D:$D"),1,FALSE))),0,1)</f>
        <v>0</v>
      </c>
      <c r="R415" s="76">
        <f t="shared" si="413"/>
        <v>0</v>
      </c>
      <c r="S415" s="76">
        <f t="shared" si="413"/>
        <v>0</v>
      </c>
      <c r="T415" s="76">
        <f t="shared" si="413"/>
        <v>0</v>
      </c>
      <c r="U415" s="76">
        <f t="shared" si="413"/>
        <v>0</v>
      </c>
      <c r="V415" s="76">
        <f t="shared" si="413"/>
        <v>0</v>
      </c>
    </row>
    <row r="416">
      <c r="A416" s="76" t="str">
        <f t="shared" si="1"/>
        <v> ()</v>
      </c>
      <c r="B416" s="76"/>
      <c r="C416" s="76"/>
      <c r="D416" s="76"/>
      <c r="E416" s="76"/>
      <c r="F416" s="76"/>
      <c r="G416" s="76"/>
      <c r="H416" s="76"/>
      <c r="I416" s="88" t="str">
        <f t="shared" si="3"/>
        <v>no</v>
      </c>
      <c r="J416" s="88" t="str">
        <f>IFERROR(__xludf.DUMMYFUNCTION("IFERROR(JOIN("", "",FILTER(K416:P416,LEN(K416:P416))))"),"")</f>
        <v/>
      </c>
      <c r="K416" s="76" t="str">
        <f>IFERROR(__xludf.DUMMYFUNCTION("IF(ISBLANK($D416),"""",IFERROR(JOIN("", "",QUERY(INDIRECT(""'(EDCA) "" &amp; K$3 &amp; ""'!$A$1:$D$1000""),""SELECT A WHERE D = '"" &amp; $A416 &amp; ""'""))))"),"")</f>
        <v/>
      </c>
      <c r="L416" s="76" t="str">
        <f>IFERROR(__xludf.DUMMYFUNCTION("IF(ISBLANK($D416),"""",IFERROR(JOIN("", "",QUERY(INDIRECT(""'(EDCA) "" &amp; L$3 &amp; ""'!$A$1:$D$1000""),""SELECT A WHERE D = '"" &amp; $A416 &amp; ""'""))))"),"")</f>
        <v/>
      </c>
      <c r="M416" s="76" t="str">
        <f>IFERROR(__xludf.DUMMYFUNCTION("IF(ISBLANK($D416),"""",IFERROR(JOIN("", "",QUERY(INDIRECT(""'(EDCA) "" &amp; M$3 &amp; ""'!$A$1:$D$1000""),""SELECT A WHERE D = '"" &amp; $A416 &amp; ""'""))))"),"")</f>
        <v/>
      </c>
      <c r="N416" s="76" t="str">
        <f>IFERROR(__xludf.DUMMYFUNCTION("IF(ISBLANK($D416),"""",IFERROR(JOIN("", "",QUERY(INDIRECT(""'(EDCA) "" &amp; N$3 &amp; ""'!$A$1:$D$1000""),""SELECT A WHERE D = '"" &amp; $A416 &amp; ""'""))))"),"")</f>
        <v/>
      </c>
      <c r="O416" s="76" t="str">
        <f>IFERROR(__xludf.DUMMYFUNCTION("IF(ISBLANK($D416),"""",IFERROR(JOIN("", "",QUERY(INDIRECT(""'(EDCA) "" &amp; O$3 &amp; ""'!$A$1:$D$1000""),""SELECT A WHERE D = '"" &amp; $A416 &amp; ""'""))))"),"")</f>
        <v/>
      </c>
      <c r="P416" s="76" t="str">
        <f>IFERROR(__xludf.DUMMYFUNCTION("IF(ISBLANK($D416),"""",IFERROR(JOIN("", "",QUERY(INDIRECT(""'(EDCA) "" &amp; P$3 &amp; ""'!$A$1:$D$1000""),""SELECT A WHERE D = '"" &amp; $A416 &amp; ""'""))))"),"")</f>
        <v/>
      </c>
      <c r="Q416" s="76">
        <f t="shared" ref="Q416:V416" si="414">IF(ISBLANK(IFERROR(VLOOKUP($A416,INDIRECT("'(EDCA) " &amp; Q$3 &amp; "'!$D:$D"),1,FALSE))),0,1)</f>
        <v>0</v>
      </c>
      <c r="R416" s="76">
        <f t="shared" si="414"/>
        <v>0</v>
      </c>
      <c r="S416" s="76">
        <f t="shared" si="414"/>
        <v>0</v>
      </c>
      <c r="T416" s="76">
        <f t="shared" si="414"/>
        <v>0</v>
      </c>
      <c r="U416" s="76">
        <f t="shared" si="414"/>
        <v>0</v>
      </c>
      <c r="V416" s="76">
        <f t="shared" si="414"/>
        <v>0</v>
      </c>
    </row>
    <row r="417">
      <c r="A417" s="76" t="str">
        <f t="shared" si="1"/>
        <v> ()</v>
      </c>
      <c r="B417" s="76"/>
      <c r="C417" s="76"/>
      <c r="D417" s="76"/>
      <c r="E417" s="76"/>
      <c r="F417" s="76"/>
      <c r="G417" s="76"/>
      <c r="H417" s="76"/>
      <c r="I417" s="88" t="str">
        <f t="shared" si="3"/>
        <v>no</v>
      </c>
      <c r="J417" s="88" t="str">
        <f>IFERROR(__xludf.DUMMYFUNCTION("IFERROR(JOIN("", "",FILTER(K417:P417,LEN(K417:P417))))"),"")</f>
        <v/>
      </c>
      <c r="K417" s="76" t="str">
        <f>IFERROR(__xludf.DUMMYFUNCTION("IF(ISBLANK($D417),"""",IFERROR(JOIN("", "",QUERY(INDIRECT(""'(EDCA) "" &amp; K$3 &amp; ""'!$A$1:$D$1000""),""SELECT A WHERE D = '"" &amp; $A417 &amp; ""'""))))"),"")</f>
        <v/>
      </c>
      <c r="L417" s="76" t="str">
        <f>IFERROR(__xludf.DUMMYFUNCTION("IF(ISBLANK($D417),"""",IFERROR(JOIN("", "",QUERY(INDIRECT(""'(EDCA) "" &amp; L$3 &amp; ""'!$A$1:$D$1000""),""SELECT A WHERE D = '"" &amp; $A417 &amp; ""'""))))"),"")</f>
        <v/>
      </c>
      <c r="M417" s="76" t="str">
        <f>IFERROR(__xludf.DUMMYFUNCTION("IF(ISBLANK($D417),"""",IFERROR(JOIN("", "",QUERY(INDIRECT(""'(EDCA) "" &amp; M$3 &amp; ""'!$A$1:$D$1000""),""SELECT A WHERE D = '"" &amp; $A417 &amp; ""'""))))"),"")</f>
        <v/>
      </c>
      <c r="N417" s="76" t="str">
        <f>IFERROR(__xludf.DUMMYFUNCTION("IF(ISBLANK($D417),"""",IFERROR(JOIN("", "",QUERY(INDIRECT(""'(EDCA) "" &amp; N$3 &amp; ""'!$A$1:$D$1000""),""SELECT A WHERE D = '"" &amp; $A417 &amp; ""'""))))"),"")</f>
        <v/>
      </c>
      <c r="O417" s="76" t="str">
        <f>IFERROR(__xludf.DUMMYFUNCTION("IF(ISBLANK($D417),"""",IFERROR(JOIN("", "",QUERY(INDIRECT(""'(EDCA) "" &amp; O$3 &amp; ""'!$A$1:$D$1000""),""SELECT A WHERE D = '"" &amp; $A417 &amp; ""'""))))"),"")</f>
        <v/>
      </c>
      <c r="P417" s="76" t="str">
        <f>IFERROR(__xludf.DUMMYFUNCTION("IF(ISBLANK($D417),"""",IFERROR(JOIN("", "",QUERY(INDIRECT(""'(EDCA) "" &amp; P$3 &amp; ""'!$A$1:$D$1000""),""SELECT A WHERE D = '"" &amp; $A417 &amp; ""'""))))"),"")</f>
        <v/>
      </c>
      <c r="Q417" s="76">
        <f t="shared" ref="Q417:V417" si="415">IF(ISBLANK(IFERROR(VLOOKUP($A417,INDIRECT("'(EDCA) " &amp; Q$3 &amp; "'!$D:$D"),1,FALSE))),0,1)</f>
        <v>0</v>
      </c>
      <c r="R417" s="76">
        <f t="shared" si="415"/>
        <v>0</v>
      </c>
      <c r="S417" s="76">
        <f t="shared" si="415"/>
        <v>0</v>
      </c>
      <c r="T417" s="76">
        <f t="shared" si="415"/>
        <v>0</v>
      </c>
      <c r="U417" s="76">
        <f t="shared" si="415"/>
        <v>0</v>
      </c>
      <c r="V417" s="76">
        <f t="shared" si="415"/>
        <v>0</v>
      </c>
    </row>
    <row r="418">
      <c r="A418" s="76" t="str">
        <f t="shared" si="1"/>
        <v> ()</v>
      </c>
      <c r="B418" s="76"/>
      <c r="C418" s="76"/>
      <c r="D418" s="76"/>
      <c r="E418" s="76"/>
      <c r="F418" s="76"/>
      <c r="G418" s="76"/>
      <c r="H418" s="76"/>
      <c r="I418" s="88" t="str">
        <f t="shared" si="3"/>
        <v>no</v>
      </c>
      <c r="J418" s="88" t="str">
        <f>IFERROR(__xludf.DUMMYFUNCTION("IFERROR(JOIN("", "",FILTER(K418:P418,LEN(K418:P418))))"),"")</f>
        <v/>
      </c>
      <c r="K418" s="76" t="str">
        <f>IFERROR(__xludf.DUMMYFUNCTION("IF(ISBLANK($D418),"""",IFERROR(JOIN("", "",QUERY(INDIRECT(""'(EDCA) "" &amp; K$3 &amp; ""'!$A$1:$D$1000""),""SELECT A WHERE D = '"" &amp; $A418 &amp; ""'""))))"),"")</f>
        <v/>
      </c>
      <c r="L418" s="76" t="str">
        <f>IFERROR(__xludf.DUMMYFUNCTION("IF(ISBLANK($D418),"""",IFERROR(JOIN("", "",QUERY(INDIRECT(""'(EDCA) "" &amp; L$3 &amp; ""'!$A$1:$D$1000""),""SELECT A WHERE D = '"" &amp; $A418 &amp; ""'""))))"),"")</f>
        <v/>
      </c>
      <c r="M418" s="76" t="str">
        <f>IFERROR(__xludf.DUMMYFUNCTION("IF(ISBLANK($D418),"""",IFERROR(JOIN("", "",QUERY(INDIRECT(""'(EDCA) "" &amp; M$3 &amp; ""'!$A$1:$D$1000""),""SELECT A WHERE D = '"" &amp; $A418 &amp; ""'""))))"),"")</f>
        <v/>
      </c>
      <c r="N418" s="76" t="str">
        <f>IFERROR(__xludf.DUMMYFUNCTION("IF(ISBLANK($D418),"""",IFERROR(JOIN("", "",QUERY(INDIRECT(""'(EDCA) "" &amp; N$3 &amp; ""'!$A$1:$D$1000""),""SELECT A WHERE D = '"" &amp; $A418 &amp; ""'""))))"),"")</f>
        <v/>
      </c>
      <c r="O418" s="76" t="str">
        <f>IFERROR(__xludf.DUMMYFUNCTION("IF(ISBLANK($D418),"""",IFERROR(JOIN("", "",QUERY(INDIRECT(""'(EDCA) "" &amp; O$3 &amp; ""'!$A$1:$D$1000""),""SELECT A WHERE D = '"" &amp; $A418 &amp; ""'""))))"),"")</f>
        <v/>
      </c>
      <c r="P418" s="76" t="str">
        <f>IFERROR(__xludf.DUMMYFUNCTION("IF(ISBLANK($D418),"""",IFERROR(JOIN("", "",QUERY(INDIRECT(""'(EDCA) "" &amp; P$3 &amp; ""'!$A$1:$D$1000""),""SELECT A WHERE D = '"" &amp; $A418 &amp; ""'""))))"),"")</f>
        <v/>
      </c>
      <c r="Q418" s="76">
        <f t="shared" ref="Q418:V418" si="416">IF(ISBLANK(IFERROR(VLOOKUP($A418,INDIRECT("'(EDCA) " &amp; Q$3 &amp; "'!$D:$D"),1,FALSE))),0,1)</f>
        <v>0</v>
      </c>
      <c r="R418" s="76">
        <f t="shared" si="416"/>
        <v>0</v>
      </c>
      <c r="S418" s="76">
        <f t="shared" si="416"/>
        <v>0</v>
      </c>
      <c r="T418" s="76">
        <f t="shared" si="416"/>
        <v>0</v>
      </c>
      <c r="U418" s="76">
        <f t="shared" si="416"/>
        <v>0</v>
      </c>
      <c r="V418" s="76">
        <f t="shared" si="416"/>
        <v>0</v>
      </c>
    </row>
    <row r="419">
      <c r="A419" s="76" t="str">
        <f t="shared" si="1"/>
        <v> ()</v>
      </c>
      <c r="B419" s="76"/>
      <c r="C419" s="76"/>
      <c r="D419" s="76"/>
      <c r="E419" s="76"/>
      <c r="F419" s="76"/>
      <c r="G419" s="76"/>
      <c r="H419" s="76"/>
      <c r="I419" s="88" t="str">
        <f t="shared" si="3"/>
        <v>no</v>
      </c>
      <c r="J419" s="88" t="str">
        <f>IFERROR(__xludf.DUMMYFUNCTION("IFERROR(JOIN("", "",FILTER(K419:P419,LEN(K419:P419))))"),"")</f>
        <v/>
      </c>
      <c r="K419" s="76" t="str">
        <f>IFERROR(__xludf.DUMMYFUNCTION("IF(ISBLANK($D419),"""",IFERROR(JOIN("", "",QUERY(INDIRECT(""'(EDCA) "" &amp; K$3 &amp; ""'!$A$1:$D$1000""),""SELECT A WHERE D = '"" &amp; $A419 &amp; ""'""))))"),"")</f>
        <v/>
      </c>
      <c r="L419" s="76" t="str">
        <f>IFERROR(__xludf.DUMMYFUNCTION("IF(ISBLANK($D419),"""",IFERROR(JOIN("", "",QUERY(INDIRECT(""'(EDCA) "" &amp; L$3 &amp; ""'!$A$1:$D$1000""),""SELECT A WHERE D = '"" &amp; $A419 &amp; ""'""))))"),"")</f>
        <v/>
      </c>
      <c r="M419" s="76" t="str">
        <f>IFERROR(__xludf.DUMMYFUNCTION("IF(ISBLANK($D419),"""",IFERROR(JOIN("", "",QUERY(INDIRECT(""'(EDCA) "" &amp; M$3 &amp; ""'!$A$1:$D$1000""),""SELECT A WHERE D = '"" &amp; $A419 &amp; ""'""))))"),"")</f>
        <v/>
      </c>
      <c r="N419" s="76" t="str">
        <f>IFERROR(__xludf.DUMMYFUNCTION("IF(ISBLANK($D419),"""",IFERROR(JOIN("", "",QUERY(INDIRECT(""'(EDCA) "" &amp; N$3 &amp; ""'!$A$1:$D$1000""),""SELECT A WHERE D = '"" &amp; $A419 &amp; ""'""))))"),"")</f>
        <v/>
      </c>
      <c r="O419" s="76" t="str">
        <f>IFERROR(__xludf.DUMMYFUNCTION("IF(ISBLANK($D419),"""",IFERROR(JOIN("", "",QUERY(INDIRECT(""'(EDCA) "" &amp; O$3 &amp; ""'!$A$1:$D$1000""),""SELECT A WHERE D = '"" &amp; $A419 &amp; ""'""))))"),"")</f>
        <v/>
      </c>
      <c r="P419" s="76" t="str">
        <f>IFERROR(__xludf.DUMMYFUNCTION("IF(ISBLANK($D419),"""",IFERROR(JOIN("", "",QUERY(INDIRECT(""'(EDCA) "" &amp; P$3 &amp; ""'!$A$1:$D$1000""),""SELECT A WHERE D = '"" &amp; $A419 &amp; ""'""))))"),"")</f>
        <v/>
      </c>
      <c r="Q419" s="76">
        <f t="shared" ref="Q419:V419" si="417">IF(ISBLANK(IFERROR(VLOOKUP($A419,INDIRECT("'(EDCA) " &amp; Q$3 &amp; "'!$D:$D"),1,FALSE))),0,1)</f>
        <v>0</v>
      </c>
      <c r="R419" s="76">
        <f t="shared" si="417"/>
        <v>0</v>
      </c>
      <c r="S419" s="76">
        <f t="shared" si="417"/>
        <v>0</v>
      </c>
      <c r="T419" s="76">
        <f t="shared" si="417"/>
        <v>0</v>
      </c>
      <c r="U419" s="76">
        <f t="shared" si="417"/>
        <v>0</v>
      </c>
      <c r="V419" s="76">
        <f t="shared" si="417"/>
        <v>0</v>
      </c>
    </row>
    <row r="420">
      <c r="A420" s="76" t="str">
        <f t="shared" si="1"/>
        <v> ()</v>
      </c>
      <c r="B420" s="76"/>
      <c r="C420" s="76"/>
      <c r="D420" s="76"/>
      <c r="E420" s="76"/>
      <c r="F420" s="76"/>
      <c r="G420" s="76"/>
      <c r="H420" s="76"/>
      <c r="I420" s="88" t="str">
        <f t="shared" si="3"/>
        <v>no</v>
      </c>
      <c r="J420" s="88" t="str">
        <f>IFERROR(__xludf.DUMMYFUNCTION("IFERROR(JOIN("", "",FILTER(K420:P420,LEN(K420:P420))))"),"")</f>
        <v/>
      </c>
      <c r="K420" s="76" t="str">
        <f>IFERROR(__xludf.DUMMYFUNCTION("IF(ISBLANK($D420),"""",IFERROR(JOIN("", "",QUERY(INDIRECT(""'(EDCA) "" &amp; K$3 &amp; ""'!$A$1:$D$1000""),""SELECT A WHERE D = '"" &amp; $A420 &amp; ""'""))))"),"")</f>
        <v/>
      </c>
      <c r="L420" s="76" t="str">
        <f>IFERROR(__xludf.DUMMYFUNCTION("IF(ISBLANK($D420),"""",IFERROR(JOIN("", "",QUERY(INDIRECT(""'(EDCA) "" &amp; L$3 &amp; ""'!$A$1:$D$1000""),""SELECT A WHERE D = '"" &amp; $A420 &amp; ""'""))))"),"")</f>
        <v/>
      </c>
      <c r="M420" s="76" t="str">
        <f>IFERROR(__xludf.DUMMYFUNCTION("IF(ISBLANK($D420),"""",IFERROR(JOIN("", "",QUERY(INDIRECT(""'(EDCA) "" &amp; M$3 &amp; ""'!$A$1:$D$1000""),""SELECT A WHERE D = '"" &amp; $A420 &amp; ""'""))))"),"")</f>
        <v/>
      </c>
      <c r="N420" s="76" t="str">
        <f>IFERROR(__xludf.DUMMYFUNCTION("IF(ISBLANK($D420),"""",IFERROR(JOIN("", "",QUERY(INDIRECT(""'(EDCA) "" &amp; N$3 &amp; ""'!$A$1:$D$1000""),""SELECT A WHERE D = '"" &amp; $A420 &amp; ""'""))))"),"")</f>
        <v/>
      </c>
      <c r="O420" s="76" t="str">
        <f>IFERROR(__xludf.DUMMYFUNCTION("IF(ISBLANK($D420),"""",IFERROR(JOIN("", "",QUERY(INDIRECT(""'(EDCA) "" &amp; O$3 &amp; ""'!$A$1:$D$1000""),""SELECT A WHERE D = '"" &amp; $A420 &amp; ""'""))))"),"")</f>
        <v/>
      </c>
      <c r="P420" s="76" t="str">
        <f>IFERROR(__xludf.DUMMYFUNCTION("IF(ISBLANK($D420),"""",IFERROR(JOIN("", "",QUERY(INDIRECT(""'(EDCA) "" &amp; P$3 &amp; ""'!$A$1:$D$1000""),""SELECT A WHERE D = '"" &amp; $A420 &amp; ""'""))))"),"")</f>
        <v/>
      </c>
      <c r="Q420" s="76">
        <f t="shared" ref="Q420:V420" si="418">IF(ISBLANK(IFERROR(VLOOKUP($A420,INDIRECT("'(EDCA) " &amp; Q$3 &amp; "'!$D:$D"),1,FALSE))),0,1)</f>
        <v>0</v>
      </c>
      <c r="R420" s="76">
        <f t="shared" si="418"/>
        <v>0</v>
      </c>
      <c r="S420" s="76">
        <f t="shared" si="418"/>
        <v>0</v>
      </c>
      <c r="T420" s="76">
        <f t="shared" si="418"/>
        <v>0</v>
      </c>
      <c r="U420" s="76">
        <f t="shared" si="418"/>
        <v>0</v>
      </c>
      <c r="V420" s="76">
        <f t="shared" si="418"/>
        <v>0</v>
      </c>
    </row>
    <row r="421">
      <c r="A421" s="76" t="str">
        <f t="shared" si="1"/>
        <v> ()</v>
      </c>
      <c r="B421" s="76"/>
      <c r="C421" s="76"/>
      <c r="D421" s="76"/>
      <c r="E421" s="76"/>
      <c r="F421" s="76"/>
      <c r="G421" s="76"/>
      <c r="H421" s="76"/>
      <c r="I421" s="88" t="str">
        <f t="shared" si="3"/>
        <v>no</v>
      </c>
      <c r="J421" s="88" t="str">
        <f>IFERROR(__xludf.DUMMYFUNCTION("IFERROR(JOIN("", "",FILTER(K421:P421,LEN(K421:P421))))"),"")</f>
        <v/>
      </c>
      <c r="K421" s="76" t="str">
        <f>IFERROR(__xludf.DUMMYFUNCTION("IF(ISBLANK($D421),"""",IFERROR(JOIN("", "",QUERY(INDIRECT(""'(EDCA) "" &amp; K$3 &amp; ""'!$A$1:$D$1000""),""SELECT A WHERE D = '"" &amp; $A421 &amp; ""'""))))"),"")</f>
        <v/>
      </c>
      <c r="L421" s="76" t="str">
        <f>IFERROR(__xludf.DUMMYFUNCTION("IF(ISBLANK($D421),"""",IFERROR(JOIN("", "",QUERY(INDIRECT(""'(EDCA) "" &amp; L$3 &amp; ""'!$A$1:$D$1000""),""SELECT A WHERE D = '"" &amp; $A421 &amp; ""'""))))"),"")</f>
        <v/>
      </c>
      <c r="M421" s="76" t="str">
        <f>IFERROR(__xludf.DUMMYFUNCTION("IF(ISBLANK($D421),"""",IFERROR(JOIN("", "",QUERY(INDIRECT(""'(EDCA) "" &amp; M$3 &amp; ""'!$A$1:$D$1000""),""SELECT A WHERE D = '"" &amp; $A421 &amp; ""'""))))"),"")</f>
        <v/>
      </c>
      <c r="N421" s="76" t="str">
        <f>IFERROR(__xludf.DUMMYFUNCTION("IF(ISBLANK($D421),"""",IFERROR(JOIN("", "",QUERY(INDIRECT(""'(EDCA) "" &amp; N$3 &amp; ""'!$A$1:$D$1000""),""SELECT A WHERE D = '"" &amp; $A421 &amp; ""'""))))"),"")</f>
        <v/>
      </c>
      <c r="O421" s="76" t="str">
        <f>IFERROR(__xludf.DUMMYFUNCTION("IF(ISBLANK($D421),"""",IFERROR(JOIN("", "",QUERY(INDIRECT(""'(EDCA) "" &amp; O$3 &amp; ""'!$A$1:$D$1000""),""SELECT A WHERE D = '"" &amp; $A421 &amp; ""'""))))"),"")</f>
        <v/>
      </c>
      <c r="P421" s="76" t="str">
        <f>IFERROR(__xludf.DUMMYFUNCTION("IF(ISBLANK($D421),"""",IFERROR(JOIN("", "",QUERY(INDIRECT(""'(EDCA) "" &amp; P$3 &amp; ""'!$A$1:$D$1000""),""SELECT A WHERE D = '"" &amp; $A421 &amp; ""'""))))"),"")</f>
        <v/>
      </c>
      <c r="Q421" s="76">
        <f t="shared" ref="Q421:V421" si="419">IF(ISBLANK(IFERROR(VLOOKUP($A421,INDIRECT("'(EDCA) " &amp; Q$3 &amp; "'!$D:$D"),1,FALSE))),0,1)</f>
        <v>0</v>
      </c>
      <c r="R421" s="76">
        <f t="shared" si="419"/>
        <v>0</v>
      </c>
      <c r="S421" s="76">
        <f t="shared" si="419"/>
        <v>0</v>
      </c>
      <c r="T421" s="76">
        <f t="shared" si="419"/>
        <v>0</v>
      </c>
      <c r="U421" s="76">
        <f t="shared" si="419"/>
        <v>0</v>
      </c>
      <c r="V421" s="76">
        <f t="shared" si="419"/>
        <v>0</v>
      </c>
    </row>
    <row r="422">
      <c r="A422" s="76" t="str">
        <f t="shared" si="1"/>
        <v> ()</v>
      </c>
      <c r="B422" s="76"/>
      <c r="C422" s="76"/>
      <c r="D422" s="76"/>
      <c r="E422" s="76"/>
      <c r="F422" s="76"/>
      <c r="G422" s="76"/>
      <c r="H422" s="76"/>
      <c r="I422" s="88" t="str">
        <f t="shared" si="3"/>
        <v>no</v>
      </c>
      <c r="J422" s="88" t="str">
        <f>IFERROR(__xludf.DUMMYFUNCTION("IFERROR(JOIN("", "",FILTER(K422:P422,LEN(K422:P422))))"),"")</f>
        <v/>
      </c>
      <c r="K422" s="76" t="str">
        <f>IFERROR(__xludf.DUMMYFUNCTION("IF(ISBLANK($D422),"""",IFERROR(JOIN("", "",QUERY(INDIRECT(""'(EDCA) "" &amp; K$3 &amp; ""'!$A$1:$D$1000""),""SELECT A WHERE D = '"" &amp; $A422 &amp; ""'""))))"),"")</f>
        <v/>
      </c>
      <c r="L422" s="76" t="str">
        <f>IFERROR(__xludf.DUMMYFUNCTION("IF(ISBLANK($D422),"""",IFERROR(JOIN("", "",QUERY(INDIRECT(""'(EDCA) "" &amp; L$3 &amp; ""'!$A$1:$D$1000""),""SELECT A WHERE D = '"" &amp; $A422 &amp; ""'""))))"),"")</f>
        <v/>
      </c>
      <c r="M422" s="76" t="str">
        <f>IFERROR(__xludf.DUMMYFUNCTION("IF(ISBLANK($D422),"""",IFERROR(JOIN("", "",QUERY(INDIRECT(""'(EDCA) "" &amp; M$3 &amp; ""'!$A$1:$D$1000""),""SELECT A WHERE D = '"" &amp; $A422 &amp; ""'""))))"),"")</f>
        <v/>
      </c>
      <c r="N422" s="76" t="str">
        <f>IFERROR(__xludf.DUMMYFUNCTION("IF(ISBLANK($D422),"""",IFERROR(JOIN("", "",QUERY(INDIRECT(""'(EDCA) "" &amp; N$3 &amp; ""'!$A$1:$D$1000""),""SELECT A WHERE D = '"" &amp; $A422 &amp; ""'""))))"),"")</f>
        <v/>
      </c>
      <c r="O422" s="76" t="str">
        <f>IFERROR(__xludf.DUMMYFUNCTION("IF(ISBLANK($D422),"""",IFERROR(JOIN("", "",QUERY(INDIRECT(""'(EDCA) "" &amp; O$3 &amp; ""'!$A$1:$D$1000""),""SELECT A WHERE D = '"" &amp; $A422 &amp; ""'""))))"),"")</f>
        <v/>
      </c>
      <c r="P422" s="76" t="str">
        <f>IFERROR(__xludf.DUMMYFUNCTION("IF(ISBLANK($D422),"""",IFERROR(JOIN("", "",QUERY(INDIRECT(""'(EDCA) "" &amp; P$3 &amp; ""'!$A$1:$D$1000""),""SELECT A WHERE D = '"" &amp; $A422 &amp; ""'""))))"),"")</f>
        <v/>
      </c>
      <c r="Q422" s="76">
        <f t="shared" ref="Q422:V422" si="420">IF(ISBLANK(IFERROR(VLOOKUP($A422,INDIRECT("'(EDCA) " &amp; Q$3 &amp; "'!$D:$D"),1,FALSE))),0,1)</f>
        <v>0</v>
      </c>
      <c r="R422" s="76">
        <f t="shared" si="420"/>
        <v>0</v>
      </c>
      <c r="S422" s="76">
        <f t="shared" si="420"/>
        <v>0</v>
      </c>
      <c r="T422" s="76">
        <f t="shared" si="420"/>
        <v>0</v>
      </c>
      <c r="U422" s="76">
        <f t="shared" si="420"/>
        <v>0</v>
      </c>
      <c r="V422" s="76">
        <f t="shared" si="420"/>
        <v>0</v>
      </c>
    </row>
    <row r="423">
      <c r="A423" s="76" t="str">
        <f t="shared" si="1"/>
        <v> ()</v>
      </c>
      <c r="B423" s="76"/>
      <c r="C423" s="76"/>
      <c r="D423" s="76"/>
      <c r="E423" s="76"/>
      <c r="F423" s="76"/>
      <c r="G423" s="76"/>
      <c r="H423" s="76"/>
      <c r="I423" s="88" t="str">
        <f t="shared" si="3"/>
        <v>no</v>
      </c>
      <c r="J423" s="88" t="str">
        <f>IFERROR(__xludf.DUMMYFUNCTION("IFERROR(JOIN("", "",FILTER(K423:P423,LEN(K423:P423))))"),"")</f>
        <v/>
      </c>
      <c r="K423" s="76" t="str">
        <f>IFERROR(__xludf.DUMMYFUNCTION("IF(ISBLANK($D423),"""",IFERROR(JOIN("", "",QUERY(INDIRECT(""'(EDCA) "" &amp; K$3 &amp; ""'!$A$1:$D$1000""),""SELECT A WHERE D = '"" &amp; $A423 &amp; ""'""))))"),"")</f>
        <v/>
      </c>
      <c r="L423" s="76" t="str">
        <f>IFERROR(__xludf.DUMMYFUNCTION("IF(ISBLANK($D423),"""",IFERROR(JOIN("", "",QUERY(INDIRECT(""'(EDCA) "" &amp; L$3 &amp; ""'!$A$1:$D$1000""),""SELECT A WHERE D = '"" &amp; $A423 &amp; ""'""))))"),"")</f>
        <v/>
      </c>
      <c r="M423" s="76" t="str">
        <f>IFERROR(__xludf.DUMMYFUNCTION("IF(ISBLANK($D423),"""",IFERROR(JOIN("", "",QUERY(INDIRECT(""'(EDCA) "" &amp; M$3 &amp; ""'!$A$1:$D$1000""),""SELECT A WHERE D = '"" &amp; $A423 &amp; ""'""))))"),"")</f>
        <v/>
      </c>
      <c r="N423" s="76" t="str">
        <f>IFERROR(__xludf.DUMMYFUNCTION("IF(ISBLANK($D423),"""",IFERROR(JOIN("", "",QUERY(INDIRECT(""'(EDCA) "" &amp; N$3 &amp; ""'!$A$1:$D$1000""),""SELECT A WHERE D = '"" &amp; $A423 &amp; ""'""))))"),"")</f>
        <v/>
      </c>
      <c r="O423" s="76" t="str">
        <f>IFERROR(__xludf.DUMMYFUNCTION("IF(ISBLANK($D423),"""",IFERROR(JOIN("", "",QUERY(INDIRECT(""'(EDCA) "" &amp; O$3 &amp; ""'!$A$1:$D$1000""),""SELECT A WHERE D = '"" &amp; $A423 &amp; ""'""))))"),"")</f>
        <v/>
      </c>
      <c r="P423" s="76" t="str">
        <f>IFERROR(__xludf.DUMMYFUNCTION("IF(ISBLANK($D423),"""",IFERROR(JOIN("", "",QUERY(INDIRECT(""'(EDCA) "" &amp; P$3 &amp; ""'!$A$1:$D$1000""),""SELECT A WHERE D = '"" &amp; $A423 &amp; ""'""))))"),"")</f>
        <v/>
      </c>
      <c r="Q423" s="76">
        <f t="shared" ref="Q423:V423" si="421">IF(ISBLANK(IFERROR(VLOOKUP($A423,INDIRECT("'(EDCA) " &amp; Q$3 &amp; "'!$D:$D"),1,FALSE))),0,1)</f>
        <v>0</v>
      </c>
      <c r="R423" s="76">
        <f t="shared" si="421"/>
        <v>0</v>
      </c>
      <c r="S423" s="76">
        <f t="shared" si="421"/>
        <v>0</v>
      </c>
      <c r="T423" s="76">
        <f t="shared" si="421"/>
        <v>0</v>
      </c>
      <c r="U423" s="76">
        <f t="shared" si="421"/>
        <v>0</v>
      </c>
      <c r="V423" s="76">
        <f t="shared" si="421"/>
        <v>0</v>
      </c>
    </row>
    <row r="424">
      <c r="A424" s="76" t="str">
        <f t="shared" si="1"/>
        <v> ()</v>
      </c>
      <c r="B424" s="76"/>
      <c r="C424" s="76"/>
      <c r="D424" s="76"/>
      <c r="E424" s="76"/>
      <c r="F424" s="76"/>
      <c r="G424" s="76"/>
      <c r="H424" s="76"/>
      <c r="I424" s="88" t="str">
        <f t="shared" si="3"/>
        <v>no</v>
      </c>
      <c r="J424" s="88" t="str">
        <f>IFERROR(__xludf.DUMMYFUNCTION("IFERROR(JOIN("", "",FILTER(K424:P424,LEN(K424:P424))))"),"")</f>
        <v/>
      </c>
      <c r="K424" s="76" t="str">
        <f>IFERROR(__xludf.DUMMYFUNCTION("IF(ISBLANK($D424),"""",IFERROR(JOIN("", "",QUERY(INDIRECT(""'(EDCA) "" &amp; K$3 &amp; ""'!$A$1:$D$1000""),""SELECT A WHERE D = '"" &amp; $A424 &amp; ""'""))))"),"")</f>
        <v/>
      </c>
      <c r="L424" s="76" t="str">
        <f>IFERROR(__xludf.DUMMYFUNCTION("IF(ISBLANK($D424),"""",IFERROR(JOIN("", "",QUERY(INDIRECT(""'(EDCA) "" &amp; L$3 &amp; ""'!$A$1:$D$1000""),""SELECT A WHERE D = '"" &amp; $A424 &amp; ""'""))))"),"")</f>
        <v/>
      </c>
      <c r="M424" s="76" t="str">
        <f>IFERROR(__xludf.DUMMYFUNCTION("IF(ISBLANK($D424),"""",IFERROR(JOIN("", "",QUERY(INDIRECT(""'(EDCA) "" &amp; M$3 &amp; ""'!$A$1:$D$1000""),""SELECT A WHERE D = '"" &amp; $A424 &amp; ""'""))))"),"")</f>
        <v/>
      </c>
      <c r="N424" s="76" t="str">
        <f>IFERROR(__xludf.DUMMYFUNCTION("IF(ISBLANK($D424),"""",IFERROR(JOIN("", "",QUERY(INDIRECT(""'(EDCA) "" &amp; N$3 &amp; ""'!$A$1:$D$1000""),""SELECT A WHERE D = '"" &amp; $A424 &amp; ""'""))))"),"")</f>
        <v/>
      </c>
      <c r="O424" s="76" t="str">
        <f>IFERROR(__xludf.DUMMYFUNCTION("IF(ISBLANK($D424),"""",IFERROR(JOIN("", "",QUERY(INDIRECT(""'(EDCA) "" &amp; O$3 &amp; ""'!$A$1:$D$1000""),""SELECT A WHERE D = '"" &amp; $A424 &amp; ""'""))))"),"")</f>
        <v/>
      </c>
      <c r="P424" s="76" t="str">
        <f>IFERROR(__xludf.DUMMYFUNCTION("IF(ISBLANK($D424),"""",IFERROR(JOIN("", "",QUERY(INDIRECT(""'(EDCA) "" &amp; P$3 &amp; ""'!$A$1:$D$1000""),""SELECT A WHERE D = '"" &amp; $A424 &amp; ""'""))))"),"")</f>
        <v/>
      </c>
      <c r="Q424" s="76">
        <f t="shared" ref="Q424:V424" si="422">IF(ISBLANK(IFERROR(VLOOKUP($A424,INDIRECT("'(EDCA) " &amp; Q$3 &amp; "'!$D:$D"),1,FALSE))),0,1)</f>
        <v>0</v>
      </c>
      <c r="R424" s="76">
        <f t="shared" si="422"/>
        <v>0</v>
      </c>
      <c r="S424" s="76">
        <f t="shared" si="422"/>
        <v>0</v>
      </c>
      <c r="T424" s="76">
        <f t="shared" si="422"/>
        <v>0</v>
      </c>
      <c r="U424" s="76">
        <f t="shared" si="422"/>
        <v>0</v>
      </c>
      <c r="V424" s="76">
        <f t="shared" si="422"/>
        <v>0</v>
      </c>
    </row>
    <row r="425">
      <c r="A425" s="76" t="str">
        <f t="shared" si="1"/>
        <v> ()</v>
      </c>
      <c r="B425" s="76"/>
      <c r="C425" s="76"/>
      <c r="D425" s="76"/>
      <c r="E425" s="76"/>
      <c r="F425" s="76"/>
      <c r="G425" s="76"/>
      <c r="H425" s="76"/>
      <c r="I425" s="88" t="str">
        <f t="shared" si="3"/>
        <v>no</v>
      </c>
      <c r="J425" s="88" t="str">
        <f>IFERROR(__xludf.DUMMYFUNCTION("IFERROR(JOIN("", "",FILTER(K425:P425,LEN(K425:P425))))"),"")</f>
        <v/>
      </c>
      <c r="K425" s="76" t="str">
        <f>IFERROR(__xludf.DUMMYFUNCTION("IF(ISBLANK($D425),"""",IFERROR(JOIN("", "",QUERY(INDIRECT(""'(EDCA) "" &amp; K$3 &amp; ""'!$A$1:$D$1000""),""SELECT A WHERE D = '"" &amp; $A425 &amp; ""'""))))"),"")</f>
        <v/>
      </c>
      <c r="L425" s="76" t="str">
        <f>IFERROR(__xludf.DUMMYFUNCTION("IF(ISBLANK($D425),"""",IFERROR(JOIN("", "",QUERY(INDIRECT(""'(EDCA) "" &amp; L$3 &amp; ""'!$A$1:$D$1000""),""SELECT A WHERE D = '"" &amp; $A425 &amp; ""'""))))"),"")</f>
        <v/>
      </c>
      <c r="M425" s="76" t="str">
        <f>IFERROR(__xludf.DUMMYFUNCTION("IF(ISBLANK($D425),"""",IFERROR(JOIN("", "",QUERY(INDIRECT(""'(EDCA) "" &amp; M$3 &amp; ""'!$A$1:$D$1000""),""SELECT A WHERE D = '"" &amp; $A425 &amp; ""'""))))"),"")</f>
        <v/>
      </c>
      <c r="N425" s="76" t="str">
        <f>IFERROR(__xludf.DUMMYFUNCTION("IF(ISBLANK($D425),"""",IFERROR(JOIN("", "",QUERY(INDIRECT(""'(EDCA) "" &amp; N$3 &amp; ""'!$A$1:$D$1000""),""SELECT A WHERE D = '"" &amp; $A425 &amp; ""'""))))"),"")</f>
        <v/>
      </c>
      <c r="O425" s="76" t="str">
        <f>IFERROR(__xludf.DUMMYFUNCTION("IF(ISBLANK($D425),"""",IFERROR(JOIN("", "",QUERY(INDIRECT(""'(EDCA) "" &amp; O$3 &amp; ""'!$A$1:$D$1000""),""SELECT A WHERE D = '"" &amp; $A425 &amp; ""'""))))"),"")</f>
        <v/>
      </c>
      <c r="P425" s="76" t="str">
        <f>IFERROR(__xludf.DUMMYFUNCTION("IF(ISBLANK($D425),"""",IFERROR(JOIN("", "",QUERY(INDIRECT(""'(EDCA) "" &amp; P$3 &amp; ""'!$A$1:$D$1000""),""SELECT A WHERE D = '"" &amp; $A425 &amp; ""'""))))"),"")</f>
        <v/>
      </c>
      <c r="Q425" s="76">
        <f t="shared" ref="Q425:V425" si="423">IF(ISBLANK(IFERROR(VLOOKUP($A425,INDIRECT("'(EDCA) " &amp; Q$3 &amp; "'!$D:$D"),1,FALSE))),0,1)</f>
        <v>0</v>
      </c>
      <c r="R425" s="76">
        <f t="shared" si="423"/>
        <v>0</v>
      </c>
      <c r="S425" s="76">
        <f t="shared" si="423"/>
        <v>0</v>
      </c>
      <c r="T425" s="76">
        <f t="shared" si="423"/>
        <v>0</v>
      </c>
      <c r="U425" s="76">
        <f t="shared" si="423"/>
        <v>0</v>
      </c>
      <c r="V425" s="76">
        <f t="shared" si="423"/>
        <v>0</v>
      </c>
    </row>
    <row r="426">
      <c r="A426" s="76" t="str">
        <f t="shared" si="1"/>
        <v> ()</v>
      </c>
      <c r="B426" s="76"/>
      <c r="C426" s="76"/>
      <c r="D426" s="76"/>
      <c r="E426" s="76"/>
      <c r="F426" s="76"/>
      <c r="G426" s="76"/>
      <c r="H426" s="76"/>
      <c r="I426" s="88" t="str">
        <f t="shared" si="3"/>
        <v>no</v>
      </c>
      <c r="J426" s="88" t="str">
        <f>IFERROR(__xludf.DUMMYFUNCTION("IFERROR(JOIN("", "",FILTER(K426:P426,LEN(K426:P426))))"),"")</f>
        <v/>
      </c>
      <c r="K426" s="76" t="str">
        <f>IFERROR(__xludf.DUMMYFUNCTION("IF(ISBLANK($D426),"""",IFERROR(JOIN("", "",QUERY(INDIRECT(""'(EDCA) "" &amp; K$3 &amp; ""'!$A$1:$D$1000""),""SELECT A WHERE D = '"" &amp; $A426 &amp; ""'""))))"),"")</f>
        <v/>
      </c>
      <c r="L426" s="76" t="str">
        <f>IFERROR(__xludf.DUMMYFUNCTION("IF(ISBLANK($D426),"""",IFERROR(JOIN("", "",QUERY(INDIRECT(""'(EDCA) "" &amp; L$3 &amp; ""'!$A$1:$D$1000""),""SELECT A WHERE D = '"" &amp; $A426 &amp; ""'""))))"),"")</f>
        <v/>
      </c>
      <c r="M426" s="76" t="str">
        <f>IFERROR(__xludf.DUMMYFUNCTION("IF(ISBLANK($D426),"""",IFERROR(JOIN("", "",QUERY(INDIRECT(""'(EDCA) "" &amp; M$3 &amp; ""'!$A$1:$D$1000""),""SELECT A WHERE D = '"" &amp; $A426 &amp; ""'""))))"),"")</f>
        <v/>
      </c>
      <c r="N426" s="76" t="str">
        <f>IFERROR(__xludf.DUMMYFUNCTION("IF(ISBLANK($D426),"""",IFERROR(JOIN("", "",QUERY(INDIRECT(""'(EDCA) "" &amp; N$3 &amp; ""'!$A$1:$D$1000""),""SELECT A WHERE D = '"" &amp; $A426 &amp; ""'""))))"),"")</f>
        <v/>
      </c>
      <c r="O426" s="76" t="str">
        <f>IFERROR(__xludf.DUMMYFUNCTION("IF(ISBLANK($D426),"""",IFERROR(JOIN("", "",QUERY(INDIRECT(""'(EDCA) "" &amp; O$3 &amp; ""'!$A$1:$D$1000""),""SELECT A WHERE D = '"" &amp; $A426 &amp; ""'""))))"),"")</f>
        <v/>
      </c>
      <c r="P426" s="76" t="str">
        <f>IFERROR(__xludf.DUMMYFUNCTION("IF(ISBLANK($D426),"""",IFERROR(JOIN("", "",QUERY(INDIRECT(""'(EDCA) "" &amp; P$3 &amp; ""'!$A$1:$D$1000""),""SELECT A WHERE D = '"" &amp; $A426 &amp; ""'""))))"),"")</f>
        <v/>
      </c>
      <c r="Q426" s="76">
        <f t="shared" ref="Q426:V426" si="424">IF(ISBLANK(IFERROR(VLOOKUP($A426,INDIRECT("'(EDCA) " &amp; Q$3 &amp; "'!$D:$D"),1,FALSE))),0,1)</f>
        <v>0</v>
      </c>
      <c r="R426" s="76">
        <f t="shared" si="424"/>
        <v>0</v>
      </c>
      <c r="S426" s="76">
        <f t="shared" si="424"/>
        <v>0</v>
      </c>
      <c r="T426" s="76">
        <f t="shared" si="424"/>
        <v>0</v>
      </c>
      <c r="U426" s="76">
        <f t="shared" si="424"/>
        <v>0</v>
      </c>
      <c r="V426" s="76">
        <f t="shared" si="424"/>
        <v>0</v>
      </c>
    </row>
    <row r="427">
      <c r="A427" s="76" t="str">
        <f t="shared" si="1"/>
        <v> ()</v>
      </c>
      <c r="B427" s="76"/>
      <c r="C427" s="76"/>
      <c r="D427" s="76"/>
      <c r="E427" s="76"/>
      <c r="F427" s="76"/>
      <c r="G427" s="76"/>
      <c r="H427" s="76"/>
      <c r="I427" s="88" t="str">
        <f t="shared" si="3"/>
        <v>no</v>
      </c>
      <c r="J427" s="88" t="str">
        <f>IFERROR(__xludf.DUMMYFUNCTION("IFERROR(JOIN("", "",FILTER(K427:P427,LEN(K427:P427))))"),"")</f>
        <v/>
      </c>
      <c r="K427" s="76" t="str">
        <f>IFERROR(__xludf.DUMMYFUNCTION("IF(ISBLANK($D427),"""",IFERROR(JOIN("", "",QUERY(INDIRECT(""'(EDCA) "" &amp; K$3 &amp; ""'!$A$1:$D$1000""),""SELECT A WHERE D = '"" &amp; $A427 &amp; ""'""))))"),"")</f>
        <v/>
      </c>
      <c r="L427" s="76" t="str">
        <f>IFERROR(__xludf.DUMMYFUNCTION("IF(ISBLANK($D427),"""",IFERROR(JOIN("", "",QUERY(INDIRECT(""'(EDCA) "" &amp; L$3 &amp; ""'!$A$1:$D$1000""),""SELECT A WHERE D = '"" &amp; $A427 &amp; ""'""))))"),"")</f>
        <v/>
      </c>
      <c r="M427" s="76" t="str">
        <f>IFERROR(__xludf.DUMMYFUNCTION("IF(ISBLANK($D427),"""",IFERROR(JOIN("", "",QUERY(INDIRECT(""'(EDCA) "" &amp; M$3 &amp; ""'!$A$1:$D$1000""),""SELECT A WHERE D = '"" &amp; $A427 &amp; ""'""))))"),"")</f>
        <v/>
      </c>
      <c r="N427" s="76" t="str">
        <f>IFERROR(__xludf.DUMMYFUNCTION("IF(ISBLANK($D427),"""",IFERROR(JOIN("", "",QUERY(INDIRECT(""'(EDCA) "" &amp; N$3 &amp; ""'!$A$1:$D$1000""),""SELECT A WHERE D = '"" &amp; $A427 &amp; ""'""))))"),"")</f>
        <v/>
      </c>
      <c r="O427" s="76" t="str">
        <f>IFERROR(__xludf.DUMMYFUNCTION("IF(ISBLANK($D427),"""",IFERROR(JOIN("", "",QUERY(INDIRECT(""'(EDCA) "" &amp; O$3 &amp; ""'!$A$1:$D$1000""),""SELECT A WHERE D = '"" &amp; $A427 &amp; ""'""))))"),"")</f>
        <v/>
      </c>
      <c r="P427" s="76" t="str">
        <f>IFERROR(__xludf.DUMMYFUNCTION("IF(ISBLANK($D427),"""",IFERROR(JOIN("", "",QUERY(INDIRECT(""'(EDCA) "" &amp; P$3 &amp; ""'!$A$1:$D$1000""),""SELECT A WHERE D = '"" &amp; $A427 &amp; ""'""))))"),"")</f>
        <v/>
      </c>
      <c r="Q427" s="76">
        <f t="shared" ref="Q427:V427" si="425">IF(ISBLANK(IFERROR(VLOOKUP($A427,INDIRECT("'(EDCA) " &amp; Q$3 &amp; "'!$D:$D"),1,FALSE))),0,1)</f>
        <v>0</v>
      </c>
      <c r="R427" s="76">
        <f t="shared" si="425"/>
        <v>0</v>
      </c>
      <c r="S427" s="76">
        <f t="shared" si="425"/>
        <v>0</v>
      </c>
      <c r="T427" s="76">
        <f t="shared" si="425"/>
        <v>0</v>
      </c>
      <c r="U427" s="76">
        <f t="shared" si="425"/>
        <v>0</v>
      </c>
      <c r="V427" s="76">
        <f t="shared" si="425"/>
        <v>0</v>
      </c>
    </row>
    <row r="428">
      <c r="A428" s="76" t="str">
        <f t="shared" si="1"/>
        <v> ()</v>
      </c>
      <c r="B428" s="76"/>
      <c r="C428" s="76"/>
      <c r="D428" s="76"/>
      <c r="E428" s="76"/>
      <c r="F428" s="76"/>
      <c r="G428" s="76"/>
      <c r="H428" s="76"/>
      <c r="I428" s="88" t="str">
        <f t="shared" si="3"/>
        <v>no</v>
      </c>
      <c r="J428" s="88" t="str">
        <f>IFERROR(__xludf.DUMMYFUNCTION("IFERROR(JOIN("", "",FILTER(K428:P428,LEN(K428:P428))))"),"")</f>
        <v/>
      </c>
      <c r="K428" s="76" t="str">
        <f>IFERROR(__xludf.DUMMYFUNCTION("IF(ISBLANK($D428),"""",IFERROR(JOIN("", "",QUERY(INDIRECT(""'(EDCA) "" &amp; K$3 &amp; ""'!$A$1:$D$1000""),""SELECT A WHERE D = '"" &amp; $A428 &amp; ""'""))))"),"")</f>
        <v/>
      </c>
      <c r="L428" s="76" t="str">
        <f>IFERROR(__xludf.DUMMYFUNCTION("IF(ISBLANK($D428),"""",IFERROR(JOIN("", "",QUERY(INDIRECT(""'(EDCA) "" &amp; L$3 &amp; ""'!$A$1:$D$1000""),""SELECT A WHERE D = '"" &amp; $A428 &amp; ""'""))))"),"")</f>
        <v/>
      </c>
      <c r="M428" s="76" t="str">
        <f>IFERROR(__xludf.DUMMYFUNCTION("IF(ISBLANK($D428),"""",IFERROR(JOIN("", "",QUERY(INDIRECT(""'(EDCA) "" &amp; M$3 &amp; ""'!$A$1:$D$1000""),""SELECT A WHERE D = '"" &amp; $A428 &amp; ""'""))))"),"")</f>
        <v/>
      </c>
      <c r="N428" s="76" t="str">
        <f>IFERROR(__xludf.DUMMYFUNCTION("IF(ISBLANK($D428),"""",IFERROR(JOIN("", "",QUERY(INDIRECT(""'(EDCA) "" &amp; N$3 &amp; ""'!$A$1:$D$1000""),""SELECT A WHERE D = '"" &amp; $A428 &amp; ""'""))))"),"")</f>
        <v/>
      </c>
      <c r="O428" s="76" t="str">
        <f>IFERROR(__xludf.DUMMYFUNCTION("IF(ISBLANK($D428),"""",IFERROR(JOIN("", "",QUERY(INDIRECT(""'(EDCA) "" &amp; O$3 &amp; ""'!$A$1:$D$1000""),""SELECT A WHERE D = '"" &amp; $A428 &amp; ""'""))))"),"")</f>
        <v/>
      </c>
      <c r="P428" s="76" t="str">
        <f>IFERROR(__xludf.DUMMYFUNCTION("IF(ISBLANK($D428),"""",IFERROR(JOIN("", "",QUERY(INDIRECT(""'(EDCA) "" &amp; P$3 &amp; ""'!$A$1:$D$1000""),""SELECT A WHERE D = '"" &amp; $A428 &amp; ""'""))))"),"")</f>
        <v/>
      </c>
      <c r="Q428" s="76">
        <f t="shared" ref="Q428:V428" si="426">IF(ISBLANK(IFERROR(VLOOKUP($A428,INDIRECT("'(EDCA) " &amp; Q$3 &amp; "'!$D:$D"),1,FALSE))),0,1)</f>
        <v>0</v>
      </c>
      <c r="R428" s="76">
        <f t="shared" si="426"/>
        <v>0</v>
      </c>
      <c r="S428" s="76">
        <f t="shared" si="426"/>
        <v>0</v>
      </c>
      <c r="T428" s="76">
        <f t="shared" si="426"/>
        <v>0</v>
      </c>
      <c r="U428" s="76">
        <f t="shared" si="426"/>
        <v>0</v>
      </c>
      <c r="V428" s="76">
        <f t="shared" si="426"/>
        <v>0</v>
      </c>
    </row>
    <row r="429">
      <c r="A429" s="76" t="str">
        <f t="shared" si="1"/>
        <v> ()</v>
      </c>
      <c r="B429" s="76"/>
      <c r="C429" s="76"/>
      <c r="D429" s="76"/>
      <c r="E429" s="76"/>
      <c r="F429" s="76"/>
      <c r="G429" s="76"/>
      <c r="H429" s="76"/>
      <c r="I429" s="88" t="str">
        <f t="shared" si="3"/>
        <v>no</v>
      </c>
      <c r="J429" s="88" t="str">
        <f>IFERROR(__xludf.DUMMYFUNCTION("IFERROR(JOIN("", "",FILTER(K429:P429,LEN(K429:P429))))"),"")</f>
        <v/>
      </c>
      <c r="K429" s="76" t="str">
        <f>IFERROR(__xludf.DUMMYFUNCTION("IF(ISBLANK($D429),"""",IFERROR(JOIN("", "",QUERY(INDIRECT(""'(EDCA) "" &amp; K$3 &amp; ""'!$A$1:$D$1000""),""SELECT A WHERE D = '"" &amp; $A429 &amp; ""'""))))"),"")</f>
        <v/>
      </c>
      <c r="L429" s="76" t="str">
        <f>IFERROR(__xludf.DUMMYFUNCTION("IF(ISBLANK($D429),"""",IFERROR(JOIN("", "",QUERY(INDIRECT(""'(EDCA) "" &amp; L$3 &amp; ""'!$A$1:$D$1000""),""SELECT A WHERE D = '"" &amp; $A429 &amp; ""'""))))"),"")</f>
        <v/>
      </c>
      <c r="M429" s="76" t="str">
        <f>IFERROR(__xludf.DUMMYFUNCTION("IF(ISBLANK($D429),"""",IFERROR(JOIN("", "",QUERY(INDIRECT(""'(EDCA) "" &amp; M$3 &amp; ""'!$A$1:$D$1000""),""SELECT A WHERE D = '"" &amp; $A429 &amp; ""'""))))"),"")</f>
        <v/>
      </c>
      <c r="N429" s="76" t="str">
        <f>IFERROR(__xludf.DUMMYFUNCTION("IF(ISBLANK($D429),"""",IFERROR(JOIN("", "",QUERY(INDIRECT(""'(EDCA) "" &amp; N$3 &amp; ""'!$A$1:$D$1000""),""SELECT A WHERE D = '"" &amp; $A429 &amp; ""'""))))"),"")</f>
        <v/>
      </c>
      <c r="O429" s="76" t="str">
        <f>IFERROR(__xludf.DUMMYFUNCTION("IF(ISBLANK($D429),"""",IFERROR(JOIN("", "",QUERY(INDIRECT(""'(EDCA) "" &amp; O$3 &amp; ""'!$A$1:$D$1000""),""SELECT A WHERE D = '"" &amp; $A429 &amp; ""'""))))"),"")</f>
        <v/>
      </c>
      <c r="P429" s="76" t="str">
        <f>IFERROR(__xludf.DUMMYFUNCTION("IF(ISBLANK($D429),"""",IFERROR(JOIN("", "",QUERY(INDIRECT(""'(EDCA) "" &amp; P$3 &amp; ""'!$A$1:$D$1000""),""SELECT A WHERE D = '"" &amp; $A429 &amp; ""'""))))"),"")</f>
        <v/>
      </c>
      <c r="Q429" s="76">
        <f t="shared" ref="Q429:V429" si="427">IF(ISBLANK(IFERROR(VLOOKUP($A429,INDIRECT("'(EDCA) " &amp; Q$3 &amp; "'!$D:$D"),1,FALSE))),0,1)</f>
        <v>0</v>
      </c>
      <c r="R429" s="76">
        <f t="shared" si="427"/>
        <v>0</v>
      </c>
      <c r="S429" s="76">
        <f t="shared" si="427"/>
        <v>0</v>
      </c>
      <c r="T429" s="76">
        <f t="shared" si="427"/>
        <v>0</v>
      </c>
      <c r="U429" s="76">
        <f t="shared" si="427"/>
        <v>0</v>
      </c>
      <c r="V429" s="76">
        <f t="shared" si="427"/>
        <v>0</v>
      </c>
    </row>
    <row r="430">
      <c r="A430" s="76" t="str">
        <f t="shared" si="1"/>
        <v> ()</v>
      </c>
      <c r="B430" s="76"/>
      <c r="C430" s="76"/>
      <c r="D430" s="76"/>
      <c r="E430" s="76"/>
      <c r="F430" s="76"/>
      <c r="G430" s="76"/>
      <c r="H430" s="76"/>
      <c r="I430" s="88" t="str">
        <f t="shared" si="3"/>
        <v>no</v>
      </c>
      <c r="J430" s="88" t="str">
        <f>IFERROR(__xludf.DUMMYFUNCTION("IFERROR(JOIN("", "",FILTER(K430:P430,LEN(K430:P430))))"),"")</f>
        <v/>
      </c>
      <c r="K430" s="76" t="str">
        <f>IFERROR(__xludf.DUMMYFUNCTION("IF(ISBLANK($D430),"""",IFERROR(JOIN("", "",QUERY(INDIRECT(""'(EDCA) "" &amp; K$3 &amp; ""'!$A$1:$D$1000""),""SELECT A WHERE D = '"" &amp; $A430 &amp; ""'""))))"),"")</f>
        <v/>
      </c>
      <c r="L430" s="76" t="str">
        <f>IFERROR(__xludf.DUMMYFUNCTION("IF(ISBLANK($D430),"""",IFERROR(JOIN("", "",QUERY(INDIRECT(""'(EDCA) "" &amp; L$3 &amp; ""'!$A$1:$D$1000""),""SELECT A WHERE D = '"" &amp; $A430 &amp; ""'""))))"),"")</f>
        <v/>
      </c>
      <c r="M430" s="76" t="str">
        <f>IFERROR(__xludf.DUMMYFUNCTION("IF(ISBLANK($D430),"""",IFERROR(JOIN("", "",QUERY(INDIRECT(""'(EDCA) "" &amp; M$3 &amp; ""'!$A$1:$D$1000""),""SELECT A WHERE D = '"" &amp; $A430 &amp; ""'""))))"),"")</f>
        <v/>
      </c>
      <c r="N430" s="76" t="str">
        <f>IFERROR(__xludf.DUMMYFUNCTION("IF(ISBLANK($D430),"""",IFERROR(JOIN("", "",QUERY(INDIRECT(""'(EDCA) "" &amp; N$3 &amp; ""'!$A$1:$D$1000""),""SELECT A WHERE D = '"" &amp; $A430 &amp; ""'""))))"),"")</f>
        <v/>
      </c>
      <c r="O430" s="76" t="str">
        <f>IFERROR(__xludf.DUMMYFUNCTION("IF(ISBLANK($D430),"""",IFERROR(JOIN("", "",QUERY(INDIRECT(""'(EDCA) "" &amp; O$3 &amp; ""'!$A$1:$D$1000""),""SELECT A WHERE D = '"" &amp; $A430 &amp; ""'""))))"),"")</f>
        <v/>
      </c>
      <c r="P430" s="76" t="str">
        <f>IFERROR(__xludf.DUMMYFUNCTION("IF(ISBLANK($D430),"""",IFERROR(JOIN("", "",QUERY(INDIRECT(""'(EDCA) "" &amp; P$3 &amp; ""'!$A$1:$D$1000""),""SELECT A WHERE D = '"" &amp; $A430 &amp; ""'""))))"),"")</f>
        <v/>
      </c>
      <c r="Q430" s="76">
        <f t="shared" ref="Q430:V430" si="428">IF(ISBLANK(IFERROR(VLOOKUP($A430,INDIRECT("'(EDCA) " &amp; Q$3 &amp; "'!$D:$D"),1,FALSE))),0,1)</f>
        <v>0</v>
      </c>
      <c r="R430" s="76">
        <f t="shared" si="428"/>
        <v>0</v>
      </c>
      <c r="S430" s="76">
        <f t="shared" si="428"/>
        <v>0</v>
      </c>
      <c r="T430" s="76">
        <f t="shared" si="428"/>
        <v>0</v>
      </c>
      <c r="U430" s="76">
        <f t="shared" si="428"/>
        <v>0</v>
      </c>
      <c r="V430" s="76">
        <f t="shared" si="428"/>
        <v>0</v>
      </c>
    </row>
    <row r="431">
      <c r="A431" s="76" t="str">
        <f t="shared" si="1"/>
        <v> ()</v>
      </c>
      <c r="B431" s="76"/>
      <c r="C431" s="76"/>
      <c r="D431" s="76"/>
      <c r="E431" s="76"/>
      <c r="F431" s="76"/>
      <c r="G431" s="76"/>
      <c r="H431" s="76"/>
      <c r="I431" s="88" t="str">
        <f t="shared" si="3"/>
        <v>no</v>
      </c>
      <c r="J431" s="88" t="str">
        <f>IFERROR(__xludf.DUMMYFUNCTION("IFERROR(JOIN("", "",FILTER(K431:P431,LEN(K431:P431))))"),"")</f>
        <v/>
      </c>
      <c r="K431" s="76" t="str">
        <f>IFERROR(__xludf.DUMMYFUNCTION("IF(ISBLANK($D431),"""",IFERROR(JOIN("", "",QUERY(INDIRECT(""'(EDCA) "" &amp; K$3 &amp; ""'!$A$1:$D$1000""),""SELECT A WHERE D = '"" &amp; $A431 &amp; ""'""))))"),"")</f>
        <v/>
      </c>
      <c r="L431" s="76" t="str">
        <f>IFERROR(__xludf.DUMMYFUNCTION("IF(ISBLANK($D431),"""",IFERROR(JOIN("", "",QUERY(INDIRECT(""'(EDCA) "" &amp; L$3 &amp; ""'!$A$1:$D$1000""),""SELECT A WHERE D = '"" &amp; $A431 &amp; ""'""))))"),"")</f>
        <v/>
      </c>
      <c r="M431" s="76" t="str">
        <f>IFERROR(__xludf.DUMMYFUNCTION("IF(ISBLANK($D431),"""",IFERROR(JOIN("", "",QUERY(INDIRECT(""'(EDCA) "" &amp; M$3 &amp; ""'!$A$1:$D$1000""),""SELECT A WHERE D = '"" &amp; $A431 &amp; ""'""))))"),"")</f>
        <v/>
      </c>
      <c r="N431" s="76" t="str">
        <f>IFERROR(__xludf.DUMMYFUNCTION("IF(ISBLANK($D431),"""",IFERROR(JOIN("", "",QUERY(INDIRECT(""'(EDCA) "" &amp; N$3 &amp; ""'!$A$1:$D$1000""),""SELECT A WHERE D = '"" &amp; $A431 &amp; ""'""))))"),"")</f>
        <v/>
      </c>
      <c r="O431" s="76" t="str">
        <f>IFERROR(__xludf.DUMMYFUNCTION("IF(ISBLANK($D431),"""",IFERROR(JOIN("", "",QUERY(INDIRECT(""'(EDCA) "" &amp; O$3 &amp; ""'!$A$1:$D$1000""),""SELECT A WHERE D = '"" &amp; $A431 &amp; ""'""))))"),"")</f>
        <v/>
      </c>
      <c r="P431" s="76" t="str">
        <f>IFERROR(__xludf.DUMMYFUNCTION("IF(ISBLANK($D431),"""",IFERROR(JOIN("", "",QUERY(INDIRECT(""'(EDCA) "" &amp; P$3 &amp; ""'!$A$1:$D$1000""),""SELECT A WHERE D = '"" &amp; $A431 &amp; ""'""))))"),"")</f>
        <v/>
      </c>
      <c r="Q431" s="76">
        <f t="shared" ref="Q431:V431" si="429">IF(ISBLANK(IFERROR(VLOOKUP($A431,INDIRECT("'(EDCA) " &amp; Q$3 &amp; "'!$D:$D"),1,FALSE))),0,1)</f>
        <v>0</v>
      </c>
      <c r="R431" s="76">
        <f t="shared" si="429"/>
        <v>0</v>
      </c>
      <c r="S431" s="76">
        <f t="shared" si="429"/>
        <v>0</v>
      </c>
      <c r="T431" s="76">
        <f t="shared" si="429"/>
        <v>0</v>
      </c>
      <c r="U431" s="76">
        <f t="shared" si="429"/>
        <v>0</v>
      </c>
      <c r="V431" s="76">
        <f t="shared" si="429"/>
        <v>0</v>
      </c>
    </row>
    <row r="432">
      <c r="A432" s="76" t="str">
        <f t="shared" si="1"/>
        <v> ()</v>
      </c>
      <c r="B432" s="76"/>
      <c r="C432" s="76"/>
      <c r="D432" s="76"/>
      <c r="E432" s="76"/>
      <c r="F432" s="76"/>
      <c r="G432" s="76"/>
      <c r="H432" s="76"/>
      <c r="I432" s="88" t="str">
        <f t="shared" si="3"/>
        <v>no</v>
      </c>
      <c r="J432" s="88" t="str">
        <f>IFERROR(__xludf.DUMMYFUNCTION("IFERROR(JOIN("", "",FILTER(K432:P432,LEN(K432:P432))))"),"")</f>
        <v/>
      </c>
      <c r="K432" s="76" t="str">
        <f>IFERROR(__xludf.DUMMYFUNCTION("IF(ISBLANK($D432),"""",IFERROR(JOIN("", "",QUERY(INDIRECT(""'(EDCA) "" &amp; K$3 &amp; ""'!$A$1:$D$1000""),""SELECT A WHERE D = '"" &amp; $A432 &amp; ""'""))))"),"")</f>
        <v/>
      </c>
      <c r="L432" s="76" t="str">
        <f>IFERROR(__xludf.DUMMYFUNCTION("IF(ISBLANK($D432),"""",IFERROR(JOIN("", "",QUERY(INDIRECT(""'(EDCA) "" &amp; L$3 &amp; ""'!$A$1:$D$1000""),""SELECT A WHERE D = '"" &amp; $A432 &amp; ""'""))))"),"")</f>
        <v/>
      </c>
      <c r="M432" s="76" t="str">
        <f>IFERROR(__xludf.DUMMYFUNCTION("IF(ISBLANK($D432),"""",IFERROR(JOIN("", "",QUERY(INDIRECT(""'(EDCA) "" &amp; M$3 &amp; ""'!$A$1:$D$1000""),""SELECT A WHERE D = '"" &amp; $A432 &amp; ""'""))))"),"")</f>
        <v/>
      </c>
      <c r="N432" s="76" t="str">
        <f>IFERROR(__xludf.DUMMYFUNCTION("IF(ISBLANK($D432),"""",IFERROR(JOIN("", "",QUERY(INDIRECT(""'(EDCA) "" &amp; N$3 &amp; ""'!$A$1:$D$1000""),""SELECT A WHERE D = '"" &amp; $A432 &amp; ""'""))))"),"")</f>
        <v/>
      </c>
      <c r="O432" s="76" t="str">
        <f>IFERROR(__xludf.DUMMYFUNCTION("IF(ISBLANK($D432),"""",IFERROR(JOIN("", "",QUERY(INDIRECT(""'(EDCA) "" &amp; O$3 &amp; ""'!$A$1:$D$1000""),""SELECT A WHERE D = '"" &amp; $A432 &amp; ""'""))))"),"")</f>
        <v/>
      </c>
      <c r="P432" s="76" t="str">
        <f>IFERROR(__xludf.DUMMYFUNCTION("IF(ISBLANK($D432),"""",IFERROR(JOIN("", "",QUERY(INDIRECT(""'(EDCA) "" &amp; P$3 &amp; ""'!$A$1:$D$1000""),""SELECT A WHERE D = '"" &amp; $A432 &amp; ""'""))))"),"")</f>
        <v/>
      </c>
      <c r="Q432" s="76">
        <f t="shared" ref="Q432:V432" si="430">IF(ISBLANK(IFERROR(VLOOKUP($A432,INDIRECT("'(EDCA) " &amp; Q$3 &amp; "'!$D:$D"),1,FALSE))),0,1)</f>
        <v>0</v>
      </c>
      <c r="R432" s="76">
        <f t="shared" si="430"/>
        <v>0</v>
      </c>
      <c r="S432" s="76">
        <f t="shared" si="430"/>
        <v>0</v>
      </c>
      <c r="T432" s="76">
        <f t="shared" si="430"/>
        <v>0</v>
      </c>
      <c r="U432" s="76">
        <f t="shared" si="430"/>
        <v>0</v>
      </c>
      <c r="V432" s="76">
        <f t="shared" si="430"/>
        <v>0</v>
      </c>
    </row>
    <row r="433">
      <c r="A433" s="76" t="str">
        <f t="shared" si="1"/>
        <v> ()</v>
      </c>
      <c r="B433" s="76"/>
      <c r="C433" s="76"/>
      <c r="D433" s="76"/>
      <c r="E433" s="76"/>
      <c r="F433" s="76"/>
      <c r="G433" s="76"/>
      <c r="H433" s="76"/>
      <c r="I433" s="88" t="str">
        <f t="shared" si="3"/>
        <v>no</v>
      </c>
      <c r="J433" s="88" t="str">
        <f>IFERROR(__xludf.DUMMYFUNCTION("IFERROR(JOIN("", "",FILTER(K433:P433,LEN(K433:P433))))"),"")</f>
        <v/>
      </c>
      <c r="K433" s="76" t="str">
        <f>IFERROR(__xludf.DUMMYFUNCTION("IF(ISBLANK($D433),"""",IFERROR(JOIN("", "",QUERY(INDIRECT(""'(EDCA) "" &amp; K$3 &amp; ""'!$A$1:$D$1000""),""SELECT A WHERE D = '"" &amp; $A433 &amp; ""'""))))"),"")</f>
        <v/>
      </c>
      <c r="L433" s="76" t="str">
        <f>IFERROR(__xludf.DUMMYFUNCTION("IF(ISBLANK($D433),"""",IFERROR(JOIN("", "",QUERY(INDIRECT(""'(EDCA) "" &amp; L$3 &amp; ""'!$A$1:$D$1000""),""SELECT A WHERE D = '"" &amp; $A433 &amp; ""'""))))"),"")</f>
        <v/>
      </c>
      <c r="M433" s="76" t="str">
        <f>IFERROR(__xludf.DUMMYFUNCTION("IF(ISBLANK($D433),"""",IFERROR(JOIN("", "",QUERY(INDIRECT(""'(EDCA) "" &amp; M$3 &amp; ""'!$A$1:$D$1000""),""SELECT A WHERE D = '"" &amp; $A433 &amp; ""'""))))"),"")</f>
        <v/>
      </c>
      <c r="N433" s="76" t="str">
        <f>IFERROR(__xludf.DUMMYFUNCTION("IF(ISBLANK($D433),"""",IFERROR(JOIN("", "",QUERY(INDIRECT(""'(EDCA) "" &amp; N$3 &amp; ""'!$A$1:$D$1000""),""SELECT A WHERE D = '"" &amp; $A433 &amp; ""'""))))"),"")</f>
        <v/>
      </c>
      <c r="O433" s="76" t="str">
        <f>IFERROR(__xludf.DUMMYFUNCTION("IF(ISBLANK($D433),"""",IFERROR(JOIN("", "",QUERY(INDIRECT(""'(EDCA) "" &amp; O$3 &amp; ""'!$A$1:$D$1000""),""SELECT A WHERE D = '"" &amp; $A433 &amp; ""'""))))"),"")</f>
        <v/>
      </c>
      <c r="P433" s="76" t="str">
        <f>IFERROR(__xludf.DUMMYFUNCTION("IF(ISBLANK($D433),"""",IFERROR(JOIN("", "",QUERY(INDIRECT(""'(EDCA) "" &amp; P$3 &amp; ""'!$A$1:$D$1000""),""SELECT A WHERE D = '"" &amp; $A433 &amp; ""'""))))"),"")</f>
        <v/>
      </c>
      <c r="Q433" s="76">
        <f t="shared" ref="Q433:V433" si="431">IF(ISBLANK(IFERROR(VLOOKUP($A433,INDIRECT("'(EDCA) " &amp; Q$3 &amp; "'!$D:$D"),1,FALSE))),0,1)</f>
        <v>0</v>
      </c>
      <c r="R433" s="76">
        <f t="shared" si="431"/>
        <v>0</v>
      </c>
      <c r="S433" s="76">
        <f t="shared" si="431"/>
        <v>0</v>
      </c>
      <c r="T433" s="76">
        <f t="shared" si="431"/>
        <v>0</v>
      </c>
      <c r="U433" s="76">
        <f t="shared" si="431"/>
        <v>0</v>
      </c>
      <c r="V433" s="76">
        <f t="shared" si="431"/>
        <v>0</v>
      </c>
    </row>
    <row r="434">
      <c r="A434" s="76" t="str">
        <f t="shared" si="1"/>
        <v> ()</v>
      </c>
      <c r="B434" s="76"/>
      <c r="C434" s="76"/>
      <c r="D434" s="76"/>
      <c r="E434" s="76"/>
      <c r="F434" s="76"/>
      <c r="G434" s="76"/>
      <c r="H434" s="76"/>
      <c r="I434" s="88" t="str">
        <f t="shared" si="3"/>
        <v>no</v>
      </c>
      <c r="J434" s="88" t="str">
        <f>IFERROR(__xludf.DUMMYFUNCTION("IFERROR(JOIN("", "",FILTER(K434:P434,LEN(K434:P434))))"),"")</f>
        <v/>
      </c>
      <c r="K434" s="76" t="str">
        <f>IFERROR(__xludf.DUMMYFUNCTION("IF(ISBLANK($D434),"""",IFERROR(JOIN("", "",QUERY(INDIRECT(""'(EDCA) "" &amp; K$3 &amp; ""'!$A$1:$D$1000""),""SELECT A WHERE D = '"" &amp; $A434 &amp; ""'""))))"),"")</f>
        <v/>
      </c>
      <c r="L434" s="76" t="str">
        <f>IFERROR(__xludf.DUMMYFUNCTION("IF(ISBLANK($D434),"""",IFERROR(JOIN("", "",QUERY(INDIRECT(""'(EDCA) "" &amp; L$3 &amp; ""'!$A$1:$D$1000""),""SELECT A WHERE D = '"" &amp; $A434 &amp; ""'""))))"),"")</f>
        <v/>
      </c>
      <c r="M434" s="76" t="str">
        <f>IFERROR(__xludf.DUMMYFUNCTION("IF(ISBLANK($D434),"""",IFERROR(JOIN("", "",QUERY(INDIRECT(""'(EDCA) "" &amp; M$3 &amp; ""'!$A$1:$D$1000""),""SELECT A WHERE D = '"" &amp; $A434 &amp; ""'""))))"),"")</f>
        <v/>
      </c>
      <c r="N434" s="76" t="str">
        <f>IFERROR(__xludf.DUMMYFUNCTION("IF(ISBLANK($D434),"""",IFERROR(JOIN("", "",QUERY(INDIRECT(""'(EDCA) "" &amp; N$3 &amp; ""'!$A$1:$D$1000""),""SELECT A WHERE D = '"" &amp; $A434 &amp; ""'""))))"),"")</f>
        <v/>
      </c>
      <c r="O434" s="76" t="str">
        <f>IFERROR(__xludf.DUMMYFUNCTION("IF(ISBLANK($D434),"""",IFERROR(JOIN("", "",QUERY(INDIRECT(""'(EDCA) "" &amp; O$3 &amp; ""'!$A$1:$D$1000""),""SELECT A WHERE D = '"" &amp; $A434 &amp; ""'""))))"),"")</f>
        <v/>
      </c>
      <c r="P434" s="76" t="str">
        <f>IFERROR(__xludf.DUMMYFUNCTION("IF(ISBLANK($D434),"""",IFERROR(JOIN("", "",QUERY(INDIRECT(""'(EDCA) "" &amp; P$3 &amp; ""'!$A$1:$D$1000""),""SELECT A WHERE D = '"" &amp; $A434 &amp; ""'""))))"),"")</f>
        <v/>
      </c>
      <c r="Q434" s="76">
        <f t="shared" ref="Q434:V434" si="432">IF(ISBLANK(IFERROR(VLOOKUP($A434,INDIRECT("'(EDCA) " &amp; Q$3 &amp; "'!$D:$D"),1,FALSE))),0,1)</f>
        <v>0</v>
      </c>
      <c r="R434" s="76">
        <f t="shared" si="432"/>
        <v>0</v>
      </c>
      <c r="S434" s="76">
        <f t="shared" si="432"/>
        <v>0</v>
      </c>
      <c r="T434" s="76">
        <f t="shared" si="432"/>
        <v>0</v>
      </c>
      <c r="U434" s="76">
        <f t="shared" si="432"/>
        <v>0</v>
      </c>
      <c r="V434" s="76">
        <f t="shared" si="432"/>
        <v>0</v>
      </c>
    </row>
    <row r="435">
      <c r="A435" s="76" t="str">
        <f t="shared" si="1"/>
        <v> ()</v>
      </c>
      <c r="B435" s="76"/>
      <c r="C435" s="76"/>
      <c r="D435" s="76"/>
      <c r="E435" s="76"/>
      <c r="F435" s="76"/>
      <c r="G435" s="76"/>
      <c r="H435" s="76"/>
      <c r="I435" s="88" t="str">
        <f t="shared" si="3"/>
        <v>no</v>
      </c>
      <c r="J435" s="88" t="str">
        <f>IFERROR(__xludf.DUMMYFUNCTION("IFERROR(JOIN("", "",FILTER(K435:P435,LEN(K435:P435))))"),"")</f>
        <v/>
      </c>
      <c r="K435" s="76" t="str">
        <f>IFERROR(__xludf.DUMMYFUNCTION("IF(ISBLANK($D435),"""",IFERROR(JOIN("", "",QUERY(INDIRECT(""'(EDCA) "" &amp; K$3 &amp; ""'!$A$1:$D$1000""),""SELECT A WHERE D = '"" &amp; $A435 &amp; ""'""))))"),"")</f>
        <v/>
      </c>
      <c r="L435" s="76" t="str">
        <f>IFERROR(__xludf.DUMMYFUNCTION("IF(ISBLANK($D435),"""",IFERROR(JOIN("", "",QUERY(INDIRECT(""'(EDCA) "" &amp; L$3 &amp; ""'!$A$1:$D$1000""),""SELECT A WHERE D = '"" &amp; $A435 &amp; ""'""))))"),"")</f>
        <v/>
      </c>
      <c r="M435" s="76" t="str">
        <f>IFERROR(__xludf.DUMMYFUNCTION("IF(ISBLANK($D435),"""",IFERROR(JOIN("", "",QUERY(INDIRECT(""'(EDCA) "" &amp; M$3 &amp; ""'!$A$1:$D$1000""),""SELECT A WHERE D = '"" &amp; $A435 &amp; ""'""))))"),"")</f>
        <v/>
      </c>
      <c r="N435" s="76" t="str">
        <f>IFERROR(__xludf.DUMMYFUNCTION("IF(ISBLANK($D435),"""",IFERROR(JOIN("", "",QUERY(INDIRECT(""'(EDCA) "" &amp; N$3 &amp; ""'!$A$1:$D$1000""),""SELECT A WHERE D = '"" &amp; $A435 &amp; ""'""))))"),"")</f>
        <v/>
      </c>
      <c r="O435" s="76" t="str">
        <f>IFERROR(__xludf.DUMMYFUNCTION("IF(ISBLANK($D435),"""",IFERROR(JOIN("", "",QUERY(INDIRECT(""'(EDCA) "" &amp; O$3 &amp; ""'!$A$1:$D$1000""),""SELECT A WHERE D = '"" &amp; $A435 &amp; ""'""))))"),"")</f>
        <v/>
      </c>
      <c r="P435" s="76" t="str">
        <f>IFERROR(__xludf.DUMMYFUNCTION("IF(ISBLANK($D435),"""",IFERROR(JOIN("", "",QUERY(INDIRECT(""'(EDCA) "" &amp; P$3 &amp; ""'!$A$1:$D$1000""),""SELECT A WHERE D = '"" &amp; $A435 &amp; ""'""))))"),"")</f>
        <v/>
      </c>
      <c r="Q435" s="76">
        <f t="shared" ref="Q435:V435" si="433">IF(ISBLANK(IFERROR(VLOOKUP($A435,INDIRECT("'(EDCA) " &amp; Q$3 &amp; "'!$D:$D"),1,FALSE))),0,1)</f>
        <v>0</v>
      </c>
      <c r="R435" s="76">
        <f t="shared" si="433"/>
        <v>0</v>
      </c>
      <c r="S435" s="76">
        <f t="shared" si="433"/>
        <v>0</v>
      </c>
      <c r="T435" s="76">
        <f t="shared" si="433"/>
        <v>0</v>
      </c>
      <c r="U435" s="76">
        <f t="shared" si="433"/>
        <v>0</v>
      </c>
      <c r="V435" s="76">
        <f t="shared" si="433"/>
        <v>0</v>
      </c>
    </row>
    <row r="436">
      <c r="A436" s="76" t="str">
        <f t="shared" si="1"/>
        <v> ()</v>
      </c>
      <c r="B436" s="76"/>
      <c r="C436" s="76"/>
      <c r="D436" s="76"/>
      <c r="E436" s="76"/>
      <c r="F436" s="76"/>
      <c r="G436" s="76"/>
      <c r="H436" s="76"/>
      <c r="I436" s="88" t="str">
        <f t="shared" si="3"/>
        <v>no</v>
      </c>
      <c r="J436" s="88" t="str">
        <f>IFERROR(__xludf.DUMMYFUNCTION("IFERROR(JOIN("", "",FILTER(K436:P436,LEN(K436:P436))))"),"")</f>
        <v/>
      </c>
      <c r="K436" s="76" t="str">
        <f>IFERROR(__xludf.DUMMYFUNCTION("IF(ISBLANK($D436),"""",IFERROR(JOIN("", "",QUERY(INDIRECT(""'(EDCA) "" &amp; K$3 &amp; ""'!$A$1:$D$1000""),""SELECT A WHERE D = '"" &amp; $A436 &amp; ""'""))))"),"")</f>
        <v/>
      </c>
      <c r="L436" s="76" t="str">
        <f>IFERROR(__xludf.DUMMYFUNCTION("IF(ISBLANK($D436),"""",IFERROR(JOIN("", "",QUERY(INDIRECT(""'(EDCA) "" &amp; L$3 &amp; ""'!$A$1:$D$1000""),""SELECT A WHERE D = '"" &amp; $A436 &amp; ""'""))))"),"")</f>
        <v/>
      </c>
      <c r="M436" s="76" t="str">
        <f>IFERROR(__xludf.DUMMYFUNCTION("IF(ISBLANK($D436),"""",IFERROR(JOIN("", "",QUERY(INDIRECT(""'(EDCA) "" &amp; M$3 &amp; ""'!$A$1:$D$1000""),""SELECT A WHERE D = '"" &amp; $A436 &amp; ""'""))))"),"")</f>
        <v/>
      </c>
      <c r="N436" s="76" t="str">
        <f>IFERROR(__xludf.DUMMYFUNCTION("IF(ISBLANK($D436),"""",IFERROR(JOIN("", "",QUERY(INDIRECT(""'(EDCA) "" &amp; N$3 &amp; ""'!$A$1:$D$1000""),""SELECT A WHERE D = '"" &amp; $A436 &amp; ""'""))))"),"")</f>
        <v/>
      </c>
      <c r="O436" s="76" t="str">
        <f>IFERROR(__xludf.DUMMYFUNCTION("IF(ISBLANK($D436),"""",IFERROR(JOIN("", "",QUERY(INDIRECT(""'(EDCA) "" &amp; O$3 &amp; ""'!$A$1:$D$1000""),""SELECT A WHERE D = '"" &amp; $A436 &amp; ""'""))))"),"")</f>
        <v/>
      </c>
      <c r="P436" s="76" t="str">
        <f>IFERROR(__xludf.DUMMYFUNCTION("IF(ISBLANK($D436),"""",IFERROR(JOIN("", "",QUERY(INDIRECT(""'(EDCA) "" &amp; P$3 &amp; ""'!$A$1:$D$1000""),""SELECT A WHERE D = '"" &amp; $A436 &amp; ""'""))))"),"")</f>
        <v/>
      </c>
      <c r="Q436" s="76">
        <f t="shared" ref="Q436:V436" si="434">IF(ISBLANK(IFERROR(VLOOKUP($A436,INDIRECT("'(EDCA) " &amp; Q$3 &amp; "'!$D:$D"),1,FALSE))),0,1)</f>
        <v>0</v>
      </c>
      <c r="R436" s="76">
        <f t="shared" si="434"/>
        <v>0</v>
      </c>
      <c r="S436" s="76">
        <f t="shared" si="434"/>
        <v>0</v>
      </c>
      <c r="T436" s="76">
        <f t="shared" si="434"/>
        <v>0</v>
      </c>
      <c r="U436" s="76">
        <f t="shared" si="434"/>
        <v>0</v>
      </c>
      <c r="V436" s="76">
        <f t="shared" si="434"/>
        <v>0</v>
      </c>
    </row>
    <row r="437">
      <c r="A437" s="76" t="str">
        <f t="shared" si="1"/>
        <v> ()</v>
      </c>
      <c r="B437" s="76"/>
      <c r="C437" s="76"/>
      <c r="D437" s="76"/>
      <c r="E437" s="76"/>
      <c r="F437" s="76"/>
      <c r="G437" s="76"/>
      <c r="H437" s="76"/>
      <c r="I437" s="88" t="str">
        <f t="shared" si="3"/>
        <v>no</v>
      </c>
      <c r="J437" s="88" t="str">
        <f>IFERROR(__xludf.DUMMYFUNCTION("IFERROR(JOIN("", "",FILTER(K437:P437,LEN(K437:P437))))"),"")</f>
        <v/>
      </c>
      <c r="K437" s="76" t="str">
        <f>IFERROR(__xludf.DUMMYFUNCTION("IF(ISBLANK($D437),"""",IFERROR(JOIN("", "",QUERY(INDIRECT(""'(EDCA) "" &amp; K$3 &amp; ""'!$A$1:$D$1000""),""SELECT A WHERE D = '"" &amp; $A437 &amp; ""'""))))"),"")</f>
        <v/>
      </c>
      <c r="L437" s="76" t="str">
        <f>IFERROR(__xludf.DUMMYFUNCTION("IF(ISBLANK($D437),"""",IFERROR(JOIN("", "",QUERY(INDIRECT(""'(EDCA) "" &amp; L$3 &amp; ""'!$A$1:$D$1000""),""SELECT A WHERE D = '"" &amp; $A437 &amp; ""'""))))"),"")</f>
        <v/>
      </c>
      <c r="M437" s="76" t="str">
        <f>IFERROR(__xludf.DUMMYFUNCTION("IF(ISBLANK($D437),"""",IFERROR(JOIN("", "",QUERY(INDIRECT(""'(EDCA) "" &amp; M$3 &amp; ""'!$A$1:$D$1000""),""SELECT A WHERE D = '"" &amp; $A437 &amp; ""'""))))"),"")</f>
        <v/>
      </c>
      <c r="N437" s="76" t="str">
        <f>IFERROR(__xludf.DUMMYFUNCTION("IF(ISBLANK($D437),"""",IFERROR(JOIN("", "",QUERY(INDIRECT(""'(EDCA) "" &amp; N$3 &amp; ""'!$A$1:$D$1000""),""SELECT A WHERE D = '"" &amp; $A437 &amp; ""'""))))"),"")</f>
        <v/>
      </c>
      <c r="O437" s="76" t="str">
        <f>IFERROR(__xludf.DUMMYFUNCTION("IF(ISBLANK($D437),"""",IFERROR(JOIN("", "",QUERY(INDIRECT(""'(EDCA) "" &amp; O$3 &amp; ""'!$A$1:$D$1000""),""SELECT A WHERE D = '"" &amp; $A437 &amp; ""'""))))"),"")</f>
        <v/>
      </c>
      <c r="P437" s="76" t="str">
        <f>IFERROR(__xludf.DUMMYFUNCTION("IF(ISBLANK($D437),"""",IFERROR(JOIN("", "",QUERY(INDIRECT(""'(EDCA) "" &amp; P$3 &amp; ""'!$A$1:$D$1000""),""SELECT A WHERE D = '"" &amp; $A437 &amp; ""'""))))"),"")</f>
        <v/>
      </c>
      <c r="Q437" s="76">
        <f t="shared" ref="Q437:V437" si="435">IF(ISBLANK(IFERROR(VLOOKUP($A437,INDIRECT("'(EDCA) " &amp; Q$3 &amp; "'!$D:$D"),1,FALSE))),0,1)</f>
        <v>0</v>
      </c>
      <c r="R437" s="76">
        <f t="shared" si="435"/>
        <v>0</v>
      </c>
      <c r="S437" s="76">
        <f t="shared" si="435"/>
        <v>0</v>
      </c>
      <c r="T437" s="76">
        <f t="shared" si="435"/>
        <v>0</v>
      </c>
      <c r="U437" s="76">
        <f t="shared" si="435"/>
        <v>0</v>
      </c>
      <c r="V437" s="76">
        <f t="shared" si="435"/>
        <v>0</v>
      </c>
    </row>
    <row r="438">
      <c r="A438" s="76" t="str">
        <f t="shared" si="1"/>
        <v> ()</v>
      </c>
      <c r="B438" s="76"/>
      <c r="C438" s="76"/>
      <c r="D438" s="76"/>
      <c r="E438" s="76"/>
      <c r="F438" s="76"/>
      <c r="G438" s="76"/>
      <c r="H438" s="76"/>
      <c r="I438" s="88" t="str">
        <f t="shared" si="3"/>
        <v>no</v>
      </c>
      <c r="J438" s="88" t="str">
        <f>IFERROR(__xludf.DUMMYFUNCTION("IFERROR(JOIN("", "",FILTER(K438:P438,LEN(K438:P438))))"),"")</f>
        <v/>
      </c>
      <c r="K438" s="76" t="str">
        <f>IFERROR(__xludf.DUMMYFUNCTION("IF(ISBLANK($D438),"""",IFERROR(JOIN("", "",QUERY(INDIRECT(""'(EDCA) "" &amp; K$3 &amp; ""'!$A$1:$D$1000""),""SELECT A WHERE D = '"" &amp; $A438 &amp; ""'""))))"),"")</f>
        <v/>
      </c>
      <c r="L438" s="76" t="str">
        <f>IFERROR(__xludf.DUMMYFUNCTION("IF(ISBLANK($D438),"""",IFERROR(JOIN("", "",QUERY(INDIRECT(""'(EDCA) "" &amp; L$3 &amp; ""'!$A$1:$D$1000""),""SELECT A WHERE D = '"" &amp; $A438 &amp; ""'""))))"),"")</f>
        <v/>
      </c>
      <c r="M438" s="76" t="str">
        <f>IFERROR(__xludf.DUMMYFUNCTION("IF(ISBLANK($D438),"""",IFERROR(JOIN("", "",QUERY(INDIRECT(""'(EDCA) "" &amp; M$3 &amp; ""'!$A$1:$D$1000""),""SELECT A WHERE D = '"" &amp; $A438 &amp; ""'""))))"),"")</f>
        <v/>
      </c>
      <c r="N438" s="76" t="str">
        <f>IFERROR(__xludf.DUMMYFUNCTION("IF(ISBLANK($D438),"""",IFERROR(JOIN("", "",QUERY(INDIRECT(""'(EDCA) "" &amp; N$3 &amp; ""'!$A$1:$D$1000""),""SELECT A WHERE D = '"" &amp; $A438 &amp; ""'""))))"),"")</f>
        <v/>
      </c>
      <c r="O438" s="76" t="str">
        <f>IFERROR(__xludf.DUMMYFUNCTION("IF(ISBLANK($D438),"""",IFERROR(JOIN("", "",QUERY(INDIRECT(""'(EDCA) "" &amp; O$3 &amp; ""'!$A$1:$D$1000""),""SELECT A WHERE D = '"" &amp; $A438 &amp; ""'""))))"),"")</f>
        <v/>
      </c>
      <c r="P438" s="76" t="str">
        <f>IFERROR(__xludf.DUMMYFUNCTION("IF(ISBLANK($D438),"""",IFERROR(JOIN("", "",QUERY(INDIRECT(""'(EDCA) "" &amp; P$3 &amp; ""'!$A$1:$D$1000""),""SELECT A WHERE D = '"" &amp; $A438 &amp; ""'""))))"),"")</f>
        <v/>
      </c>
      <c r="Q438" s="76">
        <f t="shared" ref="Q438:V438" si="436">IF(ISBLANK(IFERROR(VLOOKUP($A438,INDIRECT("'(EDCA) " &amp; Q$3 &amp; "'!$D:$D"),1,FALSE))),0,1)</f>
        <v>0</v>
      </c>
      <c r="R438" s="76">
        <f t="shared" si="436"/>
        <v>0</v>
      </c>
      <c r="S438" s="76">
        <f t="shared" si="436"/>
        <v>0</v>
      </c>
      <c r="T438" s="76">
        <f t="shared" si="436"/>
        <v>0</v>
      </c>
      <c r="U438" s="76">
        <f t="shared" si="436"/>
        <v>0</v>
      </c>
      <c r="V438" s="76">
        <f t="shared" si="436"/>
        <v>0</v>
      </c>
    </row>
    <row r="439">
      <c r="A439" s="76" t="str">
        <f t="shared" si="1"/>
        <v> ()</v>
      </c>
      <c r="B439" s="76"/>
      <c r="C439" s="76"/>
      <c r="D439" s="76"/>
      <c r="E439" s="76"/>
      <c r="F439" s="76"/>
      <c r="G439" s="76"/>
      <c r="H439" s="76"/>
      <c r="I439" s="88" t="str">
        <f t="shared" si="3"/>
        <v>no</v>
      </c>
      <c r="J439" s="88" t="str">
        <f>IFERROR(__xludf.DUMMYFUNCTION("IFERROR(JOIN("", "",FILTER(K439:P439,LEN(K439:P439))))"),"")</f>
        <v/>
      </c>
      <c r="K439" s="76" t="str">
        <f>IFERROR(__xludf.DUMMYFUNCTION("IF(ISBLANK($D439),"""",IFERROR(JOIN("", "",QUERY(INDIRECT(""'(EDCA) "" &amp; K$3 &amp; ""'!$A$1:$D$1000""),""SELECT A WHERE D = '"" &amp; $A439 &amp; ""'""))))"),"")</f>
        <v/>
      </c>
      <c r="L439" s="76" t="str">
        <f>IFERROR(__xludf.DUMMYFUNCTION("IF(ISBLANK($D439),"""",IFERROR(JOIN("", "",QUERY(INDIRECT(""'(EDCA) "" &amp; L$3 &amp; ""'!$A$1:$D$1000""),""SELECT A WHERE D = '"" &amp; $A439 &amp; ""'""))))"),"")</f>
        <v/>
      </c>
      <c r="M439" s="76" t="str">
        <f>IFERROR(__xludf.DUMMYFUNCTION("IF(ISBLANK($D439),"""",IFERROR(JOIN("", "",QUERY(INDIRECT(""'(EDCA) "" &amp; M$3 &amp; ""'!$A$1:$D$1000""),""SELECT A WHERE D = '"" &amp; $A439 &amp; ""'""))))"),"")</f>
        <v/>
      </c>
      <c r="N439" s="76" t="str">
        <f>IFERROR(__xludf.DUMMYFUNCTION("IF(ISBLANK($D439),"""",IFERROR(JOIN("", "",QUERY(INDIRECT(""'(EDCA) "" &amp; N$3 &amp; ""'!$A$1:$D$1000""),""SELECT A WHERE D = '"" &amp; $A439 &amp; ""'""))))"),"")</f>
        <v/>
      </c>
      <c r="O439" s="76" t="str">
        <f>IFERROR(__xludf.DUMMYFUNCTION("IF(ISBLANK($D439),"""",IFERROR(JOIN("", "",QUERY(INDIRECT(""'(EDCA) "" &amp; O$3 &amp; ""'!$A$1:$D$1000""),""SELECT A WHERE D = '"" &amp; $A439 &amp; ""'""))))"),"")</f>
        <v/>
      </c>
      <c r="P439" s="76" t="str">
        <f>IFERROR(__xludf.DUMMYFUNCTION("IF(ISBLANK($D439),"""",IFERROR(JOIN("", "",QUERY(INDIRECT(""'(EDCA) "" &amp; P$3 &amp; ""'!$A$1:$D$1000""),""SELECT A WHERE D = '"" &amp; $A439 &amp; ""'""))))"),"")</f>
        <v/>
      </c>
      <c r="Q439" s="76">
        <f t="shared" ref="Q439:V439" si="437">IF(ISBLANK(IFERROR(VLOOKUP($A439,INDIRECT("'(EDCA) " &amp; Q$3 &amp; "'!$D:$D"),1,FALSE))),0,1)</f>
        <v>0</v>
      </c>
      <c r="R439" s="76">
        <f t="shared" si="437"/>
        <v>0</v>
      </c>
      <c r="S439" s="76">
        <f t="shared" si="437"/>
        <v>0</v>
      </c>
      <c r="T439" s="76">
        <f t="shared" si="437"/>
        <v>0</v>
      </c>
      <c r="U439" s="76">
        <f t="shared" si="437"/>
        <v>0</v>
      </c>
      <c r="V439" s="76">
        <f t="shared" si="437"/>
        <v>0</v>
      </c>
    </row>
    <row r="440">
      <c r="A440" s="76" t="str">
        <f t="shared" si="1"/>
        <v> ()</v>
      </c>
      <c r="B440" s="76"/>
      <c r="C440" s="76"/>
      <c r="D440" s="76"/>
      <c r="E440" s="76"/>
      <c r="F440" s="76"/>
      <c r="G440" s="76"/>
      <c r="H440" s="76"/>
      <c r="I440" s="88" t="str">
        <f t="shared" si="3"/>
        <v>no</v>
      </c>
      <c r="J440" s="88" t="str">
        <f>IFERROR(__xludf.DUMMYFUNCTION("IFERROR(JOIN("", "",FILTER(K440:P440,LEN(K440:P440))))"),"")</f>
        <v/>
      </c>
      <c r="K440" s="76" t="str">
        <f>IFERROR(__xludf.DUMMYFUNCTION("IF(ISBLANK($D440),"""",IFERROR(JOIN("", "",QUERY(INDIRECT(""'(EDCA) "" &amp; K$3 &amp; ""'!$A$1:$D$1000""),""SELECT A WHERE D = '"" &amp; $A440 &amp; ""'""))))"),"")</f>
        <v/>
      </c>
      <c r="L440" s="76" t="str">
        <f>IFERROR(__xludf.DUMMYFUNCTION("IF(ISBLANK($D440),"""",IFERROR(JOIN("", "",QUERY(INDIRECT(""'(EDCA) "" &amp; L$3 &amp; ""'!$A$1:$D$1000""),""SELECT A WHERE D = '"" &amp; $A440 &amp; ""'""))))"),"")</f>
        <v/>
      </c>
      <c r="M440" s="76" t="str">
        <f>IFERROR(__xludf.DUMMYFUNCTION("IF(ISBLANK($D440),"""",IFERROR(JOIN("", "",QUERY(INDIRECT(""'(EDCA) "" &amp; M$3 &amp; ""'!$A$1:$D$1000""),""SELECT A WHERE D = '"" &amp; $A440 &amp; ""'""))))"),"")</f>
        <v/>
      </c>
      <c r="N440" s="76" t="str">
        <f>IFERROR(__xludf.DUMMYFUNCTION("IF(ISBLANK($D440),"""",IFERROR(JOIN("", "",QUERY(INDIRECT(""'(EDCA) "" &amp; N$3 &amp; ""'!$A$1:$D$1000""),""SELECT A WHERE D = '"" &amp; $A440 &amp; ""'""))))"),"")</f>
        <v/>
      </c>
      <c r="O440" s="76" t="str">
        <f>IFERROR(__xludf.DUMMYFUNCTION("IF(ISBLANK($D440),"""",IFERROR(JOIN("", "",QUERY(INDIRECT(""'(EDCA) "" &amp; O$3 &amp; ""'!$A$1:$D$1000""),""SELECT A WHERE D = '"" &amp; $A440 &amp; ""'""))))"),"")</f>
        <v/>
      </c>
      <c r="P440" s="76" t="str">
        <f>IFERROR(__xludf.DUMMYFUNCTION("IF(ISBLANK($D440),"""",IFERROR(JOIN("", "",QUERY(INDIRECT(""'(EDCA) "" &amp; P$3 &amp; ""'!$A$1:$D$1000""),""SELECT A WHERE D = '"" &amp; $A440 &amp; ""'""))))"),"")</f>
        <v/>
      </c>
      <c r="Q440" s="76">
        <f t="shared" ref="Q440:V440" si="438">IF(ISBLANK(IFERROR(VLOOKUP($A440,INDIRECT("'(EDCA) " &amp; Q$3 &amp; "'!$D:$D"),1,FALSE))),0,1)</f>
        <v>0</v>
      </c>
      <c r="R440" s="76">
        <f t="shared" si="438"/>
        <v>0</v>
      </c>
      <c r="S440" s="76">
        <f t="shared" si="438"/>
        <v>0</v>
      </c>
      <c r="T440" s="76">
        <f t="shared" si="438"/>
        <v>0</v>
      </c>
      <c r="U440" s="76">
        <f t="shared" si="438"/>
        <v>0</v>
      </c>
      <c r="V440" s="76">
        <f t="shared" si="438"/>
        <v>0</v>
      </c>
    </row>
    <row r="441">
      <c r="A441" s="76" t="str">
        <f t="shared" si="1"/>
        <v> ()</v>
      </c>
      <c r="B441" s="76"/>
      <c r="C441" s="76"/>
      <c r="D441" s="76"/>
      <c r="E441" s="76"/>
      <c r="F441" s="76"/>
      <c r="G441" s="76"/>
      <c r="H441" s="76"/>
      <c r="I441" s="88" t="str">
        <f t="shared" si="3"/>
        <v>no</v>
      </c>
      <c r="J441" s="88" t="str">
        <f>IFERROR(__xludf.DUMMYFUNCTION("IFERROR(JOIN("", "",FILTER(K441:P441,LEN(K441:P441))))"),"")</f>
        <v/>
      </c>
      <c r="K441" s="76" t="str">
        <f>IFERROR(__xludf.DUMMYFUNCTION("IF(ISBLANK($D441),"""",IFERROR(JOIN("", "",QUERY(INDIRECT(""'(EDCA) "" &amp; K$3 &amp; ""'!$A$1:$D$1000""),""SELECT A WHERE D = '"" &amp; $A441 &amp; ""'""))))"),"")</f>
        <v/>
      </c>
      <c r="L441" s="76" t="str">
        <f>IFERROR(__xludf.DUMMYFUNCTION("IF(ISBLANK($D441),"""",IFERROR(JOIN("", "",QUERY(INDIRECT(""'(EDCA) "" &amp; L$3 &amp; ""'!$A$1:$D$1000""),""SELECT A WHERE D = '"" &amp; $A441 &amp; ""'""))))"),"")</f>
        <v/>
      </c>
      <c r="M441" s="76" t="str">
        <f>IFERROR(__xludf.DUMMYFUNCTION("IF(ISBLANK($D441),"""",IFERROR(JOIN("", "",QUERY(INDIRECT(""'(EDCA) "" &amp; M$3 &amp; ""'!$A$1:$D$1000""),""SELECT A WHERE D = '"" &amp; $A441 &amp; ""'""))))"),"")</f>
        <v/>
      </c>
      <c r="N441" s="76" t="str">
        <f>IFERROR(__xludf.DUMMYFUNCTION("IF(ISBLANK($D441),"""",IFERROR(JOIN("", "",QUERY(INDIRECT(""'(EDCA) "" &amp; N$3 &amp; ""'!$A$1:$D$1000""),""SELECT A WHERE D = '"" &amp; $A441 &amp; ""'""))))"),"")</f>
        <v/>
      </c>
      <c r="O441" s="76" t="str">
        <f>IFERROR(__xludf.DUMMYFUNCTION("IF(ISBLANK($D441),"""",IFERROR(JOIN("", "",QUERY(INDIRECT(""'(EDCA) "" &amp; O$3 &amp; ""'!$A$1:$D$1000""),""SELECT A WHERE D = '"" &amp; $A441 &amp; ""'""))))"),"")</f>
        <v/>
      </c>
      <c r="P441" s="76" t="str">
        <f>IFERROR(__xludf.DUMMYFUNCTION("IF(ISBLANK($D441),"""",IFERROR(JOIN("", "",QUERY(INDIRECT(""'(EDCA) "" &amp; P$3 &amp; ""'!$A$1:$D$1000""),""SELECT A WHERE D = '"" &amp; $A441 &amp; ""'""))))"),"")</f>
        <v/>
      </c>
      <c r="Q441" s="76">
        <f t="shared" ref="Q441:V441" si="439">IF(ISBLANK(IFERROR(VLOOKUP($A441,INDIRECT("'(EDCA) " &amp; Q$3 &amp; "'!$D:$D"),1,FALSE))),0,1)</f>
        <v>0</v>
      </c>
      <c r="R441" s="76">
        <f t="shared" si="439"/>
        <v>0</v>
      </c>
      <c r="S441" s="76">
        <f t="shared" si="439"/>
        <v>0</v>
      </c>
      <c r="T441" s="76">
        <f t="shared" si="439"/>
        <v>0</v>
      </c>
      <c r="U441" s="76">
        <f t="shared" si="439"/>
        <v>0</v>
      </c>
      <c r="V441" s="76">
        <f t="shared" si="439"/>
        <v>0</v>
      </c>
    </row>
    <row r="442">
      <c r="A442" s="76" t="str">
        <f t="shared" si="1"/>
        <v> ()</v>
      </c>
      <c r="B442" s="76"/>
      <c r="C442" s="76"/>
      <c r="D442" s="76"/>
      <c r="E442" s="76"/>
      <c r="F442" s="76"/>
      <c r="G442" s="76"/>
      <c r="H442" s="76"/>
      <c r="I442" s="88" t="str">
        <f t="shared" si="3"/>
        <v>no</v>
      </c>
      <c r="J442" s="88" t="str">
        <f>IFERROR(__xludf.DUMMYFUNCTION("IFERROR(JOIN("", "",FILTER(K442:P442,LEN(K442:P442))))"),"")</f>
        <v/>
      </c>
      <c r="K442" s="76" t="str">
        <f>IFERROR(__xludf.DUMMYFUNCTION("IF(ISBLANK($D442),"""",IFERROR(JOIN("", "",QUERY(INDIRECT(""'(EDCA) "" &amp; K$3 &amp; ""'!$A$1:$D$1000""),""SELECT A WHERE D = '"" &amp; $A442 &amp; ""'""))))"),"")</f>
        <v/>
      </c>
      <c r="L442" s="76" t="str">
        <f>IFERROR(__xludf.DUMMYFUNCTION("IF(ISBLANK($D442),"""",IFERROR(JOIN("", "",QUERY(INDIRECT(""'(EDCA) "" &amp; L$3 &amp; ""'!$A$1:$D$1000""),""SELECT A WHERE D = '"" &amp; $A442 &amp; ""'""))))"),"")</f>
        <v/>
      </c>
      <c r="M442" s="76" t="str">
        <f>IFERROR(__xludf.DUMMYFUNCTION("IF(ISBLANK($D442),"""",IFERROR(JOIN("", "",QUERY(INDIRECT(""'(EDCA) "" &amp; M$3 &amp; ""'!$A$1:$D$1000""),""SELECT A WHERE D = '"" &amp; $A442 &amp; ""'""))))"),"")</f>
        <v/>
      </c>
      <c r="N442" s="76" t="str">
        <f>IFERROR(__xludf.DUMMYFUNCTION("IF(ISBLANK($D442),"""",IFERROR(JOIN("", "",QUERY(INDIRECT(""'(EDCA) "" &amp; N$3 &amp; ""'!$A$1:$D$1000""),""SELECT A WHERE D = '"" &amp; $A442 &amp; ""'""))))"),"")</f>
        <v/>
      </c>
      <c r="O442" s="76" t="str">
        <f>IFERROR(__xludf.DUMMYFUNCTION("IF(ISBLANK($D442),"""",IFERROR(JOIN("", "",QUERY(INDIRECT(""'(EDCA) "" &amp; O$3 &amp; ""'!$A$1:$D$1000""),""SELECT A WHERE D = '"" &amp; $A442 &amp; ""'""))))"),"")</f>
        <v/>
      </c>
      <c r="P442" s="76" t="str">
        <f>IFERROR(__xludf.DUMMYFUNCTION("IF(ISBLANK($D442),"""",IFERROR(JOIN("", "",QUERY(INDIRECT(""'(EDCA) "" &amp; P$3 &amp; ""'!$A$1:$D$1000""),""SELECT A WHERE D = '"" &amp; $A442 &amp; ""'""))))"),"")</f>
        <v/>
      </c>
      <c r="Q442" s="76">
        <f t="shared" ref="Q442:V442" si="440">IF(ISBLANK(IFERROR(VLOOKUP($A442,INDIRECT("'(EDCA) " &amp; Q$3 &amp; "'!$D:$D"),1,FALSE))),0,1)</f>
        <v>0</v>
      </c>
      <c r="R442" s="76">
        <f t="shared" si="440"/>
        <v>0</v>
      </c>
      <c r="S442" s="76">
        <f t="shared" si="440"/>
        <v>0</v>
      </c>
      <c r="T442" s="76">
        <f t="shared" si="440"/>
        <v>0</v>
      </c>
      <c r="U442" s="76">
        <f t="shared" si="440"/>
        <v>0</v>
      </c>
      <c r="V442" s="76">
        <f t="shared" si="440"/>
        <v>0</v>
      </c>
    </row>
    <row r="443">
      <c r="A443" s="76" t="str">
        <f t="shared" si="1"/>
        <v> ()</v>
      </c>
      <c r="B443" s="76"/>
      <c r="C443" s="76"/>
      <c r="D443" s="76"/>
      <c r="E443" s="76"/>
      <c r="F443" s="76"/>
      <c r="G443" s="76"/>
      <c r="H443" s="76"/>
      <c r="I443" s="88" t="str">
        <f t="shared" si="3"/>
        <v>no</v>
      </c>
      <c r="J443" s="88" t="str">
        <f>IFERROR(__xludf.DUMMYFUNCTION("IFERROR(JOIN("", "",FILTER(K443:P443,LEN(K443:P443))))"),"")</f>
        <v/>
      </c>
      <c r="K443" s="76" t="str">
        <f>IFERROR(__xludf.DUMMYFUNCTION("IF(ISBLANK($D443),"""",IFERROR(JOIN("", "",QUERY(INDIRECT(""'(EDCA) "" &amp; K$3 &amp; ""'!$A$1:$D$1000""),""SELECT A WHERE D = '"" &amp; $A443 &amp; ""'""))))"),"")</f>
        <v/>
      </c>
      <c r="L443" s="76" t="str">
        <f>IFERROR(__xludf.DUMMYFUNCTION("IF(ISBLANK($D443),"""",IFERROR(JOIN("", "",QUERY(INDIRECT(""'(EDCA) "" &amp; L$3 &amp; ""'!$A$1:$D$1000""),""SELECT A WHERE D = '"" &amp; $A443 &amp; ""'""))))"),"")</f>
        <v/>
      </c>
      <c r="M443" s="76" t="str">
        <f>IFERROR(__xludf.DUMMYFUNCTION("IF(ISBLANK($D443),"""",IFERROR(JOIN("", "",QUERY(INDIRECT(""'(EDCA) "" &amp; M$3 &amp; ""'!$A$1:$D$1000""),""SELECT A WHERE D = '"" &amp; $A443 &amp; ""'""))))"),"")</f>
        <v/>
      </c>
      <c r="N443" s="76" t="str">
        <f>IFERROR(__xludf.DUMMYFUNCTION("IF(ISBLANK($D443),"""",IFERROR(JOIN("", "",QUERY(INDIRECT(""'(EDCA) "" &amp; N$3 &amp; ""'!$A$1:$D$1000""),""SELECT A WHERE D = '"" &amp; $A443 &amp; ""'""))))"),"")</f>
        <v/>
      </c>
      <c r="O443" s="76" t="str">
        <f>IFERROR(__xludf.DUMMYFUNCTION("IF(ISBLANK($D443),"""",IFERROR(JOIN("", "",QUERY(INDIRECT(""'(EDCA) "" &amp; O$3 &amp; ""'!$A$1:$D$1000""),""SELECT A WHERE D = '"" &amp; $A443 &amp; ""'""))))"),"")</f>
        <v/>
      </c>
      <c r="P443" s="76" t="str">
        <f>IFERROR(__xludf.DUMMYFUNCTION("IF(ISBLANK($D443),"""",IFERROR(JOIN("", "",QUERY(INDIRECT(""'(EDCA) "" &amp; P$3 &amp; ""'!$A$1:$D$1000""),""SELECT A WHERE D = '"" &amp; $A443 &amp; ""'""))))"),"")</f>
        <v/>
      </c>
      <c r="Q443" s="76">
        <f t="shared" ref="Q443:V443" si="441">IF(ISBLANK(IFERROR(VLOOKUP($A443,INDIRECT("'(EDCA) " &amp; Q$3 &amp; "'!$D:$D"),1,FALSE))),0,1)</f>
        <v>0</v>
      </c>
      <c r="R443" s="76">
        <f t="shared" si="441"/>
        <v>0</v>
      </c>
      <c r="S443" s="76">
        <f t="shared" si="441"/>
        <v>0</v>
      </c>
      <c r="T443" s="76">
        <f t="shared" si="441"/>
        <v>0</v>
      </c>
      <c r="U443" s="76">
        <f t="shared" si="441"/>
        <v>0</v>
      </c>
      <c r="V443" s="76">
        <f t="shared" si="441"/>
        <v>0</v>
      </c>
    </row>
    <row r="444">
      <c r="A444" s="76" t="str">
        <f t="shared" si="1"/>
        <v> ()</v>
      </c>
      <c r="B444" s="76"/>
      <c r="C444" s="76"/>
      <c r="D444" s="76"/>
      <c r="E444" s="76"/>
      <c r="F444" s="76"/>
      <c r="G444" s="76"/>
      <c r="H444" s="76"/>
      <c r="I444" s="88" t="str">
        <f t="shared" si="3"/>
        <v>no</v>
      </c>
      <c r="J444" s="88" t="str">
        <f>IFERROR(__xludf.DUMMYFUNCTION("IFERROR(JOIN("", "",FILTER(K444:P444,LEN(K444:P444))))"),"")</f>
        <v/>
      </c>
      <c r="K444" s="76" t="str">
        <f>IFERROR(__xludf.DUMMYFUNCTION("IF(ISBLANK($D444),"""",IFERROR(JOIN("", "",QUERY(INDIRECT(""'(EDCA) "" &amp; K$3 &amp; ""'!$A$1:$D$1000""),""SELECT A WHERE D = '"" &amp; $A444 &amp; ""'""))))"),"")</f>
        <v/>
      </c>
      <c r="L444" s="76" t="str">
        <f>IFERROR(__xludf.DUMMYFUNCTION("IF(ISBLANK($D444),"""",IFERROR(JOIN("", "",QUERY(INDIRECT(""'(EDCA) "" &amp; L$3 &amp; ""'!$A$1:$D$1000""),""SELECT A WHERE D = '"" &amp; $A444 &amp; ""'""))))"),"")</f>
        <v/>
      </c>
      <c r="M444" s="76" t="str">
        <f>IFERROR(__xludf.DUMMYFUNCTION("IF(ISBLANK($D444),"""",IFERROR(JOIN("", "",QUERY(INDIRECT(""'(EDCA) "" &amp; M$3 &amp; ""'!$A$1:$D$1000""),""SELECT A WHERE D = '"" &amp; $A444 &amp; ""'""))))"),"")</f>
        <v/>
      </c>
      <c r="N444" s="76" t="str">
        <f>IFERROR(__xludf.DUMMYFUNCTION("IF(ISBLANK($D444),"""",IFERROR(JOIN("", "",QUERY(INDIRECT(""'(EDCA) "" &amp; N$3 &amp; ""'!$A$1:$D$1000""),""SELECT A WHERE D = '"" &amp; $A444 &amp; ""'""))))"),"")</f>
        <v/>
      </c>
      <c r="O444" s="76" t="str">
        <f>IFERROR(__xludf.DUMMYFUNCTION("IF(ISBLANK($D444),"""",IFERROR(JOIN("", "",QUERY(INDIRECT(""'(EDCA) "" &amp; O$3 &amp; ""'!$A$1:$D$1000""),""SELECT A WHERE D = '"" &amp; $A444 &amp; ""'""))))"),"")</f>
        <v/>
      </c>
      <c r="P444" s="76" t="str">
        <f>IFERROR(__xludf.DUMMYFUNCTION("IF(ISBLANK($D444),"""",IFERROR(JOIN("", "",QUERY(INDIRECT(""'(EDCA) "" &amp; P$3 &amp; ""'!$A$1:$D$1000""),""SELECT A WHERE D = '"" &amp; $A444 &amp; ""'""))))"),"")</f>
        <v/>
      </c>
      <c r="Q444" s="76">
        <f t="shared" ref="Q444:V444" si="442">IF(ISBLANK(IFERROR(VLOOKUP($A444,INDIRECT("'(EDCA) " &amp; Q$3 &amp; "'!$D:$D"),1,FALSE))),0,1)</f>
        <v>0</v>
      </c>
      <c r="R444" s="76">
        <f t="shared" si="442"/>
        <v>0</v>
      </c>
      <c r="S444" s="76">
        <f t="shared" si="442"/>
        <v>0</v>
      </c>
      <c r="T444" s="76">
        <f t="shared" si="442"/>
        <v>0</v>
      </c>
      <c r="U444" s="76">
        <f t="shared" si="442"/>
        <v>0</v>
      </c>
      <c r="V444" s="76">
        <f t="shared" si="442"/>
        <v>0</v>
      </c>
    </row>
    <row r="445">
      <c r="A445" s="76" t="str">
        <f t="shared" si="1"/>
        <v> ()</v>
      </c>
      <c r="B445" s="76"/>
      <c r="C445" s="76"/>
      <c r="D445" s="76"/>
      <c r="E445" s="76"/>
      <c r="F445" s="76"/>
      <c r="G445" s="76"/>
      <c r="H445" s="76"/>
      <c r="I445" s="88" t="str">
        <f t="shared" si="3"/>
        <v>no</v>
      </c>
      <c r="J445" s="88" t="str">
        <f>IFERROR(__xludf.DUMMYFUNCTION("IFERROR(JOIN("", "",FILTER(K445:P445,LEN(K445:P445))))"),"")</f>
        <v/>
      </c>
      <c r="K445" s="76" t="str">
        <f>IFERROR(__xludf.DUMMYFUNCTION("IF(ISBLANK($D445),"""",IFERROR(JOIN("", "",QUERY(INDIRECT(""'(EDCA) "" &amp; K$3 &amp; ""'!$A$1:$D$1000""),""SELECT A WHERE D = '"" &amp; $A445 &amp; ""'""))))"),"")</f>
        <v/>
      </c>
      <c r="L445" s="76" t="str">
        <f>IFERROR(__xludf.DUMMYFUNCTION("IF(ISBLANK($D445),"""",IFERROR(JOIN("", "",QUERY(INDIRECT(""'(EDCA) "" &amp; L$3 &amp; ""'!$A$1:$D$1000""),""SELECT A WHERE D = '"" &amp; $A445 &amp; ""'""))))"),"")</f>
        <v/>
      </c>
      <c r="M445" s="76" t="str">
        <f>IFERROR(__xludf.DUMMYFUNCTION("IF(ISBLANK($D445),"""",IFERROR(JOIN("", "",QUERY(INDIRECT(""'(EDCA) "" &amp; M$3 &amp; ""'!$A$1:$D$1000""),""SELECT A WHERE D = '"" &amp; $A445 &amp; ""'""))))"),"")</f>
        <v/>
      </c>
      <c r="N445" s="76" t="str">
        <f>IFERROR(__xludf.DUMMYFUNCTION("IF(ISBLANK($D445),"""",IFERROR(JOIN("", "",QUERY(INDIRECT(""'(EDCA) "" &amp; N$3 &amp; ""'!$A$1:$D$1000""),""SELECT A WHERE D = '"" &amp; $A445 &amp; ""'""))))"),"")</f>
        <v/>
      </c>
      <c r="O445" s="76" t="str">
        <f>IFERROR(__xludf.DUMMYFUNCTION("IF(ISBLANK($D445),"""",IFERROR(JOIN("", "",QUERY(INDIRECT(""'(EDCA) "" &amp; O$3 &amp; ""'!$A$1:$D$1000""),""SELECT A WHERE D = '"" &amp; $A445 &amp; ""'""))))"),"")</f>
        <v/>
      </c>
      <c r="P445" s="76" t="str">
        <f>IFERROR(__xludf.DUMMYFUNCTION("IF(ISBLANK($D445),"""",IFERROR(JOIN("", "",QUERY(INDIRECT(""'(EDCA) "" &amp; P$3 &amp; ""'!$A$1:$D$1000""),""SELECT A WHERE D = '"" &amp; $A445 &amp; ""'""))))"),"")</f>
        <v/>
      </c>
      <c r="Q445" s="76">
        <f t="shared" ref="Q445:V445" si="443">IF(ISBLANK(IFERROR(VLOOKUP($A445,INDIRECT("'(EDCA) " &amp; Q$3 &amp; "'!$D:$D"),1,FALSE))),0,1)</f>
        <v>0</v>
      </c>
      <c r="R445" s="76">
        <f t="shared" si="443"/>
        <v>0</v>
      </c>
      <c r="S445" s="76">
        <f t="shared" si="443"/>
        <v>0</v>
      </c>
      <c r="T445" s="76">
        <f t="shared" si="443"/>
        <v>0</v>
      </c>
      <c r="U445" s="76">
        <f t="shared" si="443"/>
        <v>0</v>
      </c>
      <c r="V445" s="76">
        <f t="shared" si="443"/>
        <v>0</v>
      </c>
    </row>
    <row r="446">
      <c r="A446" s="76" t="str">
        <f t="shared" si="1"/>
        <v> ()</v>
      </c>
      <c r="B446" s="76"/>
      <c r="C446" s="76"/>
      <c r="D446" s="76"/>
      <c r="E446" s="76"/>
      <c r="F446" s="76"/>
      <c r="G446" s="76"/>
      <c r="H446" s="76"/>
      <c r="I446" s="88" t="str">
        <f t="shared" si="3"/>
        <v>no</v>
      </c>
      <c r="J446" s="88" t="str">
        <f>IFERROR(__xludf.DUMMYFUNCTION("IFERROR(JOIN("", "",FILTER(K446:P446,LEN(K446:P446))))"),"")</f>
        <v/>
      </c>
      <c r="K446" s="76" t="str">
        <f>IFERROR(__xludf.DUMMYFUNCTION("IF(ISBLANK($D446),"""",IFERROR(JOIN("", "",QUERY(INDIRECT(""'(EDCA) "" &amp; K$3 &amp; ""'!$A$1:$D$1000""),""SELECT A WHERE D = '"" &amp; $A446 &amp; ""'""))))"),"")</f>
        <v/>
      </c>
      <c r="L446" s="76" t="str">
        <f>IFERROR(__xludf.DUMMYFUNCTION("IF(ISBLANK($D446),"""",IFERROR(JOIN("", "",QUERY(INDIRECT(""'(EDCA) "" &amp; L$3 &amp; ""'!$A$1:$D$1000""),""SELECT A WHERE D = '"" &amp; $A446 &amp; ""'""))))"),"")</f>
        <v/>
      </c>
      <c r="M446" s="76" t="str">
        <f>IFERROR(__xludf.DUMMYFUNCTION("IF(ISBLANK($D446),"""",IFERROR(JOIN("", "",QUERY(INDIRECT(""'(EDCA) "" &amp; M$3 &amp; ""'!$A$1:$D$1000""),""SELECT A WHERE D = '"" &amp; $A446 &amp; ""'""))))"),"")</f>
        <v/>
      </c>
      <c r="N446" s="76" t="str">
        <f>IFERROR(__xludf.DUMMYFUNCTION("IF(ISBLANK($D446),"""",IFERROR(JOIN("", "",QUERY(INDIRECT(""'(EDCA) "" &amp; N$3 &amp; ""'!$A$1:$D$1000""),""SELECT A WHERE D = '"" &amp; $A446 &amp; ""'""))))"),"")</f>
        <v/>
      </c>
      <c r="O446" s="76" t="str">
        <f>IFERROR(__xludf.DUMMYFUNCTION("IF(ISBLANK($D446),"""",IFERROR(JOIN("", "",QUERY(INDIRECT(""'(EDCA) "" &amp; O$3 &amp; ""'!$A$1:$D$1000""),""SELECT A WHERE D = '"" &amp; $A446 &amp; ""'""))))"),"")</f>
        <v/>
      </c>
      <c r="P446" s="76" t="str">
        <f>IFERROR(__xludf.DUMMYFUNCTION("IF(ISBLANK($D446),"""",IFERROR(JOIN("", "",QUERY(INDIRECT(""'(EDCA) "" &amp; P$3 &amp; ""'!$A$1:$D$1000""),""SELECT A WHERE D = '"" &amp; $A446 &amp; ""'""))))"),"")</f>
        <v/>
      </c>
      <c r="Q446" s="76">
        <f t="shared" ref="Q446:V446" si="444">IF(ISBLANK(IFERROR(VLOOKUP($A446,INDIRECT("'(EDCA) " &amp; Q$3 &amp; "'!$D:$D"),1,FALSE))),0,1)</f>
        <v>0</v>
      </c>
      <c r="R446" s="76">
        <f t="shared" si="444"/>
        <v>0</v>
      </c>
      <c r="S446" s="76">
        <f t="shared" si="444"/>
        <v>0</v>
      </c>
      <c r="T446" s="76">
        <f t="shared" si="444"/>
        <v>0</v>
      </c>
      <c r="U446" s="76">
        <f t="shared" si="444"/>
        <v>0</v>
      </c>
      <c r="V446" s="76">
        <f t="shared" si="444"/>
        <v>0</v>
      </c>
    </row>
    <row r="447">
      <c r="A447" s="76" t="str">
        <f t="shared" si="1"/>
        <v> ()</v>
      </c>
      <c r="B447" s="76"/>
      <c r="C447" s="76"/>
      <c r="D447" s="76"/>
      <c r="E447" s="76"/>
      <c r="F447" s="76"/>
      <c r="G447" s="76"/>
      <c r="H447" s="76"/>
      <c r="I447" s="88" t="str">
        <f t="shared" si="3"/>
        <v>no</v>
      </c>
      <c r="J447" s="88" t="str">
        <f>IFERROR(__xludf.DUMMYFUNCTION("IFERROR(JOIN("", "",FILTER(K447:P447,LEN(K447:P447))))"),"")</f>
        <v/>
      </c>
      <c r="K447" s="76" t="str">
        <f>IFERROR(__xludf.DUMMYFUNCTION("IF(ISBLANK($D447),"""",IFERROR(JOIN("", "",QUERY(INDIRECT(""'(EDCA) "" &amp; K$3 &amp; ""'!$A$1:$D$1000""),""SELECT A WHERE D = '"" &amp; $A447 &amp; ""'""))))"),"")</f>
        <v/>
      </c>
      <c r="L447" s="76" t="str">
        <f>IFERROR(__xludf.DUMMYFUNCTION("IF(ISBLANK($D447),"""",IFERROR(JOIN("", "",QUERY(INDIRECT(""'(EDCA) "" &amp; L$3 &amp; ""'!$A$1:$D$1000""),""SELECT A WHERE D = '"" &amp; $A447 &amp; ""'""))))"),"")</f>
        <v/>
      </c>
      <c r="M447" s="76" t="str">
        <f>IFERROR(__xludf.DUMMYFUNCTION("IF(ISBLANK($D447),"""",IFERROR(JOIN("", "",QUERY(INDIRECT(""'(EDCA) "" &amp; M$3 &amp; ""'!$A$1:$D$1000""),""SELECT A WHERE D = '"" &amp; $A447 &amp; ""'""))))"),"")</f>
        <v/>
      </c>
      <c r="N447" s="76" t="str">
        <f>IFERROR(__xludf.DUMMYFUNCTION("IF(ISBLANK($D447),"""",IFERROR(JOIN("", "",QUERY(INDIRECT(""'(EDCA) "" &amp; N$3 &amp; ""'!$A$1:$D$1000""),""SELECT A WHERE D = '"" &amp; $A447 &amp; ""'""))))"),"")</f>
        <v/>
      </c>
      <c r="O447" s="76" t="str">
        <f>IFERROR(__xludf.DUMMYFUNCTION("IF(ISBLANK($D447),"""",IFERROR(JOIN("", "",QUERY(INDIRECT(""'(EDCA) "" &amp; O$3 &amp; ""'!$A$1:$D$1000""),""SELECT A WHERE D = '"" &amp; $A447 &amp; ""'""))))"),"")</f>
        <v/>
      </c>
      <c r="P447" s="76" t="str">
        <f>IFERROR(__xludf.DUMMYFUNCTION("IF(ISBLANK($D447),"""",IFERROR(JOIN("", "",QUERY(INDIRECT(""'(EDCA) "" &amp; P$3 &amp; ""'!$A$1:$D$1000""),""SELECT A WHERE D = '"" &amp; $A447 &amp; ""'""))))"),"")</f>
        <v/>
      </c>
      <c r="Q447" s="76">
        <f t="shared" ref="Q447:V447" si="445">IF(ISBLANK(IFERROR(VLOOKUP($A447,INDIRECT("'(EDCA) " &amp; Q$3 &amp; "'!$D:$D"),1,FALSE))),0,1)</f>
        <v>0</v>
      </c>
      <c r="R447" s="76">
        <f t="shared" si="445"/>
        <v>0</v>
      </c>
      <c r="S447" s="76">
        <f t="shared" si="445"/>
        <v>0</v>
      </c>
      <c r="T447" s="76">
        <f t="shared" si="445"/>
        <v>0</v>
      </c>
      <c r="U447" s="76">
        <f t="shared" si="445"/>
        <v>0</v>
      </c>
      <c r="V447" s="76">
        <f t="shared" si="445"/>
        <v>0</v>
      </c>
    </row>
    <row r="448">
      <c r="A448" s="76" t="str">
        <f t="shared" si="1"/>
        <v> ()</v>
      </c>
      <c r="B448" s="76"/>
      <c r="C448" s="76"/>
      <c r="D448" s="76"/>
      <c r="E448" s="76"/>
      <c r="F448" s="76"/>
      <c r="G448" s="76"/>
      <c r="H448" s="76"/>
      <c r="I448" s="88" t="str">
        <f t="shared" si="3"/>
        <v>no</v>
      </c>
      <c r="J448" s="88" t="str">
        <f>IFERROR(__xludf.DUMMYFUNCTION("IFERROR(JOIN("", "",FILTER(K448:P448,LEN(K448:P448))))"),"")</f>
        <v/>
      </c>
      <c r="K448" s="76" t="str">
        <f>IFERROR(__xludf.DUMMYFUNCTION("IF(ISBLANK($D448),"""",IFERROR(JOIN("", "",QUERY(INDIRECT(""'(EDCA) "" &amp; K$3 &amp; ""'!$A$1:$D$1000""),""SELECT A WHERE D = '"" &amp; $A448 &amp; ""'""))))"),"")</f>
        <v/>
      </c>
      <c r="L448" s="76" t="str">
        <f>IFERROR(__xludf.DUMMYFUNCTION("IF(ISBLANK($D448),"""",IFERROR(JOIN("", "",QUERY(INDIRECT(""'(EDCA) "" &amp; L$3 &amp; ""'!$A$1:$D$1000""),""SELECT A WHERE D = '"" &amp; $A448 &amp; ""'""))))"),"")</f>
        <v/>
      </c>
      <c r="M448" s="76" t="str">
        <f>IFERROR(__xludf.DUMMYFUNCTION("IF(ISBLANK($D448),"""",IFERROR(JOIN("", "",QUERY(INDIRECT(""'(EDCA) "" &amp; M$3 &amp; ""'!$A$1:$D$1000""),""SELECT A WHERE D = '"" &amp; $A448 &amp; ""'""))))"),"")</f>
        <v/>
      </c>
      <c r="N448" s="76" t="str">
        <f>IFERROR(__xludf.DUMMYFUNCTION("IF(ISBLANK($D448),"""",IFERROR(JOIN("", "",QUERY(INDIRECT(""'(EDCA) "" &amp; N$3 &amp; ""'!$A$1:$D$1000""),""SELECT A WHERE D = '"" &amp; $A448 &amp; ""'""))))"),"")</f>
        <v/>
      </c>
      <c r="O448" s="76" t="str">
        <f>IFERROR(__xludf.DUMMYFUNCTION("IF(ISBLANK($D448),"""",IFERROR(JOIN("", "",QUERY(INDIRECT(""'(EDCA) "" &amp; O$3 &amp; ""'!$A$1:$D$1000""),""SELECT A WHERE D = '"" &amp; $A448 &amp; ""'""))))"),"")</f>
        <v/>
      </c>
      <c r="P448" s="76" t="str">
        <f>IFERROR(__xludf.DUMMYFUNCTION("IF(ISBLANK($D448),"""",IFERROR(JOIN("", "",QUERY(INDIRECT(""'(EDCA) "" &amp; P$3 &amp; ""'!$A$1:$D$1000""),""SELECT A WHERE D = '"" &amp; $A448 &amp; ""'""))))"),"")</f>
        <v/>
      </c>
      <c r="Q448" s="76">
        <f t="shared" ref="Q448:V448" si="446">IF(ISBLANK(IFERROR(VLOOKUP($A448,INDIRECT("'(EDCA) " &amp; Q$3 &amp; "'!$D:$D"),1,FALSE))),0,1)</f>
        <v>0</v>
      </c>
      <c r="R448" s="76">
        <f t="shared" si="446"/>
        <v>0</v>
      </c>
      <c r="S448" s="76">
        <f t="shared" si="446"/>
        <v>0</v>
      </c>
      <c r="T448" s="76">
        <f t="shared" si="446"/>
        <v>0</v>
      </c>
      <c r="U448" s="76">
        <f t="shared" si="446"/>
        <v>0</v>
      </c>
      <c r="V448" s="76">
        <f t="shared" si="446"/>
        <v>0</v>
      </c>
    </row>
    <row r="449">
      <c r="A449" s="76" t="str">
        <f t="shared" si="1"/>
        <v> ()</v>
      </c>
      <c r="B449" s="76"/>
      <c r="C449" s="76"/>
      <c r="D449" s="76"/>
      <c r="E449" s="76"/>
      <c r="F449" s="76"/>
      <c r="G449" s="76"/>
      <c r="H449" s="76"/>
      <c r="I449" s="88" t="str">
        <f t="shared" si="3"/>
        <v>no</v>
      </c>
      <c r="J449" s="88" t="str">
        <f>IFERROR(__xludf.DUMMYFUNCTION("IFERROR(JOIN("", "",FILTER(K449:P449,LEN(K449:P449))))"),"")</f>
        <v/>
      </c>
      <c r="K449" s="76" t="str">
        <f>IFERROR(__xludf.DUMMYFUNCTION("IF(ISBLANK($D449),"""",IFERROR(JOIN("", "",QUERY(INDIRECT(""'(EDCA) "" &amp; K$3 &amp; ""'!$A$1:$D$1000""),""SELECT A WHERE D = '"" &amp; $A449 &amp; ""'""))))"),"")</f>
        <v/>
      </c>
      <c r="L449" s="76" t="str">
        <f>IFERROR(__xludf.DUMMYFUNCTION("IF(ISBLANK($D449),"""",IFERROR(JOIN("", "",QUERY(INDIRECT(""'(EDCA) "" &amp; L$3 &amp; ""'!$A$1:$D$1000""),""SELECT A WHERE D = '"" &amp; $A449 &amp; ""'""))))"),"")</f>
        <v/>
      </c>
      <c r="M449" s="76" t="str">
        <f>IFERROR(__xludf.DUMMYFUNCTION("IF(ISBLANK($D449),"""",IFERROR(JOIN("", "",QUERY(INDIRECT(""'(EDCA) "" &amp; M$3 &amp; ""'!$A$1:$D$1000""),""SELECT A WHERE D = '"" &amp; $A449 &amp; ""'""))))"),"")</f>
        <v/>
      </c>
      <c r="N449" s="76" t="str">
        <f>IFERROR(__xludf.DUMMYFUNCTION("IF(ISBLANK($D449),"""",IFERROR(JOIN("", "",QUERY(INDIRECT(""'(EDCA) "" &amp; N$3 &amp; ""'!$A$1:$D$1000""),""SELECT A WHERE D = '"" &amp; $A449 &amp; ""'""))))"),"")</f>
        <v/>
      </c>
      <c r="O449" s="76" t="str">
        <f>IFERROR(__xludf.DUMMYFUNCTION("IF(ISBLANK($D449),"""",IFERROR(JOIN("", "",QUERY(INDIRECT(""'(EDCA) "" &amp; O$3 &amp; ""'!$A$1:$D$1000""),""SELECT A WHERE D = '"" &amp; $A449 &amp; ""'""))))"),"")</f>
        <v/>
      </c>
      <c r="P449" s="76" t="str">
        <f>IFERROR(__xludf.DUMMYFUNCTION("IF(ISBLANK($D449),"""",IFERROR(JOIN("", "",QUERY(INDIRECT(""'(EDCA) "" &amp; P$3 &amp; ""'!$A$1:$D$1000""),""SELECT A WHERE D = '"" &amp; $A449 &amp; ""'""))))"),"")</f>
        <v/>
      </c>
      <c r="Q449" s="76">
        <f t="shared" ref="Q449:V449" si="447">IF(ISBLANK(IFERROR(VLOOKUP($A449,INDIRECT("'(EDCA) " &amp; Q$3 &amp; "'!$D:$D"),1,FALSE))),0,1)</f>
        <v>0</v>
      </c>
      <c r="R449" s="76">
        <f t="shared" si="447"/>
        <v>0</v>
      </c>
      <c r="S449" s="76">
        <f t="shared" si="447"/>
        <v>0</v>
      </c>
      <c r="T449" s="76">
        <f t="shared" si="447"/>
        <v>0</v>
      </c>
      <c r="U449" s="76">
        <f t="shared" si="447"/>
        <v>0</v>
      </c>
      <c r="V449" s="76">
        <f t="shared" si="447"/>
        <v>0</v>
      </c>
    </row>
    <row r="450">
      <c r="A450" s="76" t="str">
        <f t="shared" si="1"/>
        <v> ()</v>
      </c>
      <c r="B450" s="76"/>
      <c r="C450" s="76"/>
      <c r="D450" s="76"/>
      <c r="E450" s="76"/>
      <c r="F450" s="76"/>
      <c r="G450" s="76"/>
      <c r="H450" s="76"/>
      <c r="I450" s="88" t="str">
        <f t="shared" si="3"/>
        <v>no</v>
      </c>
      <c r="J450" s="88" t="str">
        <f>IFERROR(__xludf.DUMMYFUNCTION("IFERROR(JOIN("", "",FILTER(K450:P450,LEN(K450:P450))))"),"")</f>
        <v/>
      </c>
      <c r="K450" s="76" t="str">
        <f>IFERROR(__xludf.DUMMYFUNCTION("IF(ISBLANK($D450),"""",IFERROR(JOIN("", "",QUERY(INDIRECT(""'(EDCA) "" &amp; K$3 &amp; ""'!$A$1:$D$1000""),""SELECT A WHERE D = '"" &amp; $A450 &amp; ""'""))))"),"")</f>
        <v/>
      </c>
      <c r="L450" s="76" t="str">
        <f>IFERROR(__xludf.DUMMYFUNCTION("IF(ISBLANK($D450),"""",IFERROR(JOIN("", "",QUERY(INDIRECT(""'(EDCA) "" &amp; L$3 &amp; ""'!$A$1:$D$1000""),""SELECT A WHERE D = '"" &amp; $A450 &amp; ""'""))))"),"")</f>
        <v/>
      </c>
      <c r="M450" s="76" t="str">
        <f>IFERROR(__xludf.DUMMYFUNCTION("IF(ISBLANK($D450),"""",IFERROR(JOIN("", "",QUERY(INDIRECT(""'(EDCA) "" &amp; M$3 &amp; ""'!$A$1:$D$1000""),""SELECT A WHERE D = '"" &amp; $A450 &amp; ""'""))))"),"")</f>
        <v/>
      </c>
      <c r="N450" s="76" t="str">
        <f>IFERROR(__xludf.DUMMYFUNCTION("IF(ISBLANK($D450),"""",IFERROR(JOIN("", "",QUERY(INDIRECT(""'(EDCA) "" &amp; N$3 &amp; ""'!$A$1:$D$1000""),""SELECT A WHERE D = '"" &amp; $A450 &amp; ""'""))))"),"")</f>
        <v/>
      </c>
      <c r="O450" s="76" t="str">
        <f>IFERROR(__xludf.DUMMYFUNCTION("IF(ISBLANK($D450),"""",IFERROR(JOIN("", "",QUERY(INDIRECT(""'(EDCA) "" &amp; O$3 &amp; ""'!$A$1:$D$1000""),""SELECT A WHERE D = '"" &amp; $A450 &amp; ""'""))))"),"")</f>
        <v/>
      </c>
      <c r="P450" s="76" t="str">
        <f>IFERROR(__xludf.DUMMYFUNCTION("IF(ISBLANK($D450),"""",IFERROR(JOIN("", "",QUERY(INDIRECT(""'(EDCA) "" &amp; P$3 &amp; ""'!$A$1:$D$1000""),""SELECT A WHERE D = '"" &amp; $A450 &amp; ""'""))))"),"")</f>
        <v/>
      </c>
      <c r="Q450" s="76">
        <f t="shared" ref="Q450:V450" si="448">IF(ISBLANK(IFERROR(VLOOKUP($A450,INDIRECT("'(EDCA) " &amp; Q$3 &amp; "'!$D:$D"),1,FALSE))),0,1)</f>
        <v>0</v>
      </c>
      <c r="R450" s="76">
        <f t="shared" si="448"/>
        <v>0</v>
      </c>
      <c r="S450" s="76">
        <f t="shared" si="448"/>
        <v>0</v>
      </c>
      <c r="T450" s="76">
        <f t="shared" si="448"/>
        <v>0</v>
      </c>
      <c r="U450" s="76">
        <f t="shared" si="448"/>
        <v>0</v>
      </c>
      <c r="V450" s="76">
        <f t="shared" si="448"/>
        <v>0</v>
      </c>
    </row>
    <row r="451">
      <c r="A451" s="76" t="str">
        <f t="shared" si="1"/>
        <v> ()</v>
      </c>
      <c r="B451" s="76"/>
      <c r="C451" s="76"/>
      <c r="D451" s="76"/>
      <c r="E451" s="76"/>
      <c r="F451" s="76"/>
      <c r="G451" s="76"/>
      <c r="H451" s="76"/>
      <c r="I451" s="88" t="str">
        <f t="shared" si="3"/>
        <v>no</v>
      </c>
      <c r="J451" s="88" t="str">
        <f>IFERROR(__xludf.DUMMYFUNCTION("IFERROR(JOIN("", "",FILTER(K451:P451,LEN(K451:P451))))"),"")</f>
        <v/>
      </c>
      <c r="K451" s="76" t="str">
        <f>IFERROR(__xludf.DUMMYFUNCTION("IF(ISBLANK($D451),"""",IFERROR(JOIN("", "",QUERY(INDIRECT(""'(EDCA) "" &amp; K$3 &amp; ""'!$A$1:$D$1000""),""SELECT A WHERE D = '"" &amp; $A451 &amp; ""'""))))"),"")</f>
        <v/>
      </c>
      <c r="L451" s="76" t="str">
        <f>IFERROR(__xludf.DUMMYFUNCTION("IF(ISBLANK($D451),"""",IFERROR(JOIN("", "",QUERY(INDIRECT(""'(EDCA) "" &amp; L$3 &amp; ""'!$A$1:$D$1000""),""SELECT A WHERE D = '"" &amp; $A451 &amp; ""'""))))"),"")</f>
        <v/>
      </c>
      <c r="M451" s="76" t="str">
        <f>IFERROR(__xludf.DUMMYFUNCTION("IF(ISBLANK($D451),"""",IFERROR(JOIN("", "",QUERY(INDIRECT(""'(EDCA) "" &amp; M$3 &amp; ""'!$A$1:$D$1000""),""SELECT A WHERE D = '"" &amp; $A451 &amp; ""'""))))"),"")</f>
        <v/>
      </c>
      <c r="N451" s="76" t="str">
        <f>IFERROR(__xludf.DUMMYFUNCTION("IF(ISBLANK($D451),"""",IFERROR(JOIN("", "",QUERY(INDIRECT(""'(EDCA) "" &amp; N$3 &amp; ""'!$A$1:$D$1000""),""SELECT A WHERE D = '"" &amp; $A451 &amp; ""'""))))"),"")</f>
        <v/>
      </c>
      <c r="O451" s="76" t="str">
        <f>IFERROR(__xludf.DUMMYFUNCTION("IF(ISBLANK($D451),"""",IFERROR(JOIN("", "",QUERY(INDIRECT(""'(EDCA) "" &amp; O$3 &amp; ""'!$A$1:$D$1000""),""SELECT A WHERE D = '"" &amp; $A451 &amp; ""'""))))"),"")</f>
        <v/>
      </c>
      <c r="P451" s="76" t="str">
        <f>IFERROR(__xludf.DUMMYFUNCTION("IF(ISBLANK($D451),"""",IFERROR(JOIN("", "",QUERY(INDIRECT(""'(EDCA) "" &amp; P$3 &amp; ""'!$A$1:$D$1000""),""SELECT A WHERE D = '"" &amp; $A451 &amp; ""'""))))"),"")</f>
        <v/>
      </c>
      <c r="Q451" s="76">
        <f t="shared" ref="Q451:V451" si="449">IF(ISBLANK(IFERROR(VLOOKUP($A451,INDIRECT("'(EDCA) " &amp; Q$3 &amp; "'!$D:$D"),1,FALSE))),0,1)</f>
        <v>0</v>
      </c>
      <c r="R451" s="76">
        <f t="shared" si="449"/>
        <v>0</v>
      </c>
      <c r="S451" s="76">
        <f t="shared" si="449"/>
        <v>0</v>
      </c>
      <c r="T451" s="76">
        <f t="shared" si="449"/>
        <v>0</v>
      </c>
      <c r="U451" s="76">
        <f t="shared" si="449"/>
        <v>0</v>
      </c>
      <c r="V451" s="76">
        <f t="shared" si="449"/>
        <v>0</v>
      </c>
    </row>
    <row r="452">
      <c r="A452" s="76" t="str">
        <f t="shared" si="1"/>
        <v> ()</v>
      </c>
      <c r="B452" s="76"/>
      <c r="C452" s="76"/>
      <c r="D452" s="76"/>
      <c r="E452" s="76"/>
      <c r="F452" s="76"/>
      <c r="G452" s="76"/>
      <c r="H452" s="76"/>
      <c r="I452" s="88" t="str">
        <f t="shared" si="3"/>
        <v>no</v>
      </c>
      <c r="J452" s="88" t="str">
        <f>IFERROR(__xludf.DUMMYFUNCTION("IFERROR(JOIN("", "",FILTER(K452:P452,LEN(K452:P452))))"),"")</f>
        <v/>
      </c>
      <c r="K452" s="76" t="str">
        <f>IFERROR(__xludf.DUMMYFUNCTION("IF(ISBLANK($D452),"""",IFERROR(JOIN("", "",QUERY(INDIRECT(""'(EDCA) "" &amp; K$3 &amp; ""'!$A$1:$D$1000""),""SELECT A WHERE D = '"" &amp; $A452 &amp; ""'""))))"),"")</f>
        <v/>
      </c>
      <c r="L452" s="76" t="str">
        <f>IFERROR(__xludf.DUMMYFUNCTION("IF(ISBLANK($D452),"""",IFERROR(JOIN("", "",QUERY(INDIRECT(""'(EDCA) "" &amp; L$3 &amp; ""'!$A$1:$D$1000""),""SELECT A WHERE D = '"" &amp; $A452 &amp; ""'""))))"),"")</f>
        <v/>
      </c>
      <c r="M452" s="76" t="str">
        <f>IFERROR(__xludf.DUMMYFUNCTION("IF(ISBLANK($D452),"""",IFERROR(JOIN("", "",QUERY(INDIRECT(""'(EDCA) "" &amp; M$3 &amp; ""'!$A$1:$D$1000""),""SELECT A WHERE D = '"" &amp; $A452 &amp; ""'""))))"),"")</f>
        <v/>
      </c>
      <c r="N452" s="76" t="str">
        <f>IFERROR(__xludf.DUMMYFUNCTION("IF(ISBLANK($D452),"""",IFERROR(JOIN("", "",QUERY(INDIRECT(""'(EDCA) "" &amp; N$3 &amp; ""'!$A$1:$D$1000""),""SELECT A WHERE D = '"" &amp; $A452 &amp; ""'""))))"),"")</f>
        <v/>
      </c>
      <c r="O452" s="76" t="str">
        <f>IFERROR(__xludf.DUMMYFUNCTION("IF(ISBLANK($D452),"""",IFERROR(JOIN("", "",QUERY(INDIRECT(""'(EDCA) "" &amp; O$3 &amp; ""'!$A$1:$D$1000""),""SELECT A WHERE D = '"" &amp; $A452 &amp; ""'""))))"),"")</f>
        <v/>
      </c>
      <c r="P452" s="76" t="str">
        <f>IFERROR(__xludf.DUMMYFUNCTION("IF(ISBLANK($D452),"""",IFERROR(JOIN("", "",QUERY(INDIRECT(""'(EDCA) "" &amp; P$3 &amp; ""'!$A$1:$D$1000""),""SELECT A WHERE D = '"" &amp; $A452 &amp; ""'""))))"),"")</f>
        <v/>
      </c>
      <c r="Q452" s="76">
        <f t="shared" ref="Q452:V452" si="450">IF(ISBLANK(IFERROR(VLOOKUP($A452,INDIRECT("'(EDCA) " &amp; Q$3 &amp; "'!$D:$D"),1,FALSE))),0,1)</f>
        <v>0</v>
      </c>
      <c r="R452" s="76">
        <f t="shared" si="450"/>
        <v>0</v>
      </c>
      <c r="S452" s="76">
        <f t="shared" si="450"/>
        <v>0</v>
      </c>
      <c r="T452" s="76">
        <f t="shared" si="450"/>
        <v>0</v>
      </c>
      <c r="U452" s="76">
        <f t="shared" si="450"/>
        <v>0</v>
      </c>
      <c r="V452" s="76">
        <f t="shared" si="450"/>
        <v>0</v>
      </c>
    </row>
    <row r="453">
      <c r="A453" s="76" t="str">
        <f t="shared" si="1"/>
        <v> ()</v>
      </c>
      <c r="B453" s="76"/>
      <c r="C453" s="76"/>
      <c r="D453" s="76"/>
      <c r="E453" s="76"/>
      <c r="F453" s="76"/>
      <c r="G453" s="76"/>
      <c r="H453" s="76"/>
      <c r="I453" s="88" t="str">
        <f t="shared" si="3"/>
        <v>no</v>
      </c>
      <c r="J453" s="88" t="str">
        <f>IFERROR(__xludf.DUMMYFUNCTION("IFERROR(JOIN("", "",FILTER(K453:P453,LEN(K453:P453))))"),"")</f>
        <v/>
      </c>
      <c r="K453" s="76" t="str">
        <f>IFERROR(__xludf.DUMMYFUNCTION("IF(ISBLANK($D453),"""",IFERROR(JOIN("", "",QUERY(INDIRECT(""'(EDCA) "" &amp; K$3 &amp; ""'!$A$1:$D$1000""),""SELECT A WHERE D = '"" &amp; $A453 &amp; ""'""))))"),"")</f>
        <v/>
      </c>
      <c r="L453" s="76" t="str">
        <f>IFERROR(__xludf.DUMMYFUNCTION("IF(ISBLANK($D453),"""",IFERROR(JOIN("", "",QUERY(INDIRECT(""'(EDCA) "" &amp; L$3 &amp; ""'!$A$1:$D$1000""),""SELECT A WHERE D = '"" &amp; $A453 &amp; ""'""))))"),"")</f>
        <v/>
      </c>
      <c r="M453" s="76" t="str">
        <f>IFERROR(__xludf.DUMMYFUNCTION("IF(ISBLANK($D453),"""",IFERROR(JOIN("", "",QUERY(INDIRECT(""'(EDCA) "" &amp; M$3 &amp; ""'!$A$1:$D$1000""),""SELECT A WHERE D = '"" &amp; $A453 &amp; ""'""))))"),"")</f>
        <v/>
      </c>
      <c r="N453" s="76" t="str">
        <f>IFERROR(__xludf.DUMMYFUNCTION("IF(ISBLANK($D453),"""",IFERROR(JOIN("", "",QUERY(INDIRECT(""'(EDCA) "" &amp; N$3 &amp; ""'!$A$1:$D$1000""),""SELECT A WHERE D = '"" &amp; $A453 &amp; ""'""))))"),"")</f>
        <v/>
      </c>
      <c r="O453" s="76" t="str">
        <f>IFERROR(__xludf.DUMMYFUNCTION("IF(ISBLANK($D453),"""",IFERROR(JOIN("", "",QUERY(INDIRECT(""'(EDCA) "" &amp; O$3 &amp; ""'!$A$1:$D$1000""),""SELECT A WHERE D = '"" &amp; $A453 &amp; ""'""))))"),"")</f>
        <v/>
      </c>
      <c r="P453" s="76" t="str">
        <f>IFERROR(__xludf.DUMMYFUNCTION("IF(ISBLANK($D453),"""",IFERROR(JOIN("", "",QUERY(INDIRECT(""'(EDCA) "" &amp; P$3 &amp; ""'!$A$1:$D$1000""),""SELECT A WHERE D = '"" &amp; $A453 &amp; ""'""))))"),"")</f>
        <v/>
      </c>
      <c r="Q453" s="76">
        <f t="shared" ref="Q453:V453" si="451">IF(ISBLANK(IFERROR(VLOOKUP($A453,INDIRECT("'(EDCA) " &amp; Q$3 &amp; "'!$D:$D"),1,FALSE))),0,1)</f>
        <v>0</v>
      </c>
      <c r="R453" s="76">
        <f t="shared" si="451"/>
        <v>0</v>
      </c>
      <c r="S453" s="76">
        <f t="shared" si="451"/>
        <v>0</v>
      </c>
      <c r="T453" s="76">
        <f t="shared" si="451"/>
        <v>0</v>
      </c>
      <c r="U453" s="76">
        <f t="shared" si="451"/>
        <v>0</v>
      </c>
      <c r="V453" s="76">
        <f t="shared" si="451"/>
        <v>0</v>
      </c>
    </row>
    <row r="454">
      <c r="A454" s="76" t="str">
        <f t="shared" si="1"/>
        <v> ()</v>
      </c>
      <c r="B454" s="76"/>
      <c r="C454" s="76"/>
      <c r="D454" s="76"/>
      <c r="E454" s="76"/>
      <c r="F454" s="76"/>
      <c r="G454" s="76"/>
      <c r="H454" s="76"/>
      <c r="I454" s="88" t="str">
        <f t="shared" si="3"/>
        <v>no</v>
      </c>
      <c r="J454" s="88" t="str">
        <f>IFERROR(__xludf.DUMMYFUNCTION("IFERROR(JOIN("", "",FILTER(K454:P454,LEN(K454:P454))))"),"")</f>
        <v/>
      </c>
      <c r="K454" s="76" t="str">
        <f>IFERROR(__xludf.DUMMYFUNCTION("IF(ISBLANK($D454),"""",IFERROR(JOIN("", "",QUERY(INDIRECT(""'(EDCA) "" &amp; K$3 &amp; ""'!$A$1:$D$1000""),""SELECT A WHERE D = '"" &amp; $A454 &amp; ""'""))))"),"")</f>
        <v/>
      </c>
      <c r="L454" s="76" t="str">
        <f>IFERROR(__xludf.DUMMYFUNCTION("IF(ISBLANK($D454),"""",IFERROR(JOIN("", "",QUERY(INDIRECT(""'(EDCA) "" &amp; L$3 &amp; ""'!$A$1:$D$1000""),""SELECT A WHERE D = '"" &amp; $A454 &amp; ""'""))))"),"")</f>
        <v/>
      </c>
      <c r="M454" s="76" t="str">
        <f>IFERROR(__xludf.DUMMYFUNCTION("IF(ISBLANK($D454),"""",IFERROR(JOIN("", "",QUERY(INDIRECT(""'(EDCA) "" &amp; M$3 &amp; ""'!$A$1:$D$1000""),""SELECT A WHERE D = '"" &amp; $A454 &amp; ""'""))))"),"")</f>
        <v/>
      </c>
      <c r="N454" s="76" t="str">
        <f>IFERROR(__xludf.DUMMYFUNCTION("IF(ISBLANK($D454),"""",IFERROR(JOIN("", "",QUERY(INDIRECT(""'(EDCA) "" &amp; N$3 &amp; ""'!$A$1:$D$1000""),""SELECT A WHERE D = '"" &amp; $A454 &amp; ""'""))))"),"")</f>
        <v/>
      </c>
      <c r="O454" s="76" t="str">
        <f>IFERROR(__xludf.DUMMYFUNCTION("IF(ISBLANK($D454),"""",IFERROR(JOIN("", "",QUERY(INDIRECT(""'(EDCA) "" &amp; O$3 &amp; ""'!$A$1:$D$1000""),""SELECT A WHERE D = '"" &amp; $A454 &amp; ""'""))))"),"")</f>
        <v/>
      </c>
      <c r="P454" s="76" t="str">
        <f>IFERROR(__xludf.DUMMYFUNCTION("IF(ISBLANK($D454),"""",IFERROR(JOIN("", "",QUERY(INDIRECT(""'(EDCA) "" &amp; P$3 &amp; ""'!$A$1:$D$1000""),""SELECT A WHERE D = '"" &amp; $A454 &amp; ""'""))))"),"")</f>
        <v/>
      </c>
      <c r="Q454" s="76">
        <f t="shared" ref="Q454:V454" si="452">IF(ISBLANK(IFERROR(VLOOKUP($A454,INDIRECT("'(EDCA) " &amp; Q$3 &amp; "'!$D:$D"),1,FALSE))),0,1)</f>
        <v>0</v>
      </c>
      <c r="R454" s="76">
        <f t="shared" si="452"/>
        <v>0</v>
      </c>
      <c r="S454" s="76">
        <f t="shared" si="452"/>
        <v>0</v>
      </c>
      <c r="T454" s="76">
        <f t="shared" si="452"/>
        <v>0</v>
      </c>
      <c r="U454" s="76">
        <f t="shared" si="452"/>
        <v>0</v>
      </c>
      <c r="V454" s="76">
        <f t="shared" si="452"/>
        <v>0</v>
      </c>
    </row>
    <row r="455">
      <c r="A455" s="76" t="str">
        <f t="shared" si="1"/>
        <v> ()</v>
      </c>
      <c r="B455" s="76"/>
      <c r="C455" s="76"/>
      <c r="D455" s="76"/>
      <c r="E455" s="76"/>
      <c r="F455" s="76"/>
      <c r="G455" s="76"/>
      <c r="H455" s="76"/>
      <c r="I455" s="88" t="str">
        <f t="shared" si="3"/>
        <v>no</v>
      </c>
      <c r="J455" s="88" t="str">
        <f>IFERROR(__xludf.DUMMYFUNCTION("IFERROR(JOIN("", "",FILTER(K455:P455,LEN(K455:P455))))"),"")</f>
        <v/>
      </c>
      <c r="K455" s="76" t="str">
        <f>IFERROR(__xludf.DUMMYFUNCTION("IF(ISBLANK($D455),"""",IFERROR(JOIN("", "",QUERY(INDIRECT(""'(EDCA) "" &amp; K$3 &amp; ""'!$A$1:$D$1000""),""SELECT A WHERE D = '"" &amp; $A455 &amp; ""'""))))"),"")</f>
        <v/>
      </c>
      <c r="L455" s="76" t="str">
        <f>IFERROR(__xludf.DUMMYFUNCTION("IF(ISBLANK($D455),"""",IFERROR(JOIN("", "",QUERY(INDIRECT(""'(EDCA) "" &amp; L$3 &amp; ""'!$A$1:$D$1000""),""SELECT A WHERE D = '"" &amp; $A455 &amp; ""'""))))"),"")</f>
        <v/>
      </c>
      <c r="M455" s="76" t="str">
        <f>IFERROR(__xludf.DUMMYFUNCTION("IF(ISBLANK($D455),"""",IFERROR(JOIN("", "",QUERY(INDIRECT(""'(EDCA) "" &amp; M$3 &amp; ""'!$A$1:$D$1000""),""SELECT A WHERE D = '"" &amp; $A455 &amp; ""'""))))"),"")</f>
        <v/>
      </c>
      <c r="N455" s="76" t="str">
        <f>IFERROR(__xludf.DUMMYFUNCTION("IF(ISBLANK($D455),"""",IFERROR(JOIN("", "",QUERY(INDIRECT(""'(EDCA) "" &amp; N$3 &amp; ""'!$A$1:$D$1000""),""SELECT A WHERE D = '"" &amp; $A455 &amp; ""'""))))"),"")</f>
        <v/>
      </c>
      <c r="O455" s="76" t="str">
        <f>IFERROR(__xludf.DUMMYFUNCTION("IF(ISBLANK($D455),"""",IFERROR(JOIN("", "",QUERY(INDIRECT(""'(EDCA) "" &amp; O$3 &amp; ""'!$A$1:$D$1000""),""SELECT A WHERE D = '"" &amp; $A455 &amp; ""'""))))"),"")</f>
        <v/>
      </c>
      <c r="P455" s="76" t="str">
        <f>IFERROR(__xludf.DUMMYFUNCTION("IF(ISBLANK($D455),"""",IFERROR(JOIN("", "",QUERY(INDIRECT(""'(EDCA) "" &amp; P$3 &amp; ""'!$A$1:$D$1000""),""SELECT A WHERE D = '"" &amp; $A455 &amp; ""'""))))"),"")</f>
        <v/>
      </c>
      <c r="Q455" s="76">
        <f t="shared" ref="Q455:V455" si="453">IF(ISBLANK(IFERROR(VLOOKUP($A455,INDIRECT("'(EDCA) " &amp; Q$3 &amp; "'!$D:$D"),1,FALSE))),0,1)</f>
        <v>0</v>
      </c>
      <c r="R455" s="76">
        <f t="shared" si="453"/>
        <v>0</v>
      </c>
      <c r="S455" s="76">
        <f t="shared" si="453"/>
        <v>0</v>
      </c>
      <c r="T455" s="76">
        <f t="shared" si="453"/>
        <v>0</v>
      </c>
      <c r="U455" s="76">
        <f t="shared" si="453"/>
        <v>0</v>
      </c>
      <c r="V455" s="76">
        <f t="shared" si="453"/>
        <v>0</v>
      </c>
    </row>
    <row r="456">
      <c r="A456" s="76" t="str">
        <f t="shared" si="1"/>
        <v> ()</v>
      </c>
      <c r="B456" s="76"/>
      <c r="C456" s="76"/>
      <c r="D456" s="76"/>
      <c r="E456" s="76"/>
      <c r="F456" s="76"/>
      <c r="G456" s="76"/>
      <c r="H456" s="76"/>
      <c r="I456" s="88" t="str">
        <f t="shared" si="3"/>
        <v>no</v>
      </c>
      <c r="J456" s="88" t="str">
        <f>IFERROR(__xludf.DUMMYFUNCTION("IFERROR(JOIN("", "",FILTER(K456:P456,LEN(K456:P456))))"),"")</f>
        <v/>
      </c>
      <c r="K456" s="76" t="str">
        <f>IFERROR(__xludf.DUMMYFUNCTION("IF(ISBLANK($D456),"""",IFERROR(JOIN("", "",QUERY(INDIRECT(""'(EDCA) "" &amp; K$3 &amp; ""'!$A$1:$D$1000""),""SELECT A WHERE D = '"" &amp; $A456 &amp; ""'""))))"),"")</f>
        <v/>
      </c>
      <c r="L456" s="76" t="str">
        <f>IFERROR(__xludf.DUMMYFUNCTION("IF(ISBLANK($D456),"""",IFERROR(JOIN("", "",QUERY(INDIRECT(""'(EDCA) "" &amp; L$3 &amp; ""'!$A$1:$D$1000""),""SELECT A WHERE D = '"" &amp; $A456 &amp; ""'""))))"),"")</f>
        <v/>
      </c>
      <c r="M456" s="76" t="str">
        <f>IFERROR(__xludf.DUMMYFUNCTION("IF(ISBLANK($D456),"""",IFERROR(JOIN("", "",QUERY(INDIRECT(""'(EDCA) "" &amp; M$3 &amp; ""'!$A$1:$D$1000""),""SELECT A WHERE D = '"" &amp; $A456 &amp; ""'""))))"),"")</f>
        <v/>
      </c>
      <c r="N456" s="76" t="str">
        <f>IFERROR(__xludf.DUMMYFUNCTION("IF(ISBLANK($D456),"""",IFERROR(JOIN("", "",QUERY(INDIRECT(""'(EDCA) "" &amp; N$3 &amp; ""'!$A$1:$D$1000""),""SELECT A WHERE D = '"" &amp; $A456 &amp; ""'""))))"),"")</f>
        <v/>
      </c>
      <c r="O456" s="76" t="str">
        <f>IFERROR(__xludf.DUMMYFUNCTION("IF(ISBLANK($D456),"""",IFERROR(JOIN("", "",QUERY(INDIRECT(""'(EDCA) "" &amp; O$3 &amp; ""'!$A$1:$D$1000""),""SELECT A WHERE D = '"" &amp; $A456 &amp; ""'""))))"),"")</f>
        <v/>
      </c>
      <c r="P456" s="76" t="str">
        <f>IFERROR(__xludf.DUMMYFUNCTION("IF(ISBLANK($D456),"""",IFERROR(JOIN("", "",QUERY(INDIRECT(""'(EDCA) "" &amp; P$3 &amp; ""'!$A$1:$D$1000""),""SELECT A WHERE D = '"" &amp; $A456 &amp; ""'""))))"),"")</f>
        <v/>
      </c>
      <c r="Q456" s="76">
        <f t="shared" ref="Q456:V456" si="454">IF(ISBLANK(IFERROR(VLOOKUP($A456,INDIRECT("'(EDCA) " &amp; Q$3 &amp; "'!$D:$D"),1,FALSE))),0,1)</f>
        <v>0</v>
      </c>
      <c r="R456" s="76">
        <f t="shared" si="454"/>
        <v>0</v>
      </c>
      <c r="S456" s="76">
        <f t="shared" si="454"/>
        <v>0</v>
      </c>
      <c r="T456" s="76">
        <f t="shared" si="454"/>
        <v>0</v>
      </c>
      <c r="U456" s="76">
        <f t="shared" si="454"/>
        <v>0</v>
      </c>
      <c r="V456" s="76">
        <f t="shared" si="454"/>
        <v>0</v>
      </c>
    </row>
    <row r="457">
      <c r="A457" s="76" t="str">
        <f t="shared" si="1"/>
        <v> ()</v>
      </c>
      <c r="B457" s="76"/>
      <c r="C457" s="76"/>
      <c r="D457" s="76"/>
      <c r="E457" s="76"/>
      <c r="F457" s="76"/>
      <c r="G457" s="76"/>
      <c r="H457" s="76"/>
      <c r="I457" s="88" t="str">
        <f t="shared" si="3"/>
        <v>no</v>
      </c>
      <c r="J457" s="88" t="str">
        <f>IFERROR(__xludf.DUMMYFUNCTION("IFERROR(JOIN("", "",FILTER(K457:P457,LEN(K457:P457))))"),"")</f>
        <v/>
      </c>
      <c r="K457" s="76" t="str">
        <f>IFERROR(__xludf.DUMMYFUNCTION("IF(ISBLANK($D457),"""",IFERROR(JOIN("", "",QUERY(INDIRECT(""'(EDCA) "" &amp; K$3 &amp; ""'!$A$1:$D$1000""),""SELECT A WHERE D = '"" &amp; $A457 &amp; ""'""))))"),"")</f>
        <v/>
      </c>
      <c r="L457" s="76" t="str">
        <f>IFERROR(__xludf.DUMMYFUNCTION("IF(ISBLANK($D457),"""",IFERROR(JOIN("", "",QUERY(INDIRECT(""'(EDCA) "" &amp; L$3 &amp; ""'!$A$1:$D$1000""),""SELECT A WHERE D = '"" &amp; $A457 &amp; ""'""))))"),"")</f>
        <v/>
      </c>
      <c r="M457" s="76" t="str">
        <f>IFERROR(__xludf.DUMMYFUNCTION("IF(ISBLANK($D457),"""",IFERROR(JOIN("", "",QUERY(INDIRECT(""'(EDCA) "" &amp; M$3 &amp; ""'!$A$1:$D$1000""),""SELECT A WHERE D = '"" &amp; $A457 &amp; ""'""))))"),"")</f>
        <v/>
      </c>
      <c r="N457" s="76" t="str">
        <f>IFERROR(__xludf.DUMMYFUNCTION("IF(ISBLANK($D457),"""",IFERROR(JOIN("", "",QUERY(INDIRECT(""'(EDCA) "" &amp; N$3 &amp; ""'!$A$1:$D$1000""),""SELECT A WHERE D = '"" &amp; $A457 &amp; ""'""))))"),"")</f>
        <v/>
      </c>
      <c r="O457" s="76" t="str">
        <f>IFERROR(__xludf.DUMMYFUNCTION("IF(ISBLANK($D457),"""",IFERROR(JOIN("", "",QUERY(INDIRECT(""'(EDCA) "" &amp; O$3 &amp; ""'!$A$1:$D$1000""),""SELECT A WHERE D = '"" &amp; $A457 &amp; ""'""))))"),"")</f>
        <v/>
      </c>
      <c r="P457" s="76" t="str">
        <f>IFERROR(__xludf.DUMMYFUNCTION("IF(ISBLANK($D457),"""",IFERROR(JOIN("", "",QUERY(INDIRECT(""'(EDCA) "" &amp; P$3 &amp; ""'!$A$1:$D$1000""),""SELECT A WHERE D = '"" &amp; $A457 &amp; ""'""))))"),"")</f>
        <v/>
      </c>
      <c r="Q457" s="76">
        <f t="shared" ref="Q457:V457" si="455">IF(ISBLANK(IFERROR(VLOOKUP($A457,INDIRECT("'(EDCA) " &amp; Q$3 &amp; "'!$D:$D"),1,FALSE))),0,1)</f>
        <v>0</v>
      </c>
      <c r="R457" s="76">
        <f t="shared" si="455"/>
        <v>0</v>
      </c>
      <c r="S457" s="76">
        <f t="shared" si="455"/>
        <v>0</v>
      </c>
      <c r="T457" s="76">
        <f t="shared" si="455"/>
        <v>0</v>
      </c>
      <c r="U457" s="76">
        <f t="shared" si="455"/>
        <v>0</v>
      </c>
      <c r="V457" s="76">
        <f t="shared" si="455"/>
        <v>0</v>
      </c>
    </row>
    <row r="458">
      <c r="A458" s="76" t="str">
        <f t="shared" si="1"/>
        <v> ()</v>
      </c>
      <c r="B458" s="76"/>
      <c r="C458" s="76"/>
      <c r="D458" s="76"/>
      <c r="E458" s="76"/>
      <c r="F458" s="76"/>
      <c r="G458" s="76"/>
      <c r="H458" s="76"/>
      <c r="I458" s="88" t="str">
        <f t="shared" si="3"/>
        <v>no</v>
      </c>
      <c r="J458" s="88" t="str">
        <f>IFERROR(__xludf.DUMMYFUNCTION("IFERROR(JOIN("", "",FILTER(K458:P458,LEN(K458:P458))))"),"")</f>
        <v/>
      </c>
      <c r="K458" s="76" t="str">
        <f>IFERROR(__xludf.DUMMYFUNCTION("IF(ISBLANK($D458),"""",IFERROR(JOIN("", "",QUERY(INDIRECT(""'(EDCA) "" &amp; K$3 &amp; ""'!$A$1:$D$1000""),""SELECT A WHERE D = '"" &amp; $A458 &amp; ""'""))))"),"")</f>
        <v/>
      </c>
      <c r="L458" s="76" t="str">
        <f>IFERROR(__xludf.DUMMYFUNCTION("IF(ISBLANK($D458),"""",IFERROR(JOIN("", "",QUERY(INDIRECT(""'(EDCA) "" &amp; L$3 &amp; ""'!$A$1:$D$1000""),""SELECT A WHERE D = '"" &amp; $A458 &amp; ""'""))))"),"")</f>
        <v/>
      </c>
      <c r="M458" s="76" t="str">
        <f>IFERROR(__xludf.DUMMYFUNCTION("IF(ISBLANK($D458),"""",IFERROR(JOIN("", "",QUERY(INDIRECT(""'(EDCA) "" &amp; M$3 &amp; ""'!$A$1:$D$1000""),""SELECT A WHERE D = '"" &amp; $A458 &amp; ""'""))))"),"")</f>
        <v/>
      </c>
      <c r="N458" s="76" t="str">
        <f>IFERROR(__xludf.DUMMYFUNCTION("IF(ISBLANK($D458),"""",IFERROR(JOIN("", "",QUERY(INDIRECT(""'(EDCA) "" &amp; N$3 &amp; ""'!$A$1:$D$1000""),""SELECT A WHERE D = '"" &amp; $A458 &amp; ""'""))))"),"")</f>
        <v/>
      </c>
      <c r="O458" s="76" t="str">
        <f>IFERROR(__xludf.DUMMYFUNCTION("IF(ISBLANK($D458),"""",IFERROR(JOIN("", "",QUERY(INDIRECT(""'(EDCA) "" &amp; O$3 &amp; ""'!$A$1:$D$1000""),""SELECT A WHERE D = '"" &amp; $A458 &amp; ""'""))))"),"")</f>
        <v/>
      </c>
      <c r="P458" s="76" t="str">
        <f>IFERROR(__xludf.DUMMYFUNCTION("IF(ISBLANK($D458),"""",IFERROR(JOIN("", "",QUERY(INDIRECT(""'(EDCA) "" &amp; P$3 &amp; ""'!$A$1:$D$1000""),""SELECT A WHERE D = '"" &amp; $A458 &amp; ""'""))))"),"")</f>
        <v/>
      </c>
      <c r="Q458" s="76">
        <f t="shared" ref="Q458:V458" si="456">IF(ISBLANK(IFERROR(VLOOKUP($A458,INDIRECT("'(EDCA) " &amp; Q$3 &amp; "'!$D:$D"),1,FALSE))),0,1)</f>
        <v>0</v>
      </c>
      <c r="R458" s="76">
        <f t="shared" si="456"/>
        <v>0</v>
      </c>
      <c r="S458" s="76">
        <f t="shared" si="456"/>
        <v>0</v>
      </c>
      <c r="T458" s="76">
        <f t="shared" si="456"/>
        <v>0</v>
      </c>
      <c r="U458" s="76">
        <f t="shared" si="456"/>
        <v>0</v>
      </c>
      <c r="V458" s="76">
        <f t="shared" si="456"/>
        <v>0</v>
      </c>
    </row>
    <row r="459">
      <c r="A459" s="76" t="str">
        <f t="shared" si="1"/>
        <v> ()</v>
      </c>
      <c r="B459" s="76"/>
      <c r="C459" s="76"/>
      <c r="D459" s="76"/>
      <c r="E459" s="76"/>
      <c r="F459" s="76"/>
      <c r="G459" s="76"/>
      <c r="H459" s="76"/>
      <c r="I459" s="88" t="str">
        <f t="shared" si="3"/>
        <v>no</v>
      </c>
      <c r="J459" s="88" t="str">
        <f>IFERROR(__xludf.DUMMYFUNCTION("IFERROR(JOIN("", "",FILTER(K459:P459,LEN(K459:P459))))"),"")</f>
        <v/>
      </c>
      <c r="K459" s="76" t="str">
        <f>IFERROR(__xludf.DUMMYFUNCTION("IF(ISBLANK($D459),"""",IFERROR(JOIN("", "",QUERY(INDIRECT(""'(EDCA) "" &amp; K$3 &amp; ""'!$A$1:$D$1000""),""SELECT A WHERE D = '"" &amp; $A459 &amp; ""'""))))"),"")</f>
        <v/>
      </c>
      <c r="L459" s="76" t="str">
        <f>IFERROR(__xludf.DUMMYFUNCTION("IF(ISBLANK($D459),"""",IFERROR(JOIN("", "",QUERY(INDIRECT(""'(EDCA) "" &amp; L$3 &amp; ""'!$A$1:$D$1000""),""SELECT A WHERE D = '"" &amp; $A459 &amp; ""'""))))"),"")</f>
        <v/>
      </c>
      <c r="M459" s="76" t="str">
        <f>IFERROR(__xludf.DUMMYFUNCTION("IF(ISBLANK($D459),"""",IFERROR(JOIN("", "",QUERY(INDIRECT(""'(EDCA) "" &amp; M$3 &amp; ""'!$A$1:$D$1000""),""SELECT A WHERE D = '"" &amp; $A459 &amp; ""'""))))"),"")</f>
        <v/>
      </c>
      <c r="N459" s="76" t="str">
        <f>IFERROR(__xludf.DUMMYFUNCTION("IF(ISBLANK($D459),"""",IFERROR(JOIN("", "",QUERY(INDIRECT(""'(EDCA) "" &amp; N$3 &amp; ""'!$A$1:$D$1000""),""SELECT A WHERE D = '"" &amp; $A459 &amp; ""'""))))"),"")</f>
        <v/>
      </c>
      <c r="O459" s="76" t="str">
        <f>IFERROR(__xludf.DUMMYFUNCTION("IF(ISBLANK($D459),"""",IFERROR(JOIN("", "",QUERY(INDIRECT(""'(EDCA) "" &amp; O$3 &amp; ""'!$A$1:$D$1000""),""SELECT A WHERE D = '"" &amp; $A459 &amp; ""'""))))"),"")</f>
        <v/>
      </c>
      <c r="P459" s="76" t="str">
        <f>IFERROR(__xludf.DUMMYFUNCTION("IF(ISBLANK($D459),"""",IFERROR(JOIN("", "",QUERY(INDIRECT(""'(EDCA) "" &amp; P$3 &amp; ""'!$A$1:$D$1000""),""SELECT A WHERE D = '"" &amp; $A459 &amp; ""'""))))"),"")</f>
        <v/>
      </c>
      <c r="Q459" s="76">
        <f t="shared" ref="Q459:V459" si="457">IF(ISBLANK(IFERROR(VLOOKUP($A459,INDIRECT("'(EDCA) " &amp; Q$3 &amp; "'!$D:$D"),1,FALSE))),0,1)</f>
        <v>0</v>
      </c>
      <c r="R459" s="76">
        <f t="shared" si="457"/>
        <v>0</v>
      </c>
      <c r="S459" s="76">
        <f t="shared" si="457"/>
        <v>0</v>
      </c>
      <c r="T459" s="76">
        <f t="shared" si="457"/>
        <v>0</v>
      </c>
      <c r="U459" s="76">
        <f t="shared" si="457"/>
        <v>0</v>
      </c>
      <c r="V459" s="76">
        <f t="shared" si="457"/>
        <v>0</v>
      </c>
    </row>
    <row r="460">
      <c r="A460" s="76" t="str">
        <f t="shared" si="1"/>
        <v> ()</v>
      </c>
      <c r="B460" s="76"/>
      <c r="C460" s="76"/>
      <c r="D460" s="76"/>
      <c r="E460" s="76"/>
      <c r="F460" s="76"/>
      <c r="G460" s="76"/>
      <c r="H460" s="76"/>
      <c r="I460" s="88" t="str">
        <f t="shared" si="3"/>
        <v>no</v>
      </c>
      <c r="J460" s="88" t="str">
        <f>IFERROR(__xludf.DUMMYFUNCTION("IFERROR(JOIN("", "",FILTER(K460:P460,LEN(K460:P460))))"),"")</f>
        <v/>
      </c>
      <c r="K460" s="76" t="str">
        <f>IFERROR(__xludf.DUMMYFUNCTION("IF(ISBLANK($D460),"""",IFERROR(JOIN("", "",QUERY(INDIRECT(""'(EDCA) "" &amp; K$3 &amp; ""'!$A$1:$D$1000""),""SELECT A WHERE D = '"" &amp; $A460 &amp; ""'""))))"),"")</f>
        <v/>
      </c>
      <c r="L460" s="76" t="str">
        <f>IFERROR(__xludf.DUMMYFUNCTION("IF(ISBLANK($D460),"""",IFERROR(JOIN("", "",QUERY(INDIRECT(""'(EDCA) "" &amp; L$3 &amp; ""'!$A$1:$D$1000""),""SELECT A WHERE D = '"" &amp; $A460 &amp; ""'""))))"),"")</f>
        <v/>
      </c>
      <c r="M460" s="76" t="str">
        <f>IFERROR(__xludf.DUMMYFUNCTION("IF(ISBLANK($D460),"""",IFERROR(JOIN("", "",QUERY(INDIRECT(""'(EDCA) "" &amp; M$3 &amp; ""'!$A$1:$D$1000""),""SELECT A WHERE D = '"" &amp; $A460 &amp; ""'""))))"),"")</f>
        <v/>
      </c>
      <c r="N460" s="76" t="str">
        <f>IFERROR(__xludf.DUMMYFUNCTION("IF(ISBLANK($D460),"""",IFERROR(JOIN("", "",QUERY(INDIRECT(""'(EDCA) "" &amp; N$3 &amp; ""'!$A$1:$D$1000""),""SELECT A WHERE D = '"" &amp; $A460 &amp; ""'""))))"),"")</f>
        <v/>
      </c>
      <c r="O460" s="76" t="str">
        <f>IFERROR(__xludf.DUMMYFUNCTION("IF(ISBLANK($D460),"""",IFERROR(JOIN("", "",QUERY(INDIRECT(""'(EDCA) "" &amp; O$3 &amp; ""'!$A$1:$D$1000""),""SELECT A WHERE D = '"" &amp; $A460 &amp; ""'""))))"),"")</f>
        <v/>
      </c>
      <c r="P460" s="76" t="str">
        <f>IFERROR(__xludf.DUMMYFUNCTION("IF(ISBLANK($D460),"""",IFERROR(JOIN("", "",QUERY(INDIRECT(""'(EDCA) "" &amp; P$3 &amp; ""'!$A$1:$D$1000""),""SELECT A WHERE D = '"" &amp; $A460 &amp; ""'""))))"),"")</f>
        <v/>
      </c>
      <c r="Q460" s="76">
        <f t="shared" ref="Q460:V460" si="458">IF(ISBLANK(IFERROR(VLOOKUP($A460,INDIRECT("'(EDCA) " &amp; Q$3 &amp; "'!$D:$D"),1,FALSE))),0,1)</f>
        <v>0</v>
      </c>
      <c r="R460" s="76">
        <f t="shared" si="458"/>
        <v>0</v>
      </c>
      <c r="S460" s="76">
        <f t="shared" si="458"/>
        <v>0</v>
      </c>
      <c r="T460" s="76">
        <f t="shared" si="458"/>
        <v>0</v>
      </c>
      <c r="U460" s="76">
        <f t="shared" si="458"/>
        <v>0</v>
      </c>
      <c r="V460" s="76">
        <f t="shared" si="458"/>
        <v>0</v>
      </c>
    </row>
    <row r="461">
      <c r="A461" s="76" t="str">
        <f t="shared" si="1"/>
        <v> ()</v>
      </c>
      <c r="B461" s="76"/>
      <c r="C461" s="76"/>
      <c r="D461" s="76"/>
      <c r="E461" s="76"/>
      <c r="F461" s="76"/>
      <c r="G461" s="76"/>
      <c r="H461" s="76"/>
      <c r="I461" s="88" t="str">
        <f t="shared" si="3"/>
        <v>no</v>
      </c>
      <c r="J461" s="88" t="str">
        <f>IFERROR(__xludf.DUMMYFUNCTION("IFERROR(JOIN("", "",FILTER(K461:P461,LEN(K461:P461))))"),"")</f>
        <v/>
      </c>
      <c r="K461" s="76" t="str">
        <f>IFERROR(__xludf.DUMMYFUNCTION("IF(ISBLANK($D461),"""",IFERROR(JOIN("", "",QUERY(INDIRECT(""'(EDCA) "" &amp; K$3 &amp; ""'!$A$1:$D$1000""),""SELECT A WHERE D = '"" &amp; $A461 &amp; ""'""))))"),"")</f>
        <v/>
      </c>
      <c r="L461" s="76" t="str">
        <f>IFERROR(__xludf.DUMMYFUNCTION("IF(ISBLANK($D461),"""",IFERROR(JOIN("", "",QUERY(INDIRECT(""'(EDCA) "" &amp; L$3 &amp; ""'!$A$1:$D$1000""),""SELECT A WHERE D = '"" &amp; $A461 &amp; ""'""))))"),"")</f>
        <v/>
      </c>
      <c r="M461" s="76" t="str">
        <f>IFERROR(__xludf.DUMMYFUNCTION("IF(ISBLANK($D461),"""",IFERROR(JOIN("", "",QUERY(INDIRECT(""'(EDCA) "" &amp; M$3 &amp; ""'!$A$1:$D$1000""),""SELECT A WHERE D = '"" &amp; $A461 &amp; ""'""))))"),"")</f>
        <v/>
      </c>
      <c r="N461" s="76" t="str">
        <f>IFERROR(__xludf.DUMMYFUNCTION("IF(ISBLANK($D461),"""",IFERROR(JOIN("", "",QUERY(INDIRECT(""'(EDCA) "" &amp; N$3 &amp; ""'!$A$1:$D$1000""),""SELECT A WHERE D = '"" &amp; $A461 &amp; ""'""))))"),"")</f>
        <v/>
      </c>
      <c r="O461" s="76" t="str">
        <f>IFERROR(__xludf.DUMMYFUNCTION("IF(ISBLANK($D461),"""",IFERROR(JOIN("", "",QUERY(INDIRECT(""'(EDCA) "" &amp; O$3 &amp; ""'!$A$1:$D$1000""),""SELECT A WHERE D = '"" &amp; $A461 &amp; ""'""))))"),"")</f>
        <v/>
      </c>
      <c r="P461" s="76" t="str">
        <f>IFERROR(__xludf.DUMMYFUNCTION("IF(ISBLANK($D461),"""",IFERROR(JOIN("", "",QUERY(INDIRECT(""'(EDCA) "" &amp; P$3 &amp; ""'!$A$1:$D$1000""),""SELECT A WHERE D = '"" &amp; $A461 &amp; ""'""))))"),"")</f>
        <v/>
      </c>
      <c r="Q461" s="76">
        <f t="shared" ref="Q461:V461" si="459">IF(ISBLANK(IFERROR(VLOOKUP($A461,INDIRECT("'(EDCA) " &amp; Q$3 &amp; "'!$D:$D"),1,FALSE))),0,1)</f>
        <v>0</v>
      </c>
      <c r="R461" s="76">
        <f t="shared" si="459"/>
        <v>0</v>
      </c>
      <c r="S461" s="76">
        <f t="shared" si="459"/>
        <v>0</v>
      </c>
      <c r="T461" s="76">
        <f t="shared" si="459"/>
        <v>0</v>
      </c>
      <c r="U461" s="76">
        <f t="shared" si="459"/>
        <v>0</v>
      </c>
      <c r="V461" s="76">
        <f t="shared" si="459"/>
        <v>0</v>
      </c>
    </row>
    <row r="462">
      <c r="A462" s="76" t="str">
        <f t="shared" si="1"/>
        <v> ()</v>
      </c>
      <c r="B462" s="76"/>
      <c r="C462" s="76"/>
      <c r="D462" s="76"/>
      <c r="E462" s="76"/>
      <c r="F462" s="76"/>
      <c r="G462" s="76"/>
      <c r="H462" s="76"/>
      <c r="I462" s="88" t="str">
        <f t="shared" si="3"/>
        <v>no</v>
      </c>
      <c r="J462" s="88" t="str">
        <f>IFERROR(__xludf.DUMMYFUNCTION("IFERROR(JOIN("", "",FILTER(K462:P462,LEN(K462:P462))))"),"")</f>
        <v/>
      </c>
      <c r="K462" s="76" t="str">
        <f>IFERROR(__xludf.DUMMYFUNCTION("IF(ISBLANK($D462),"""",IFERROR(JOIN("", "",QUERY(INDIRECT(""'(EDCA) "" &amp; K$3 &amp; ""'!$A$1:$D$1000""),""SELECT A WHERE D = '"" &amp; $A462 &amp; ""'""))))"),"")</f>
        <v/>
      </c>
      <c r="L462" s="76" t="str">
        <f>IFERROR(__xludf.DUMMYFUNCTION("IF(ISBLANK($D462),"""",IFERROR(JOIN("", "",QUERY(INDIRECT(""'(EDCA) "" &amp; L$3 &amp; ""'!$A$1:$D$1000""),""SELECT A WHERE D = '"" &amp; $A462 &amp; ""'""))))"),"")</f>
        <v/>
      </c>
      <c r="M462" s="76" t="str">
        <f>IFERROR(__xludf.DUMMYFUNCTION("IF(ISBLANK($D462),"""",IFERROR(JOIN("", "",QUERY(INDIRECT(""'(EDCA) "" &amp; M$3 &amp; ""'!$A$1:$D$1000""),""SELECT A WHERE D = '"" &amp; $A462 &amp; ""'""))))"),"")</f>
        <v/>
      </c>
      <c r="N462" s="76" t="str">
        <f>IFERROR(__xludf.DUMMYFUNCTION("IF(ISBLANK($D462),"""",IFERROR(JOIN("", "",QUERY(INDIRECT(""'(EDCA) "" &amp; N$3 &amp; ""'!$A$1:$D$1000""),""SELECT A WHERE D = '"" &amp; $A462 &amp; ""'""))))"),"")</f>
        <v/>
      </c>
      <c r="O462" s="76" t="str">
        <f>IFERROR(__xludf.DUMMYFUNCTION("IF(ISBLANK($D462),"""",IFERROR(JOIN("", "",QUERY(INDIRECT(""'(EDCA) "" &amp; O$3 &amp; ""'!$A$1:$D$1000""),""SELECT A WHERE D = '"" &amp; $A462 &amp; ""'""))))"),"")</f>
        <v/>
      </c>
      <c r="P462" s="76" t="str">
        <f>IFERROR(__xludf.DUMMYFUNCTION("IF(ISBLANK($D462),"""",IFERROR(JOIN("", "",QUERY(INDIRECT(""'(EDCA) "" &amp; P$3 &amp; ""'!$A$1:$D$1000""),""SELECT A WHERE D = '"" &amp; $A462 &amp; ""'""))))"),"")</f>
        <v/>
      </c>
      <c r="Q462" s="76">
        <f t="shared" ref="Q462:V462" si="460">IF(ISBLANK(IFERROR(VLOOKUP($A462,INDIRECT("'(EDCA) " &amp; Q$3 &amp; "'!$D:$D"),1,FALSE))),0,1)</f>
        <v>0</v>
      </c>
      <c r="R462" s="76">
        <f t="shared" si="460"/>
        <v>0</v>
      </c>
      <c r="S462" s="76">
        <f t="shared" si="460"/>
        <v>0</v>
      </c>
      <c r="T462" s="76">
        <f t="shared" si="460"/>
        <v>0</v>
      </c>
      <c r="U462" s="76">
        <f t="shared" si="460"/>
        <v>0</v>
      </c>
      <c r="V462" s="76">
        <f t="shared" si="460"/>
        <v>0</v>
      </c>
    </row>
    <row r="463">
      <c r="A463" s="76" t="str">
        <f t="shared" si="1"/>
        <v> ()</v>
      </c>
      <c r="B463" s="76"/>
      <c r="C463" s="76"/>
      <c r="D463" s="76"/>
      <c r="E463" s="76"/>
      <c r="F463" s="76"/>
      <c r="G463" s="76"/>
      <c r="H463" s="76"/>
      <c r="I463" s="88" t="str">
        <f t="shared" si="3"/>
        <v>no</v>
      </c>
      <c r="J463" s="88" t="str">
        <f>IFERROR(__xludf.DUMMYFUNCTION("IFERROR(JOIN("", "",FILTER(K463:P463,LEN(K463:P463))))"),"")</f>
        <v/>
      </c>
      <c r="K463" s="76" t="str">
        <f>IFERROR(__xludf.DUMMYFUNCTION("IF(ISBLANK($D463),"""",IFERROR(JOIN("", "",QUERY(INDIRECT(""'(EDCA) "" &amp; K$3 &amp; ""'!$A$1:$D$1000""),""SELECT A WHERE D = '"" &amp; $A463 &amp; ""'""))))"),"")</f>
        <v/>
      </c>
      <c r="L463" s="76" t="str">
        <f>IFERROR(__xludf.DUMMYFUNCTION("IF(ISBLANK($D463),"""",IFERROR(JOIN("", "",QUERY(INDIRECT(""'(EDCA) "" &amp; L$3 &amp; ""'!$A$1:$D$1000""),""SELECT A WHERE D = '"" &amp; $A463 &amp; ""'""))))"),"")</f>
        <v/>
      </c>
      <c r="M463" s="76" t="str">
        <f>IFERROR(__xludf.DUMMYFUNCTION("IF(ISBLANK($D463),"""",IFERROR(JOIN("", "",QUERY(INDIRECT(""'(EDCA) "" &amp; M$3 &amp; ""'!$A$1:$D$1000""),""SELECT A WHERE D = '"" &amp; $A463 &amp; ""'""))))"),"")</f>
        <v/>
      </c>
      <c r="N463" s="76" t="str">
        <f>IFERROR(__xludf.DUMMYFUNCTION("IF(ISBLANK($D463),"""",IFERROR(JOIN("", "",QUERY(INDIRECT(""'(EDCA) "" &amp; N$3 &amp; ""'!$A$1:$D$1000""),""SELECT A WHERE D = '"" &amp; $A463 &amp; ""'""))))"),"")</f>
        <v/>
      </c>
      <c r="O463" s="76" t="str">
        <f>IFERROR(__xludf.DUMMYFUNCTION("IF(ISBLANK($D463),"""",IFERROR(JOIN("", "",QUERY(INDIRECT(""'(EDCA) "" &amp; O$3 &amp; ""'!$A$1:$D$1000""),""SELECT A WHERE D = '"" &amp; $A463 &amp; ""'""))))"),"")</f>
        <v/>
      </c>
      <c r="P463" s="76" t="str">
        <f>IFERROR(__xludf.DUMMYFUNCTION("IF(ISBLANK($D463),"""",IFERROR(JOIN("", "",QUERY(INDIRECT(""'(EDCA) "" &amp; P$3 &amp; ""'!$A$1:$D$1000""),""SELECT A WHERE D = '"" &amp; $A463 &amp; ""'""))))"),"")</f>
        <v/>
      </c>
      <c r="Q463" s="76">
        <f t="shared" ref="Q463:V463" si="461">IF(ISBLANK(IFERROR(VLOOKUP($A463,INDIRECT("'(EDCA) " &amp; Q$3 &amp; "'!$D:$D"),1,FALSE))),0,1)</f>
        <v>0</v>
      </c>
      <c r="R463" s="76">
        <f t="shared" si="461"/>
        <v>0</v>
      </c>
      <c r="S463" s="76">
        <f t="shared" si="461"/>
        <v>0</v>
      </c>
      <c r="T463" s="76">
        <f t="shared" si="461"/>
        <v>0</v>
      </c>
      <c r="U463" s="76">
        <f t="shared" si="461"/>
        <v>0</v>
      </c>
      <c r="V463" s="76">
        <f t="shared" si="461"/>
        <v>0</v>
      </c>
    </row>
    <row r="464">
      <c r="A464" s="76" t="str">
        <f t="shared" si="1"/>
        <v> ()</v>
      </c>
      <c r="B464" s="76"/>
      <c r="C464" s="76"/>
      <c r="D464" s="76"/>
      <c r="E464" s="76"/>
      <c r="F464" s="76"/>
      <c r="G464" s="76"/>
      <c r="H464" s="76"/>
      <c r="I464" s="88" t="str">
        <f t="shared" si="3"/>
        <v>no</v>
      </c>
      <c r="J464" s="88" t="str">
        <f>IFERROR(__xludf.DUMMYFUNCTION("IFERROR(JOIN("", "",FILTER(K464:P464,LEN(K464:P464))))"),"")</f>
        <v/>
      </c>
      <c r="K464" s="76" t="str">
        <f>IFERROR(__xludf.DUMMYFUNCTION("IF(ISBLANK($D464),"""",IFERROR(JOIN("", "",QUERY(INDIRECT(""'(EDCA) "" &amp; K$3 &amp; ""'!$A$1:$D$1000""),""SELECT A WHERE D = '"" &amp; $A464 &amp; ""'""))))"),"")</f>
        <v/>
      </c>
      <c r="L464" s="76" t="str">
        <f>IFERROR(__xludf.DUMMYFUNCTION("IF(ISBLANK($D464),"""",IFERROR(JOIN("", "",QUERY(INDIRECT(""'(EDCA) "" &amp; L$3 &amp; ""'!$A$1:$D$1000""),""SELECT A WHERE D = '"" &amp; $A464 &amp; ""'""))))"),"")</f>
        <v/>
      </c>
      <c r="M464" s="76" t="str">
        <f>IFERROR(__xludf.DUMMYFUNCTION("IF(ISBLANK($D464),"""",IFERROR(JOIN("", "",QUERY(INDIRECT(""'(EDCA) "" &amp; M$3 &amp; ""'!$A$1:$D$1000""),""SELECT A WHERE D = '"" &amp; $A464 &amp; ""'""))))"),"")</f>
        <v/>
      </c>
      <c r="N464" s="76" t="str">
        <f>IFERROR(__xludf.DUMMYFUNCTION("IF(ISBLANK($D464),"""",IFERROR(JOIN("", "",QUERY(INDIRECT(""'(EDCA) "" &amp; N$3 &amp; ""'!$A$1:$D$1000""),""SELECT A WHERE D = '"" &amp; $A464 &amp; ""'""))))"),"")</f>
        <v/>
      </c>
      <c r="O464" s="76" t="str">
        <f>IFERROR(__xludf.DUMMYFUNCTION("IF(ISBLANK($D464),"""",IFERROR(JOIN("", "",QUERY(INDIRECT(""'(EDCA) "" &amp; O$3 &amp; ""'!$A$1:$D$1000""),""SELECT A WHERE D = '"" &amp; $A464 &amp; ""'""))))"),"")</f>
        <v/>
      </c>
      <c r="P464" s="76" t="str">
        <f>IFERROR(__xludf.DUMMYFUNCTION("IF(ISBLANK($D464),"""",IFERROR(JOIN("", "",QUERY(INDIRECT(""'(EDCA) "" &amp; P$3 &amp; ""'!$A$1:$D$1000""),""SELECT A WHERE D = '"" &amp; $A464 &amp; ""'""))))"),"")</f>
        <v/>
      </c>
      <c r="Q464" s="76">
        <f t="shared" ref="Q464:V464" si="462">IF(ISBLANK(IFERROR(VLOOKUP($A464,INDIRECT("'(EDCA) " &amp; Q$3 &amp; "'!$D:$D"),1,FALSE))),0,1)</f>
        <v>0</v>
      </c>
      <c r="R464" s="76">
        <f t="shared" si="462"/>
        <v>0</v>
      </c>
      <c r="S464" s="76">
        <f t="shared" si="462"/>
        <v>0</v>
      </c>
      <c r="T464" s="76">
        <f t="shared" si="462"/>
        <v>0</v>
      </c>
      <c r="U464" s="76">
        <f t="shared" si="462"/>
        <v>0</v>
      </c>
      <c r="V464" s="76">
        <f t="shared" si="462"/>
        <v>0</v>
      </c>
    </row>
    <row r="465">
      <c r="A465" s="76" t="str">
        <f t="shared" si="1"/>
        <v> ()</v>
      </c>
      <c r="B465" s="76"/>
      <c r="C465" s="76"/>
      <c r="D465" s="76"/>
      <c r="E465" s="76"/>
      <c r="F465" s="76"/>
      <c r="G465" s="76"/>
      <c r="H465" s="76"/>
      <c r="I465" s="88" t="str">
        <f t="shared" si="3"/>
        <v>no</v>
      </c>
      <c r="J465" s="88" t="str">
        <f>IFERROR(__xludf.DUMMYFUNCTION("IFERROR(JOIN("", "",FILTER(K465:P465,LEN(K465:P465))))"),"")</f>
        <v/>
      </c>
      <c r="K465" s="76" t="str">
        <f>IFERROR(__xludf.DUMMYFUNCTION("IF(ISBLANK($D465),"""",IFERROR(JOIN("", "",QUERY(INDIRECT(""'(EDCA) "" &amp; K$3 &amp; ""'!$A$1:$D$1000""),""SELECT A WHERE D = '"" &amp; $A465 &amp; ""'""))))"),"")</f>
        <v/>
      </c>
      <c r="L465" s="76" t="str">
        <f>IFERROR(__xludf.DUMMYFUNCTION("IF(ISBLANK($D465),"""",IFERROR(JOIN("", "",QUERY(INDIRECT(""'(EDCA) "" &amp; L$3 &amp; ""'!$A$1:$D$1000""),""SELECT A WHERE D = '"" &amp; $A465 &amp; ""'""))))"),"")</f>
        <v/>
      </c>
      <c r="M465" s="76" t="str">
        <f>IFERROR(__xludf.DUMMYFUNCTION("IF(ISBLANK($D465),"""",IFERROR(JOIN("", "",QUERY(INDIRECT(""'(EDCA) "" &amp; M$3 &amp; ""'!$A$1:$D$1000""),""SELECT A WHERE D = '"" &amp; $A465 &amp; ""'""))))"),"")</f>
        <v/>
      </c>
      <c r="N465" s="76" t="str">
        <f>IFERROR(__xludf.DUMMYFUNCTION("IF(ISBLANK($D465),"""",IFERROR(JOIN("", "",QUERY(INDIRECT(""'(EDCA) "" &amp; N$3 &amp; ""'!$A$1:$D$1000""),""SELECT A WHERE D = '"" &amp; $A465 &amp; ""'""))))"),"")</f>
        <v/>
      </c>
      <c r="O465" s="76" t="str">
        <f>IFERROR(__xludf.DUMMYFUNCTION("IF(ISBLANK($D465),"""",IFERROR(JOIN("", "",QUERY(INDIRECT(""'(EDCA) "" &amp; O$3 &amp; ""'!$A$1:$D$1000""),""SELECT A WHERE D = '"" &amp; $A465 &amp; ""'""))))"),"")</f>
        <v/>
      </c>
      <c r="P465" s="76" t="str">
        <f>IFERROR(__xludf.DUMMYFUNCTION("IF(ISBLANK($D465),"""",IFERROR(JOIN("", "",QUERY(INDIRECT(""'(EDCA) "" &amp; P$3 &amp; ""'!$A$1:$D$1000""),""SELECT A WHERE D = '"" &amp; $A465 &amp; ""'""))))"),"")</f>
        <v/>
      </c>
      <c r="Q465" s="76">
        <f t="shared" ref="Q465:V465" si="463">IF(ISBLANK(IFERROR(VLOOKUP($A465,INDIRECT("'(EDCA) " &amp; Q$3 &amp; "'!$D:$D"),1,FALSE))),0,1)</f>
        <v>0</v>
      </c>
      <c r="R465" s="76">
        <f t="shared" si="463"/>
        <v>0</v>
      </c>
      <c r="S465" s="76">
        <f t="shared" si="463"/>
        <v>0</v>
      </c>
      <c r="T465" s="76">
        <f t="shared" si="463"/>
        <v>0</v>
      </c>
      <c r="U465" s="76">
        <f t="shared" si="463"/>
        <v>0</v>
      </c>
      <c r="V465" s="76">
        <f t="shared" si="463"/>
        <v>0</v>
      </c>
    </row>
    <row r="466">
      <c r="A466" s="76" t="str">
        <f t="shared" si="1"/>
        <v> ()</v>
      </c>
      <c r="B466" s="76"/>
      <c r="C466" s="76"/>
      <c r="D466" s="76"/>
      <c r="E466" s="76"/>
      <c r="F466" s="76"/>
      <c r="G466" s="76"/>
      <c r="H466" s="76"/>
      <c r="I466" s="88" t="str">
        <f t="shared" si="3"/>
        <v>no</v>
      </c>
      <c r="J466" s="88" t="str">
        <f>IFERROR(__xludf.DUMMYFUNCTION("IFERROR(JOIN("", "",FILTER(K466:P466,LEN(K466:P466))))"),"")</f>
        <v/>
      </c>
      <c r="K466" s="76" t="str">
        <f>IFERROR(__xludf.DUMMYFUNCTION("IF(ISBLANK($D466),"""",IFERROR(JOIN("", "",QUERY(INDIRECT(""'(EDCA) "" &amp; K$3 &amp; ""'!$A$1:$D$1000""),""SELECT A WHERE D = '"" &amp; $A466 &amp; ""'""))))"),"")</f>
        <v/>
      </c>
      <c r="L466" s="76" t="str">
        <f>IFERROR(__xludf.DUMMYFUNCTION("IF(ISBLANK($D466),"""",IFERROR(JOIN("", "",QUERY(INDIRECT(""'(EDCA) "" &amp; L$3 &amp; ""'!$A$1:$D$1000""),""SELECT A WHERE D = '"" &amp; $A466 &amp; ""'""))))"),"")</f>
        <v/>
      </c>
      <c r="M466" s="76" t="str">
        <f>IFERROR(__xludf.DUMMYFUNCTION("IF(ISBLANK($D466),"""",IFERROR(JOIN("", "",QUERY(INDIRECT(""'(EDCA) "" &amp; M$3 &amp; ""'!$A$1:$D$1000""),""SELECT A WHERE D = '"" &amp; $A466 &amp; ""'""))))"),"")</f>
        <v/>
      </c>
      <c r="N466" s="76" t="str">
        <f>IFERROR(__xludf.DUMMYFUNCTION("IF(ISBLANK($D466),"""",IFERROR(JOIN("", "",QUERY(INDIRECT(""'(EDCA) "" &amp; N$3 &amp; ""'!$A$1:$D$1000""),""SELECT A WHERE D = '"" &amp; $A466 &amp; ""'""))))"),"")</f>
        <v/>
      </c>
      <c r="O466" s="76" t="str">
        <f>IFERROR(__xludf.DUMMYFUNCTION("IF(ISBLANK($D466),"""",IFERROR(JOIN("", "",QUERY(INDIRECT(""'(EDCA) "" &amp; O$3 &amp; ""'!$A$1:$D$1000""),""SELECT A WHERE D = '"" &amp; $A466 &amp; ""'""))))"),"")</f>
        <v/>
      </c>
      <c r="P466" s="76" t="str">
        <f>IFERROR(__xludf.DUMMYFUNCTION("IF(ISBLANK($D466),"""",IFERROR(JOIN("", "",QUERY(INDIRECT(""'(EDCA) "" &amp; P$3 &amp; ""'!$A$1:$D$1000""),""SELECT A WHERE D = '"" &amp; $A466 &amp; ""'""))))"),"")</f>
        <v/>
      </c>
      <c r="Q466" s="76">
        <f t="shared" ref="Q466:V466" si="464">IF(ISBLANK(IFERROR(VLOOKUP($A466,INDIRECT("'(EDCA) " &amp; Q$3 &amp; "'!$D:$D"),1,FALSE))),0,1)</f>
        <v>0</v>
      </c>
      <c r="R466" s="76">
        <f t="shared" si="464"/>
        <v>0</v>
      </c>
      <c r="S466" s="76">
        <f t="shared" si="464"/>
        <v>0</v>
      </c>
      <c r="T466" s="76">
        <f t="shared" si="464"/>
        <v>0</v>
      </c>
      <c r="U466" s="76">
        <f t="shared" si="464"/>
        <v>0</v>
      </c>
      <c r="V466" s="76">
        <f t="shared" si="464"/>
        <v>0</v>
      </c>
    </row>
    <row r="467">
      <c r="A467" s="76" t="str">
        <f t="shared" si="1"/>
        <v> ()</v>
      </c>
      <c r="B467" s="76"/>
      <c r="C467" s="76"/>
      <c r="D467" s="76"/>
      <c r="E467" s="76"/>
      <c r="F467" s="76"/>
      <c r="G467" s="76"/>
      <c r="H467" s="76"/>
      <c r="I467" s="88" t="str">
        <f t="shared" si="3"/>
        <v>no</v>
      </c>
      <c r="J467" s="88" t="str">
        <f>IFERROR(__xludf.DUMMYFUNCTION("IFERROR(JOIN("", "",FILTER(K467:P467,LEN(K467:P467))))"),"")</f>
        <v/>
      </c>
      <c r="K467" s="76" t="str">
        <f>IFERROR(__xludf.DUMMYFUNCTION("IF(ISBLANK($D467),"""",IFERROR(JOIN("", "",QUERY(INDIRECT(""'(EDCA) "" &amp; K$3 &amp; ""'!$A$1:$D$1000""),""SELECT A WHERE D = '"" &amp; $A467 &amp; ""'""))))"),"")</f>
        <v/>
      </c>
      <c r="L467" s="76" t="str">
        <f>IFERROR(__xludf.DUMMYFUNCTION("IF(ISBLANK($D467),"""",IFERROR(JOIN("", "",QUERY(INDIRECT(""'(EDCA) "" &amp; L$3 &amp; ""'!$A$1:$D$1000""),""SELECT A WHERE D = '"" &amp; $A467 &amp; ""'""))))"),"")</f>
        <v/>
      </c>
      <c r="M467" s="76" t="str">
        <f>IFERROR(__xludf.DUMMYFUNCTION("IF(ISBLANK($D467),"""",IFERROR(JOIN("", "",QUERY(INDIRECT(""'(EDCA) "" &amp; M$3 &amp; ""'!$A$1:$D$1000""),""SELECT A WHERE D = '"" &amp; $A467 &amp; ""'""))))"),"")</f>
        <v/>
      </c>
      <c r="N467" s="76" t="str">
        <f>IFERROR(__xludf.DUMMYFUNCTION("IF(ISBLANK($D467),"""",IFERROR(JOIN("", "",QUERY(INDIRECT(""'(EDCA) "" &amp; N$3 &amp; ""'!$A$1:$D$1000""),""SELECT A WHERE D = '"" &amp; $A467 &amp; ""'""))))"),"")</f>
        <v/>
      </c>
      <c r="O467" s="76" t="str">
        <f>IFERROR(__xludf.DUMMYFUNCTION("IF(ISBLANK($D467),"""",IFERROR(JOIN("", "",QUERY(INDIRECT(""'(EDCA) "" &amp; O$3 &amp; ""'!$A$1:$D$1000""),""SELECT A WHERE D = '"" &amp; $A467 &amp; ""'""))))"),"")</f>
        <v/>
      </c>
      <c r="P467" s="76" t="str">
        <f>IFERROR(__xludf.DUMMYFUNCTION("IF(ISBLANK($D467),"""",IFERROR(JOIN("", "",QUERY(INDIRECT(""'(EDCA) "" &amp; P$3 &amp; ""'!$A$1:$D$1000""),""SELECT A WHERE D = '"" &amp; $A467 &amp; ""'""))))"),"")</f>
        <v/>
      </c>
      <c r="Q467" s="76">
        <f t="shared" ref="Q467:V467" si="465">IF(ISBLANK(IFERROR(VLOOKUP($A467,INDIRECT("'(EDCA) " &amp; Q$3 &amp; "'!$D:$D"),1,FALSE))),0,1)</f>
        <v>0</v>
      </c>
      <c r="R467" s="76">
        <f t="shared" si="465"/>
        <v>0</v>
      </c>
      <c r="S467" s="76">
        <f t="shared" si="465"/>
        <v>0</v>
      </c>
      <c r="T467" s="76">
        <f t="shared" si="465"/>
        <v>0</v>
      </c>
      <c r="U467" s="76">
        <f t="shared" si="465"/>
        <v>0</v>
      </c>
      <c r="V467" s="76">
        <f t="shared" si="465"/>
        <v>0</v>
      </c>
    </row>
    <row r="468">
      <c r="A468" s="76" t="str">
        <f t="shared" si="1"/>
        <v> ()</v>
      </c>
      <c r="B468" s="76"/>
      <c r="C468" s="76"/>
      <c r="D468" s="76"/>
      <c r="E468" s="76"/>
      <c r="F468" s="76"/>
      <c r="G468" s="76"/>
      <c r="H468" s="76"/>
      <c r="I468" s="88" t="str">
        <f t="shared" si="3"/>
        <v>no</v>
      </c>
      <c r="J468" s="88" t="str">
        <f>IFERROR(__xludf.DUMMYFUNCTION("IFERROR(JOIN("", "",FILTER(K468:P468,LEN(K468:P468))))"),"")</f>
        <v/>
      </c>
      <c r="K468" s="76" t="str">
        <f>IFERROR(__xludf.DUMMYFUNCTION("IF(ISBLANK($D468),"""",IFERROR(JOIN("", "",QUERY(INDIRECT(""'(EDCA) "" &amp; K$3 &amp; ""'!$A$1:$D$1000""),""SELECT A WHERE D = '"" &amp; $A468 &amp; ""'""))))"),"")</f>
        <v/>
      </c>
      <c r="L468" s="76" t="str">
        <f>IFERROR(__xludf.DUMMYFUNCTION("IF(ISBLANK($D468),"""",IFERROR(JOIN("", "",QUERY(INDIRECT(""'(EDCA) "" &amp; L$3 &amp; ""'!$A$1:$D$1000""),""SELECT A WHERE D = '"" &amp; $A468 &amp; ""'""))))"),"")</f>
        <v/>
      </c>
      <c r="M468" s="76" t="str">
        <f>IFERROR(__xludf.DUMMYFUNCTION("IF(ISBLANK($D468),"""",IFERROR(JOIN("", "",QUERY(INDIRECT(""'(EDCA) "" &amp; M$3 &amp; ""'!$A$1:$D$1000""),""SELECT A WHERE D = '"" &amp; $A468 &amp; ""'""))))"),"")</f>
        <v/>
      </c>
      <c r="N468" s="76" t="str">
        <f>IFERROR(__xludf.DUMMYFUNCTION("IF(ISBLANK($D468),"""",IFERROR(JOIN("", "",QUERY(INDIRECT(""'(EDCA) "" &amp; N$3 &amp; ""'!$A$1:$D$1000""),""SELECT A WHERE D = '"" &amp; $A468 &amp; ""'""))))"),"")</f>
        <v/>
      </c>
      <c r="O468" s="76" t="str">
        <f>IFERROR(__xludf.DUMMYFUNCTION("IF(ISBLANK($D468),"""",IFERROR(JOIN("", "",QUERY(INDIRECT(""'(EDCA) "" &amp; O$3 &amp; ""'!$A$1:$D$1000""),""SELECT A WHERE D = '"" &amp; $A468 &amp; ""'""))))"),"")</f>
        <v/>
      </c>
      <c r="P468" s="76" t="str">
        <f>IFERROR(__xludf.DUMMYFUNCTION("IF(ISBLANK($D468),"""",IFERROR(JOIN("", "",QUERY(INDIRECT(""'(EDCA) "" &amp; P$3 &amp; ""'!$A$1:$D$1000""),""SELECT A WHERE D = '"" &amp; $A468 &amp; ""'""))))"),"")</f>
        <v/>
      </c>
      <c r="Q468" s="76">
        <f t="shared" ref="Q468:V468" si="466">IF(ISBLANK(IFERROR(VLOOKUP($A468,INDIRECT("'(EDCA) " &amp; Q$3 &amp; "'!$D:$D"),1,FALSE))),0,1)</f>
        <v>0</v>
      </c>
      <c r="R468" s="76">
        <f t="shared" si="466"/>
        <v>0</v>
      </c>
      <c r="S468" s="76">
        <f t="shared" si="466"/>
        <v>0</v>
      </c>
      <c r="T468" s="76">
        <f t="shared" si="466"/>
        <v>0</v>
      </c>
      <c r="U468" s="76">
        <f t="shared" si="466"/>
        <v>0</v>
      </c>
      <c r="V468" s="76">
        <f t="shared" si="466"/>
        <v>0</v>
      </c>
    </row>
    <row r="469">
      <c r="A469" s="76" t="str">
        <f t="shared" si="1"/>
        <v> ()</v>
      </c>
      <c r="B469" s="76"/>
      <c r="C469" s="76"/>
      <c r="D469" s="76"/>
      <c r="E469" s="76"/>
      <c r="F469" s="76"/>
      <c r="G469" s="76"/>
      <c r="H469" s="76"/>
      <c r="I469" s="88" t="str">
        <f t="shared" si="3"/>
        <v>no</v>
      </c>
      <c r="J469" s="88" t="str">
        <f>IFERROR(__xludf.DUMMYFUNCTION("IFERROR(JOIN("", "",FILTER(K469:P469,LEN(K469:P469))))"),"")</f>
        <v/>
      </c>
      <c r="K469" s="76" t="str">
        <f>IFERROR(__xludf.DUMMYFUNCTION("IF(ISBLANK($D469),"""",IFERROR(JOIN("", "",QUERY(INDIRECT(""'(EDCA) "" &amp; K$3 &amp; ""'!$A$1:$D$1000""),""SELECT A WHERE D = '"" &amp; $A469 &amp; ""'""))))"),"")</f>
        <v/>
      </c>
      <c r="L469" s="76" t="str">
        <f>IFERROR(__xludf.DUMMYFUNCTION("IF(ISBLANK($D469),"""",IFERROR(JOIN("", "",QUERY(INDIRECT(""'(EDCA) "" &amp; L$3 &amp; ""'!$A$1:$D$1000""),""SELECT A WHERE D = '"" &amp; $A469 &amp; ""'""))))"),"")</f>
        <v/>
      </c>
      <c r="M469" s="76" t="str">
        <f>IFERROR(__xludf.DUMMYFUNCTION("IF(ISBLANK($D469),"""",IFERROR(JOIN("", "",QUERY(INDIRECT(""'(EDCA) "" &amp; M$3 &amp; ""'!$A$1:$D$1000""),""SELECT A WHERE D = '"" &amp; $A469 &amp; ""'""))))"),"")</f>
        <v/>
      </c>
      <c r="N469" s="76" t="str">
        <f>IFERROR(__xludf.DUMMYFUNCTION("IF(ISBLANK($D469),"""",IFERROR(JOIN("", "",QUERY(INDIRECT(""'(EDCA) "" &amp; N$3 &amp; ""'!$A$1:$D$1000""),""SELECT A WHERE D = '"" &amp; $A469 &amp; ""'""))))"),"")</f>
        <v/>
      </c>
      <c r="O469" s="76" t="str">
        <f>IFERROR(__xludf.DUMMYFUNCTION("IF(ISBLANK($D469),"""",IFERROR(JOIN("", "",QUERY(INDIRECT(""'(EDCA) "" &amp; O$3 &amp; ""'!$A$1:$D$1000""),""SELECT A WHERE D = '"" &amp; $A469 &amp; ""'""))))"),"")</f>
        <v/>
      </c>
      <c r="P469" s="76" t="str">
        <f>IFERROR(__xludf.DUMMYFUNCTION("IF(ISBLANK($D469),"""",IFERROR(JOIN("", "",QUERY(INDIRECT(""'(EDCA) "" &amp; P$3 &amp; ""'!$A$1:$D$1000""),""SELECT A WHERE D = '"" &amp; $A469 &amp; ""'""))))"),"")</f>
        <v/>
      </c>
      <c r="Q469" s="76">
        <f t="shared" ref="Q469:V469" si="467">IF(ISBLANK(IFERROR(VLOOKUP($A469,INDIRECT("'(EDCA) " &amp; Q$3 &amp; "'!$D:$D"),1,FALSE))),0,1)</f>
        <v>0</v>
      </c>
      <c r="R469" s="76">
        <f t="shared" si="467"/>
        <v>0</v>
      </c>
      <c r="S469" s="76">
        <f t="shared" si="467"/>
        <v>0</v>
      </c>
      <c r="T469" s="76">
        <f t="shared" si="467"/>
        <v>0</v>
      </c>
      <c r="U469" s="76">
        <f t="shared" si="467"/>
        <v>0</v>
      </c>
      <c r="V469" s="76">
        <f t="shared" si="467"/>
        <v>0</v>
      </c>
    </row>
    <row r="470">
      <c r="A470" s="76" t="str">
        <f t="shared" si="1"/>
        <v> ()</v>
      </c>
      <c r="B470" s="76"/>
      <c r="C470" s="76"/>
      <c r="D470" s="76"/>
      <c r="E470" s="76"/>
      <c r="F470" s="76"/>
      <c r="G470" s="76"/>
      <c r="H470" s="76"/>
      <c r="I470" s="88" t="str">
        <f t="shared" si="3"/>
        <v>no</v>
      </c>
      <c r="J470" s="88" t="str">
        <f>IFERROR(__xludf.DUMMYFUNCTION("IFERROR(JOIN("", "",FILTER(K470:P470,LEN(K470:P470))))"),"")</f>
        <v/>
      </c>
      <c r="K470" s="76" t="str">
        <f>IFERROR(__xludf.DUMMYFUNCTION("IF(ISBLANK($D470),"""",IFERROR(JOIN("", "",QUERY(INDIRECT(""'(EDCA) "" &amp; K$3 &amp; ""'!$A$1:$D$1000""),""SELECT A WHERE D = '"" &amp; $A470 &amp; ""'""))))"),"")</f>
        <v/>
      </c>
      <c r="L470" s="76" t="str">
        <f>IFERROR(__xludf.DUMMYFUNCTION("IF(ISBLANK($D470),"""",IFERROR(JOIN("", "",QUERY(INDIRECT(""'(EDCA) "" &amp; L$3 &amp; ""'!$A$1:$D$1000""),""SELECT A WHERE D = '"" &amp; $A470 &amp; ""'""))))"),"")</f>
        <v/>
      </c>
      <c r="M470" s="76" t="str">
        <f>IFERROR(__xludf.DUMMYFUNCTION("IF(ISBLANK($D470),"""",IFERROR(JOIN("", "",QUERY(INDIRECT(""'(EDCA) "" &amp; M$3 &amp; ""'!$A$1:$D$1000""),""SELECT A WHERE D = '"" &amp; $A470 &amp; ""'""))))"),"")</f>
        <v/>
      </c>
      <c r="N470" s="76" t="str">
        <f>IFERROR(__xludf.DUMMYFUNCTION("IF(ISBLANK($D470),"""",IFERROR(JOIN("", "",QUERY(INDIRECT(""'(EDCA) "" &amp; N$3 &amp; ""'!$A$1:$D$1000""),""SELECT A WHERE D = '"" &amp; $A470 &amp; ""'""))))"),"")</f>
        <v/>
      </c>
      <c r="O470" s="76" t="str">
        <f>IFERROR(__xludf.DUMMYFUNCTION("IF(ISBLANK($D470),"""",IFERROR(JOIN("", "",QUERY(INDIRECT(""'(EDCA) "" &amp; O$3 &amp; ""'!$A$1:$D$1000""),""SELECT A WHERE D = '"" &amp; $A470 &amp; ""'""))))"),"")</f>
        <v/>
      </c>
      <c r="P470" s="76" t="str">
        <f>IFERROR(__xludf.DUMMYFUNCTION("IF(ISBLANK($D470),"""",IFERROR(JOIN("", "",QUERY(INDIRECT(""'(EDCA) "" &amp; P$3 &amp; ""'!$A$1:$D$1000""),""SELECT A WHERE D = '"" &amp; $A470 &amp; ""'""))))"),"")</f>
        <v/>
      </c>
      <c r="Q470" s="76">
        <f t="shared" ref="Q470:V470" si="468">IF(ISBLANK(IFERROR(VLOOKUP($A470,INDIRECT("'(EDCA) " &amp; Q$3 &amp; "'!$D:$D"),1,FALSE))),0,1)</f>
        <v>0</v>
      </c>
      <c r="R470" s="76">
        <f t="shared" si="468"/>
        <v>0</v>
      </c>
      <c r="S470" s="76">
        <f t="shared" si="468"/>
        <v>0</v>
      </c>
      <c r="T470" s="76">
        <f t="shared" si="468"/>
        <v>0</v>
      </c>
      <c r="U470" s="76">
        <f t="shared" si="468"/>
        <v>0</v>
      </c>
      <c r="V470" s="76">
        <f t="shared" si="468"/>
        <v>0</v>
      </c>
    </row>
    <row r="471">
      <c r="A471" s="76" t="str">
        <f t="shared" si="1"/>
        <v> ()</v>
      </c>
      <c r="B471" s="76"/>
      <c r="C471" s="76"/>
      <c r="D471" s="76"/>
      <c r="E471" s="76"/>
      <c r="F471" s="76"/>
      <c r="G471" s="76"/>
      <c r="H471" s="76"/>
      <c r="I471" s="88" t="str">
        <f t="shared" si="3"/>
        <v>no</v>
      </c>
      <c r="J471" s="88" t="str">
        <f>IFERROR(__xludf.DUMMYFUNCTION("IFERROR(JOIN("", "",FILTER(K471:P471,LEN(K471:P471))))"),"")</f>
        <v/>
      </c>
      <c r="K471" s="76" t="str">
        <f>IFERROR(__xludf.DUMMYFUNCTION("IF(ISBLANK($D471),"""",IFERROR(JOIN("", "",QUERY(INDIRECT(""'(EDCA) "" &amp; K$3 &amp; ""'!$A$1:$D$1000""),""SELECT A WHERE D = '"" &amp; $A471 &amp; ""'""))))"),"")</f>
        <v/>
      </c>
      <c r="L471" s="76" t="str">
        <f>IFERROR(__xludf.DUMMYFUNCTION("IF(ISBLANK($D471),"""",IFERROR(JOIN("", "",QUERY(INDIRECT(""'(EDCA) "" &amp; L$3 &amp; ""'!$A$1:$D$1000""),""SELECT A WHERE D = '"" &amp; $A471 &amp; ""'""))))"),"")</f>
        <v/>
      </c>
      <c r="M471" s="76" t="str">
        <f>IFERROR(__xludf.DUMMYFUNCTION("IF(ISBLANK($D471),"""",IFERROR(JOIN("", "",QUERY(INDIRECT(""'(EDCA) "" &amp; M$3 &amp; ""'!$A$1:$D$1000""),""SELECT A WHERE D = '"" &amp; $A471 &amp; ""'""))))"),"")</f>
        <v/>
      </c>
      <c r="N471" s="76" t="str">
        <f>IFERROR(__xludf.DUMMYFUNCTION("IF(ISBLANK($D471),"""",IFERROR(JOIN("", "",QUERY(INDIRECT(""'(EDCA) "" &amp; N$3 &amp; ""'!$A$1:$D$1000""),""SELECT A WHERE D = '"" &amp; $A471 &amp; ""'""))))"),"")</f>
        <v/>
      </c>
      <c r="O471" s="76" t="str">
        <f>IFERROR(__xludf.DUMMYFUNCTION("IF(ISBLANK($D471),"""",IFERROR(JOIN("", "",QUERY(INDIRECT(""'(EDCA) "" &amp; O$3 &amp; ""'!$A$1:$D$1000""),""SELECT A WHERE D = '"" &amp; $A471 &amp; ""'""))))"),"")</f>
        <v/>
      </c>
      <c r="P471" s="76" t="str">
        <f>IFERROR(__xludf.DUMMYFUNCTION("IF(ISBLANK($D471),"""",IFERROR(JOIN("", "",QUERY(INDIRECT(""'(EDCA) "" &amp; P$3 &amp; ""'!$A$1:$D$1000""),""SELECT A WHERE D = '"" &amp; $A471 &amp; ""'""))))"),"")</f>
        <v/>
      </c>
      <c r="Q471" s="76">
        <f t="shared" ref="Q471:V471" si="469">IF(ISBLANK(IFERROR(VLOOKUP($A471,INDIRECT("'(EDCA) " &amp; Q$3 &amp; "'!$D:$D"),1,FALSE))),0,1)</f>
        <v>0</v>
      </c>
      <c r="R471" s="76">
        <f t="shared" si="469"/>
        <v>0</v>
      </c>
      <c r="S471" s="76">
        <f t="shared" si="469"/>
        <v>0</v>
      </c>
      <c r="T471" s="76">
        <f t="shared" si="469"/>
        <v>0</v>
      </c>
      <c r="U471" s="76">
        <f t="shared" si="469"/>
        <v>0</v>
      </c>
      <c r="V471" s="76">
        <f t="shared" si="469"/>
        <v>0</v>
      </c>
    </row>
    <row r="472">
      <c r="A472" s="76" t="str">
        <f t="shared" si="1"/>
        <v> ()</v>
      </c>
      <c r="B472" s="76"/>
      <c r="C472" s="76"/>
      <c r="D472" s="76"/>
      <c r="E472" s="76"/>
      <c r="F472" s="76"/>
      <c r="G472" s="76"/>
      <c r="H472" s="76"/>
      <c r="I472" s="88" t="str">
        <f t="shared" si="3"/>
        <v>no</v>
      </c>
      <c r="J472" s="88" t="str">
        <f>IFERROR(__xludf.DUMMYFUNCTION("IFERROR(JOIN("", "",FILTER(K472:P472,LEN(K472:P472))))"),"")</f>
        <v/>
      </c>
      <c r="K472" s="76" t="str">
        <f>IFERROR(__xludf.DUMMYFUNCTION("IF(ISBLANK($D472),"""",IFERROR(JOIN("", "",QUERY(INDIRECT(""'(EDCA) "" &amp; K$3 &amp; ""'!$A$1:$D$1000""),""SELECT A WHERE D = '"" &amp; $A472 &amp; ""'""))))"),"")</f>
        <v/>
      </c>
      <c r="L472" s="76" t="str">
        <f>IFERROR(__xludf.DUMMYFUNCTION("IF(ISBLANK($D472),"""",IFERROR(JOIN("", "",QUERY(INDIRECT(""'(EDCA) "" &amp; L$3 &amp; ""'!$A$1:$D$1000""),""SELECT A WHERE D = '"" &amp; $A472 &amp; ""'""))))"),"")</f>
        <v/>
      </c>
      <c r="M472" s="76" t="str">
        <f>IFERROR(__xludf.DUMMYFUNCTION("IF(ISBLANK($D472),"""",IFERROR(JOIN("", "",QUERY(INDIRECT(""'(EDCA) "" &amp; M$3 &amp; ""'!$A$1:$D$1000""),""SELECT A WHERE D = '"" &amp; $A472 &amp; ""'""))))"),"")</f>
        <v/>
      </c>
      <c r="N472" s="76" t="str">
        <f>IFERROR(__xludf.DUMMYFUNCTION("IF(ISBLANK($D472),"""",IFERROR(JOIN("", "",QUERY(INDIRECT(""'(EDCA) "" &amp; N$3 &amp; ""'!$A$1:$D$1000""),""SELECT A WHERE D = '"" &amp; $A472 &amp; ""'""))))"),"")</f>
        <v/>
      </c>
      <c r="O472" s="76" t="str">
        <f>IFERROR(__xludf.DUMMYFUNCTION("IF(ISBLANK($D472),"""",IFERROR(JOIN("", "",QUERY(INDIRECT(""'(EDCA) "" &amp; O$3 &amp; ""'!$A$1:$D$1000""),""SELECT A WHERE D = '"" &amp; $A472 &amp; ""'""))))"),"")</f>
        <v/>
      </c>
      <c r="P472" s="76" t="str">
        <f>IFERROR(__xludf.DUMMYFUNCTION("IF(ISBLANK($D472),"""",IFERROR(JOIN("", "",QUERY(INDIRECT(""'(EDCA) "" &amp; P$3 &amp; ""'!$A$1:$D$1000""),""SELECT A WHERE D = '"" &amp; $A472 &amp; ""'""))))"),"")</f>
        <v/>
      </c>
      <c r="Q472" s="76">
        <f t="shared" ref="Q472:V472" si="470">IF(ISBLANK(IFERROR(VLOOKUP($A472,INDIRECT("'(EDCA) " &amp; Q$3 &amp; "'!$D:$D"),1,FALSE))),0,1)</f>
        <v>0</v>
      </c>
      <c r="R472" s="76">
        <f t="shared" si="470"/>
        <v>0</v>
      </c>
      <c r="S472" s="76">
        <f t="shared" si="470"/>
        <v>0</v>
      </c>
      <c r="T472" s="76">
        <f t="shared" si="470"/>
        <v>0</v>
      </c>
      <c r="U472" s="76">
        <f t="shared" si="470"/>
        <v>0</v>
      </c>
      <c r="V472" s="76">
        <f t="shared" si="470"/>
        <v>0</v>
      </c>
    </row>
    <row r="473">
      <c r="A473" s="76" t="str">
        <f t="shared" si="1"/>
        <v> ()</v>
      </c>
      <c r="B473" s="76"/>
      <c r="C473" s="76"/>
      <c r="D473" s="76"/>
      <c r="E473" s="76"/>
      <c r="F473" s="76"/>
      <c r="G473" s="76"/>
      <c r="H473" s="76"/>
      <c r="I473" s="88" t="str">
        <f t="shared" si="3"/>
        <v>no</v>
      </c>
      <c r="J473" s="88" t="str">
        <f>IFERROR(__xludf.DUMMYFUNCTION("IFERROR(JOIN("", "",FILTER(K473:P473,LEN(K473:P473))))"),"")</f>
        <v/>
      </c>
      <c r="K473" s="76" t="str">
        <f>IFERROR(__xludf.DUMMYFUNCTION("IF(ISBLANK($D473),"""",IFERROR(JOIN("", "",QUERY(INDIRECT(""'(EDCA) "" &amp; K$3 &amp; ""'!$A$1:$D$1000""),""SELECT A WHERE D = '"" &amp; $A473 &amp; ""'""))))"),"")</f>
        <v/>
      </c>
      <c r="L473" s="76" t="str">
        <f>IFERROR(__xludf.DUMMYFUNCTION("IF(ISBLANK($D473),"""",IFERROR(JOIN("", "",QUERY(INDIRECT(""'(EDCA) "" &amp; L$3 &amp; ""'!$A$1:$D$1000""),""SELECT A WHERE D = '"" &amp; $A473 &amp; ""'""))))"),"")</f>
        <v/>
      </c>
      <c r="M473" s="76" t="str">
        <f>IFERROR(__xludf.DUMMYFUNCTION("IF(ISBLANK($D473),"""",IFERROR(JOIN("", "",QUERY(INDIRECT(""'(EDCA) "" &amp; M$3 &amp; ""'!$A$1:$D$1000""),""SELECT A WHERE D = '"" &amp; $A473 &amp; ""'""))))"),"")</f>
        <v/>
      </c>
      <c r="N473" s="76" t="str">
        <f>IFERROR(__xludf.DUMMYFUNCTION("IF(ISBLANK($D473),"""",IFERROR(JOIN("", "",QUERY(INDIRECT(""'(EDCA) "" &amp; N$3 &amp; ""'!$A$1:$D$1000""),""SELECT A WHERE D = '"" &amp; $A473 &amp; ""'""))))"),"")</f>
        <v/>
      </c>
      <c r="O473" s="76" t="str">
        <f>IFERROR(__xludf.DUMMYFUNCTION("IF(ISBLANK($D473),"""",IFERROR(JOIN("", "",QUERY(INDIRECT(""'(EDCA) "" &amp; O$3 &amp; ""'!$A$1:$D$1000""),""SELECT A WHERE D = '"" &amp; $A473 &amp; ""'""))))"),"")</f>
        <v/>
      </c>
      <c r="P473" s="76" t="str">
        <f>IFERROR(__xludf.DUMMYFUNCTION("IF(ISBLANK($D473),"""",IFERROR(JOIN("", "",QUERY(INDIRECT(""'(EDCA) "" &amp; P$3 &amp; ""'!$A$1:$D$1000""),""SELECT A WHERE D = '"" &amp; $A473 &amp; ""'""))))"),"")</f>
        <v/>
      </c>
      <c r="Q473" s="76">
        <f t="shared" ref="Q473:V473" si="471">IF(ISBLANK(IFERROR(VLOOKUP($A473,INDIRECT("'(EDCA) " &amp; Q$3 &amp; "'!$D:$D"),1,FALSE))),0,1)</f>
        <v>0</v>
      </c>
      <c r="R473" s="76">
        <f t="shared" si="471"/>
        <v>0</v>
      </c>
      <c r="S473" s="76">
        <f t="shared" si="471"/>
        <v>0</v>
      </c>
      <c r="T473" s="76">
        <f t="shared" si="471"/>
        <v>0</v>
      </c>
      <c r="U473" s="76">
        <f t="shared" si="471"/>
        <v>0</v>
      </c>
      <c r="V473" s="76">
        <f t="shared" si="471"/>
        <v>0</v>
      </c>
    </row>
    <row r="474">
      <c r="A474" s="76" t="str">
        <f t="shared" si="1"/>
        <v> ()</v>
      </c>
      <c r="B474" s="76"/>
      <c r="C474" s="76"/>
      <c r="D474" s="76"/>
      <c r="E474" s="76"/>
      <c r="F474" s="76"/>
      <c r="G474" s="76"/>
      <c r="H474" s="76"/>
      <c r="I474" s="88" t="str">
        <f t="shared" si="3"/>
        <v>no</v>
      </c>
      <c r="J474" s="88" t="str">
        <f>IFERROR(__xludf.DUMMYFUNCTION("IFERROR(JOIN("", "",FILTER(K474:P474,LEN(K474:P474))))"),"")</f>
        <v/>
      </c>
      <c r="K474" s="76" t="str">
        <f>IFERROR(__xludf.DUMMYFUNCTION("IF(ISBLANK($D474),"""",IFERROR(JOIN("", "",QUERY(INDIRECT(""'(EDCA) "" &amp; K$3 &amp; ""'!$A$1:$D$1000""),""SELECT A WHERE D = '"" &amp; $A474 &amp; ""'""))))"),"")</f>
        <v/>
      </c>
      <c r="L474" s="76" t="str">
        <f>IFERROR(__xludf.DUMMYFUNCTION("IF(ISBLANK($D474),"""",IFERROR(JOIN("", "",QUERY(INDIRECT(""'(EDCA) "" &amp; L$3 &amp; ""'!$A$1:$D$1000""),""SELECT A WHERE D = '"" &amp; $A474 &amp; ""'""))))"),"")</f>
        <v/>
      </c>
      <c r="M474" s="76" t="str">
        <f>IFERROR(__xludf.DUMMYFUNCTION("IF(ISBLANK($D474),"""",IFERROR(JOIN("", "",QUERY(INDIRECT(""'(EDCA) "" &amp; M$3 &amp; ""'!$A$1:$D$1000""),""SELECT A WHERE D = '"" &amp; $A474 &amp; ""'""))))"),"")</f>
        <v/>
      </c>
      <c r="N474" s="76" t="str">
        <f>IFERROR(__xludf.DUMMYFUNCTION("IF(ISBLANK($D474),"""",IFERROR(JOIN("", "",QUERY(INDIRECT(""'(EDCA) "" &amp; N$3 &amp; ""'!$A$1:$D$1000""),""SELECT A WHERE D = '"" &amp; $A474 &amp; ""'""))))"),"")</f>
        <v/>
      </c>
      <c r="O474" s="76" t="str">
        <f>IFERROR(__xludf.DUMMYFUNCTION("IF(ISBLANK($D474),"""",IFERROR(JOIN("", "",QUERY(INDIRECT(""'(EDCA) "" &amp; O$3 &amp; ""'!$A$1:$D$1000""),""SELECT A WHERE D = '"" &amp; $A474 &amp; ""'""))))"),"")</f>
        <v/>
      </c>
      <c r="P474" s="76" t="str">
        <f>IFERROR(__xludf.DUMMYFUNCTION("IF(ISBLANK($D474),"""",IFERROR(JOIN("", "",QUERY(INDIRECT(""'(EDCA) "" &amp; P$3 &amp; ""'!$A$1:$D$1000""),""SELECT A WHERE D = '"" &amp; $A474 &amp; ""'""))))"),"")</f>
        <v/>
      </c>
      <c r="Q474" s="76">
        <f t="shared" ref="Q474:V474" si="472">IF(ISBLANK(IFERROR(VLOOKUP($A474,INDIRECT("'(EDCA) " &amp; Q$3 &amp; "'!$D:$D"),1,FALSE))),0,1)</f>
        <v>0</v>
      </c>
      <c r="R474" s="76">
        <f t="shared" si="472"/>
        <v>0</v>
      </c>
      <c r="S474" s="76">
        <f t="shared" si="472"/>
        <v>0</v>
      </c>
      <c r="T474" s="76">
        <f t="shared" si="472"/>
        <v>0</v>
      </c>
      <c r="U474" s="76">
        <f t="shared" si="472"/>
        <v>0</v>
      </c>
      <c r="V474" s="76">
        <f t="shared" si="472"/>
        <v>0</v>
      </c>
    </row>
    <row r="475">
      <c r="A475" s="76" t="str">
        <f t="shared" si="1"/>
        <v> ()</v>
      </c>
      <c r="B475" s="76"/>
      <c r="C475" s="76"/>
      <c r="D475" s="76"/>
      <c r="E475" s="76"/>
      <c r="F475" s="76"/>
      <c r="G475" s="76"/>
      <c r="H475" s="76"/>
      <c r="I475" s="88" t="str">
        <f t="shared" si="3"/>
        <v>no</v>
      </c>
      <c r="J475" s="88" t="str">
        <f>IFERROR(__xludf.DUMMYFUNCTION("IFERROR(JOIN("", "",FILTER(K475:P475,LEN(K475:P475))))"),"")</f>
        <v/>
      </c>
      <c r="K475" s="76" t="str">
        <f>IFERROR(__xludf.DUMMYFUNCTION("IF(ISBLANK($D475),"""",IFERROR(JOIN("", "",QUERY(INDIRECT(""'(EDCA) "" &amp; K$3 &amp; ""'!$A$1:$D$1000""),""SELECT A WHERE D = '"" &amp; $A475 &amp; ""'""))))"),"")</f>
        <v/>
      </c>
      <c r="L475" s="76" t="str">
        <f>IFERROR(__xludf.DUMMYFUNCTION("IF(ISBLANK($D475),"""",IFERROR(JOIN("", "",QUERY(INDIRECT(""'(EDCA) "" &amp; L$3 &amp; ""'!$A$1:$D$1000""),""SELECT A WHERE D = '"" &amp; $A475 &amp; ""'""))))"),"")</f>
        <v/>
      </c>
      <c r="M475" s="76" t="str">
        <f>IFERROR(__xludf.DUMMYFUNCTION("IF(ISBLANK($D475),"""",IFERROR(JOIN("", "",QUERY(INDIRECT(""'(EDCA) "" &amp; M$3 &amp; ""'!$A$1:$D$1000""),""SELECT A WHERE D = '"" &amp; $A475 &amp; ""'""))))"),"")</f>
        <v/>
      </c>
      <c r="N475" s="76" t="str">
        <f>IFERROR(__xludf.DUMMYFUNCTION("IF(ISBLANK($D475),"""",IFERROR(JOIN("", "",QUERY(INDIRECT(""'(EDCA) "" &amp; N$3 &amp; ""'!$A$1:$D$1000""),""SELECT A WHERE D = '"" &amp; $A475 &amp; ""'""))))"),"")</f>
        <v/>
      </c>
      <c r="O475" s="76" t="str">
        <f>IFERROR(__xludf.DUMMYFUNCTION("IF(ISBLANK($D475),"""",IFERROR(JOIN("", "",QUERY(INDIRECT(""'(EDCA) "" &amp; O$3 &amp; ""'!$A$1:$D$1000""),""SELECT A WHERE D = '"" &amp; $A475 &amp; ""'""))))"),"")</f>
        <v/>
      </c>
      <c r="P475" s="76" t="str">
        <f>IFERROR(__xludf.DUMMYFUNCTION("IF(ISBLANK($D475),"""",IFERROR(JOIN("", "",QUERY(INDIRECT(""'(EDCA) "" &amp; P$3 &amp; ""'!$A$1:$D$1000""),""SELECT A WHERE D = '"" &amp; $A475 &amp; ""'""))))"),"")</f>
        <v/>
      </c>
      <c r="Q475" s="76">
        <f t="shared" ref="Q475:V475" si="473">IF(ISBLANK(IFERROR(VLOOKUP($A475,INDIRECT("'(EDCA) " &amp; Q$3 &amp; "'!$D:$D"),1,FALSE))),0,1)</f>
        <v>0</v>
      </c>
      <c r="R475" s="76">
        <f t="shared" si="473"/>
        <v>0</v>
      </c>
      <c r="S475" s="76">
        <f t="shared" si="473"/>
        <v>0</v>
      </c>
      <c r="T475" s="76">
        <f t="shared" si="473"/>
        <v>0</v>
      </c>
      <c r="U475" s="76">
        <f t="shared" si="473"/>
        <v>0</v>
      </c>
      <c r="V475" s="76">
        <f t="shared" si="473"/>
        <v>0</v>
      </c>
    </row>
    <row r="476">
      <c r="A476" s="76" t="str">
        <f t="shared" si="1"/>
        <v> ()</v>
      </c>
      <c r="B476" s="76"/>
      <c r="C476" s="76"/>
      <c r="D476" s="76"/>
      <c r="E476" s="76"/>
      <c r="F476" s="76"/>
      <c r="G476" s="76"/>
      <c r="H476" s="76"/>
      <c r="I476" s="88" t="str">
        <f t="shared" si="3"/>
        <v>no</v>
      </c>
      <c r="J476" s="88" t="str">
        <f>IFERROR(__xludf.DUMMYFUNCTION("IFERROR(JOIN("", "",FILTER(K476:P476,LEN(K476:P476))))"),"")</f>
        <v/>
      </c>
      <c r="K476" s="76" t="str">
        <f>IFERROR(__xludf.DUMMYFUNCTION("IF(ISBLANK($D476),"""",IFERROR(JOIN("", "",QUERY(INDIRECT(""'(EDCA) "" &amp; K$3 &amp; ""'!$A$1:$D$1000""),""SELECT A WHERE D = '"" &amp; $A476 &amp; ""'""))))"),"")</f>
        <v/>
      </c>
      <c r="L476" s="76" t="str">
        <f>IFERROR(__xludf.DUMMYFUNCTION("IF(ISBLANK($D476),"""",IFERROR(JOIN("", "",QUERY(INDIRECT(""'(EDCA) "" &amp; L$3 &amp; ""'!$A$1:$D$1000""),""SELECT A WHERE D = '"" &amp; $A476 &amp; ""'""))))"),"")</f>
        <v/>
      </c>
      <c r="M476" s="76" t="str">
        <f>IFERROR(__xludf.DUMMYFUNCTION("IF(ISBLANK($D476),"""",IFERROR(JOIN("", "",QUERY(INDIRECT(""'(EDCA) "" &amp; M$3 &amp; ""'!$A$1:$D$1000""),""SELECT A WHERE D = '"" &amp; $A476 &amp; ""'""))))"),"")</f>
        <v/>
      </c>
      <c r="N476" s="76" t="str">
        <f>IFERROR(__xludf.DUMMYFUNCTION("IF(ISBLANK($D476),"""",IFERROR(JOIN("", "",QUERY(INDIRECT(""'(EDCA) "" &amp; N$3 &amp; ""'!$A$1:$D$1000""),""SELECT A WHERE D = '"" &amp; $A476 &amp; ""'""))))"),"")</f>
        <v/>
      </c>
      <c r="O476" s="76" t="str">
        <f>IFERROR(__xludf.DUMMYFUNCTION("IF(ISBLANK($D476),"""",IFERROR(JOIN("", "",QUERY(INDIRECT(""'(EDCA) "" &amp; O$3 &amp; ""'!$A$1:$D$1000""),""SELECT A WHERE D = '"" &amp; $A476 &amp; ""'""))))"),"")</f>
        <v/>
      </c>
      <c r="P476" s="76" t="str">
        <f>IFERROR(__xludf.DUMMYFUNCTION("IF(ISBLANK($D476),"""",IFERROR(JOIN("", "",QUERY(INDIRECT(""'(EDCA) "" &amp; P$3 &amp; ""'!$A$1:$D$1000""),""SELECT A WHERE D = '"" &amp; $A476 &amp; ""'""))))"),"")</f>
        <v/>
      </c>
      <c r="Q476" s="76">
        <f t="shared" ref="Q476:V476" si="474">IF(ISBLANK(IFERROR(VLOOKUP($A476,INDIRECT("'(EDCA) " &amp; Q$3 &amp; "'!$D:$D"),1,FALSE))),0,1)</f>
        <v>0</v>
      </c>
      <c r="R476" s="76">
        <f t="shared" si="474"/>
        <v>0</v>
      </c>
      <c r="S476" s="76">
        <f t="shared" si="474"/>
        <v>0</v>
      </c>
      <c r="T476" s="76">
        <f t="shared" si="474"/>
        <v>0</v>
      </c>
      <c r="U476" s="76">
        <f t="shared" si="474"/>
        <v>0</v>
      </c>
      <c r="V476" s="76">
        <f t="shared" si="474"/>
        <v>0</v>
      </c>
    </row>
    <row r="477">
      <c r="A477" s="76" t="str">
        <f t="shared" si="1"/>
        <v> ()</v>
      </c>
      <c r="B477" s="76"/>
      <c r="C477" s="76"/>
      <c r="D477" s="76"/>
      <c r="E477" s="76"/>
      <c r="F477" s="76"/>
      <c r="G477" s="76"/>
      <c r="H477" s="76"/>
      <c r="I477" s="88" t="str">
        <f t="shared" si="3"/>
        <v>no</v>
      </c>
      <c r="J477" s="88" t="str">
        <f>IFERROR(__xludf.DUMMYFUNCTION("IFERROR(JOIN("", "",FILTER(K477:P477,LEN(K477:P477))))"),"")</f>
        <v/>
      </c>
      <c r="K477" s="76" t="str">
        <f>IFERROR(__xludf.DUMMYFUNCTION("IF(ISBLANK($D477),"""",IFERROR(JOIN("", "",QUERY(INDIRECT(""'(EDCA) "" &amp; K$3 &amp; ""'!$A$1:$D$1000""),""SELECT A WHERE D = '"" &amp; $A477 &amp; ""'""))))"),"")</f>
        <v/>
      </c>
      <c r="L477" s="76" t="str">
        <f>IFERROR(__xludf.DUMMYFUNCTION("IF(ISBLANK($D477),"""",IFERROR(JOIN("", "",QUERY(INDIRECT(""'(EDCA) "" &amp; L$3 &amp; ""'!$A$1:$D$1000""),""SELECT A WHERE D = '"" &amp; $A477 &amp; ""'""))))"),"")</f>
        <v/>
      </c>
      <c r="M477" s="76" t="str">
        <f>IFERROR(__xludf.DUMMYFUNCTION("IF(ISBLANK($D477),"""",IFERROR(JOIN("", "",QUERY(INDIRECT(""'(EDCA) "" &amp; M$3 &amp; ""'!$A$1:$D$1000""),""SELECT A WHERE D = '"" &amp; $A477 &amp; ""'""))))"),"")</f>
        <v/>
      </c>
      <c r="N477" s="76" t="str">
        <f>IFERROR(__xludf.DUMMYFUNCTION("IF(ISBLANK($D477),"""",IFERROR(JOIN("", "",QUERY(INDIRECT(""'(EDCA) "" &amp; N$3 &amp; ""'!$A$1:$D$1000""),""SELECT A WHERE D = '"" &amp; $A477 &amp; ""'""))))"),"")</f>
        <v/>
      </c>
      <c r="O477" s="76" t="str">
        <f>IFERROR(__xludf.DUMMYFUNCTION("IF(ISBLANK($D477),"""",IFERROR(JOIN("", "",QUERY(INDIRECT(""'(EDCA) "" &amp; O$3 &amp; ""'!$A$1:$D$1000""),""SELECT A WHERE D = '"" &amp; $A477 &amp; ""'""))))"),"")</f>
        <v/>
      </c>
      <c r="P477" s="76" t="str">
        <f>IFERROR(__xludf.DUMMYFUNCTION("IF(ISBLANK($D477),"""",IFERROR(JOIN("", "",QUERY(INDIRECT(""'(EDCA) "" &amp; P$3 &amp; ""'!$A$1:$D$1000""),""SELECT A WHERE D = '"" &amp; $A477 &amp; ""'""))))"),"")</f>
        <v/>
      </c>
      <c r="Q477" s="76">
        <f t="shared" ref="Q477:V477" si="475">IF(ISBLANK(IFERROR(VLOOKUP($A477,INDIRECT("'(EDCA) " &amp; Q$3 &amp; "'!$D:$D"),1,FALSE))),0,1)</f>
        <v>0</v>
      </c>
      <c r="R477" s="76">
        <f t="shared" si="475"/>
        <v>0</v>
      </c>
      <c r="S477" s="76">
        <f t="shared" si="475"/>
        <v>0</v>
      </c>
      <c r="T477" s="76">
        <f t="shared" si="475"/>
        <v>0</v>
      </c>
      <c r="U477" s="76">
        <f t="shared" si="475"/>
        <v>0</v>
      </c>
      <c r="V477" s="76">
        <f t="shared" si="475"/>
        <v>0</v>
      </c>
    </row>
    <row r="478">
      <c r="A478" s="76" t="str">
        <f t="shared" si="1"/>
        <v> ()</v>
      </c>
      <c r="B478" s="76"/>
      <c r="C478" s="76"/>
      <c r="D478" s="76"/>
      <c r="E478" s="76"/>
      <c r="F478" s="76"/>
      <c r="G478" s="76"/>
      <c r="H478" s="76"/>
      <c r="I478" s="88" t="str">
        <f t="shared" si="3"/>
        <v>no</v>
      </c>
      <c r="J478" s="88" t="str">
        <f>IFERROR(__xludf.DUMMYFUNCTION("IFERROR(JOIN("", "",FILTER(K478:P478,LEN(K478:P478))))"),"")</f>
        <v/>
      </c>
      <c r="K478" s="76" t="str">
        <f>IFERROR(__xludf.DUMMYFUNCTION("IF(ISBLANK($D478),"""",IFERROR(JOIN("", "",QUERY(INDIRECT(""'(EDCA) "" &amp; K$3 &amp; ""'!$A$1:$D$1000""),""SELECT A WHERE D = '"" &amp; $A478 &amp; ""'""))))"),"")</f>
        <v/>
      </c>
      <c r="L478" s="76" t="str">
        <f>IFERROR(__xludf.DUMMYFUNCTION("IF(ISBLANK($D478),"""",IFERROR(JOIN("", "",QUERY(INDIRECT(""'(EDCA) "" &amp; L$3 &amp; ""'!$A$1:$D$1000""),""SELECT A WHERE D = '"" &amp; $A478 &amp; ""'""))))"),"")</f>
        <v/>
      </c>
      <c r="M478" s="76" t="str">
        <f>IFERROR(__xludf.DUMMYFUNCTION("IF(ISBLANK($D478),"""",IFERROR(JOIN("", "",QUERY(INDIRECT(""'(EDCA) "" &amp; M$3 &amp; ""'!$A$1:$D$1000""),""SELECT A WHERE D = '"" &amp; $A478 &amp; ""'""))))"),"")</f>
        <v/>
      </c>
      <c r="N478" s="76" t="str">
        <f>IFERROR(__xludf.DUMMYFUNCTION("IF(ISBLANK($D478),"""",IFERROR(JOIN("", "",QUERY(INDIRECT(""'(EDCA) "" &amp; N$3 &amp; ""'!$A$1:$D$1000""),""SELECT A WHERE D = '"" &amp; $A478 &amp; ""'""))))"),"")</f>
        <v/>
      </c>
      <c r="O478" s="76" t="str">
        <f>IFERROR(__xludf.DUMMYFUNCTION("IF(ISBLANK($D478),"""",IFERROR(JOIN("", "",QUERY(INDIRECT(""'(EDCA) "" &amp; O$3 &amp; ""'!$A$1:$D$1000""),""SELECT A WHERE D = '"" &amp; $A478 &amp; ""'""))))"),"")</f>
        <v/>
      </c>
      <c r="P478" s="76" t="str">
        <f>IFERROR(__xludf.DUMMYFUNCTION("IF(ISBLANK($D478),"""",IFERROR(JOIN("", "",QUERY(INDIRECT(""'(EDCA) "" &amp; P$3 &amp; ""'!$A$1:$D$1000""),""SELECT A WHERE D = '"" &amp; $A478 &amp; ""'""))))"),"")</f>
        <v/>
      </c>
      <c r="Q478" s="76">
        <f t="shared" ref="Q478:V478" si="476">IF(ISBLANK(IFERROR(VLOOKUP($A478,INDIRECT("'(EDCA) " &amp; Q$3 &amp; "'!$D:$D"),1,FALSE))),0,1)</f>
        <v>0</v>
      </c>
      <c r="R478" s="76">
        <f t="shared" si="476"/>
        <v>0</v>
      </c>
      <c r="S478" s="76">
        <f t="shared" si="476"/>
        <v>0</v>
      </c>
      <c r="T478" s="76">
        <f t="shared" si="476"/>
        <v>0</v>
      </c>
      <c r="U478" s="76">
        <f t="shared" si="476"/>
        <v>0</v>
      </c>
      <c r="V478" s="76">
        <f t="shared" si="476"/>
        <v>0</v>
      </c>
    </row>
    <row r="479">
      <c r="A479" s="76" t="str">
        <f t="shared" si="1"/>
        <v> ()</v>
      </c>
      <c r="B479" s="76"/>
      <c r="C479" s="76"/>
      <c r="D479" s="76"/>
      <c r="E479" s="76"/>
      <c r="F479" s="76"/>
      <c r="G479" s="76"/>
      <c r="H479" s="76"/>
      <c r="I479" s="88" t="str">
        <f t="shared" si="3"/>
        <v>no</v>
      </c>
      <c r="J479" s="88" t="str">
        <f>IFERROR(__xludf.DUMMYFUNCTION("IFERROR(JOIN("", "",FILTER(K479:P479,LEN(K479:P479))))"),"")</f>
        <v/>
      </c>
      <c r="K479" s="76" t="str">
        <f>IFERROR(__xludf.DUMMYFUNCTION("IF(ISBLANK($D479),"""",IFERROR(JOIN("", "",QUERY(INDIRECT(""'(EDCA) "" &amp; K$3 &amp; ""'!$A$1:$D$1000""),""SELECT A WHERE D = '"" &amp; $A479 &amp; ""'""))))"),"")</f>
        <v/>
      </c>
      <c r="L479" s="76" t="str">
        <f>IFERROR(__xludf.DUMMYFUNCTION("IF(ISBLANK($D479),"""",IFERROR(JOIN("", "",QUERY(INDIRECT(""'(EDCA) "" &amp; L$3 &amp; ""'!$A$1:$D$1000""),""SELECT A WHERE D = '"" &amp; $A479 &amp; ""'""))))"),"")</f>
        <v/>
      </c>
      <c r="M479" s="76" t="str">
        <f>IFERROR(__xludf.DUMMYFUNCTION("IF(ISBLANK($D479),"""",IFERROR(JOIN("", "",QUERY(INDIRECT(""'(EDCA) "" &amp; M$3 &amp; ""'!$A$1:$D$1000""),""SELECT A WHERE D = '"" &amp; $A479 &amp; ""'""))))"),"")</f>
        <v/>
      </c>
      <c r="N479" s="76" t="str">
        <f>IFERROR(__xludf.DUMMYFUNCTION("IF(ISBLANK($D479),"""",IFERROR(JOIN("", "",QUERY(INDIRECT(""'(EDCA) "" &amp; N$3 &amp; ""'!$A$1:$D$1000""),""SELECT A WHERE D = '"" &amp; $A479 &amp; ""'""))))"),"")</f>
        <v/>
      </c>
      <c r="O479" s="76" t="str">
        <f>IFERROR(__xludf.DUMMYFUNCTION("IF(ISBLANK($D479),"""",IFERROR(JOIN("", "",QUERY(INDIRECT(""'(EDCA) "" &amp; O$3 &amp; ""'!$A$1:$D$1000""),""SELECT A WHERE D = '"" &amp; $A479 &amp; ""'""))))"),"")</f>
        <v/>
      </c>
      <c r="P479" s="76" t="str">
        <f>IFERROR(__xludf.DUMMYFUNCTION("IF(ISBLANK($D479),"""",IFERROR(JOIN("", "",QUERY(INDIRECT(""'(EDCA) "" &amp; P$3 &amp; ""'!$A$1:$D$1000""),""SELECT A WHERE D = '"" &amp; $A479 &amp; ""'""))))"),"")</f>
        <v/>
      </c>
      <c r="Q479" s="76">
        <f t="shared" ref="Q479:V479" si="477">IF(ISBLANK(IFERROR(VLOOKUP($A479,INDIRECT("'(EDCA) " &amp; Q$3 &amp; "'!$D:$D"),1,FALSE))),0,1)</f>
        <v>0</v>
      </c>
      <c r="R479" s="76">
        <f t="shared" si="477"/>
        <v>0</v>
      </c>
      <c r="S479" s="76">
        <f t="shared" si="477"/>
        <v>0</v>
      </c>
      <c r="T479" s="76">
        <f t="shared" si="477"/>
        <v>0</v>
      </c>
      <c r="U479" s="76">
        <f t="shared" si="477"/>
        <v>0</v>
      </c>
      <c r="V479" s="76">
        <f t="shared" si="477"/>
        <v>0</v>
      </c>
    </row>
    <row r="480">
      <c r="A480" s="76" t="str">
        <f t="shared" si="1"/>
        <v> ()</v>
      </c>
      <c r="B480" s="76"/>
      <c r="C480" s="76"/>
      <c r="D480" s="76"/>
      <c r="E480" s="76"/>
      <c r="F480" s="76"/>
      <c r="G480" s="76"/>
      <c r="H480" s="76"/>
      <c r="I480" s="88" t="str">
        <f t="shared" si="3"/>
        <v>no</v>
      </c>
      <c r="J480" s="88" t="str">
        <f>IFERROR(__xludf.DUMMYFUNCTION("IFERROR(JOIN("", "",FILTER(K480:P480,LEN(K480:P480))))"),"")</f>
        <v/>
      </c>
      <c r="K480" s="76" t="str">
        <f>IFERROR(__xludf.DUMMYFUNCTION("IF(ISBLANK($D480),"""",IFERROR(JOIN("", "",QUERY(INDIRECT(""'(EDCA) "" &amp; K$3 &amp; ""'!$A$1:$D$1000""),""SELECT A WHERE D = '"" &amp; $A480 &amp; ""'""))))"),"")</f>
        <v/>
      </c>
      <c r="L480" s="76" t="str">
        <f>IFERROR(__xludf.DUMMYFUNCTION("IF(ISBLANK($D480),"""",IFERROR(JOIN("", "",QUERY(INDIRECT(""'(EDCA) "" &amp; L$3 &amp; ""'!$A$1:$D$1000""),""SELECT A WHERE D = '"" &amp; $A480 &amp; ""'""))))"),"")</f>
        <v/>
      </c>
      <c r="M480" s="76" t="str">
        <f>IFERROR(__xludf.DUMMYFUNCTION("IF(ISBLANK($D480),"""",IFERROR(JOIN("", "",QUERY(INDIRECT(""'(EDCA) "" &amp; M$3 &amp; ""'!$A$1:$D$1000""),""SELECT A WHERE D = '"" &amp; $A480 &amp; ""'""))))"),"")</f>
        <v/>
      </c>
      <c r="N480" s="76" t="str">
        <f>IFERROR(__xludf.DUMMYFUNCTION("IF(ISBLANK($D480),"""",IFERROR(JOIN("", "",QUERY(INDIRECT(""'(EDCA) "" &amp; N$3 &amp; ""'!$A$1:$D$1000""),""SELECT A WHERE D = '"" &amp; $A480 &amp; ""'""))))"),"")</f>
        <v/>
      </c>
      <c r="O480" s="76" t="str">
        <f>IFERROR(__xludf.DUMMYFUNCTION("IF(ISBLANK($D480),"""",IFERROR(JOIN("", "",QUERY(INDIRECT(""'(EDCA) "" &amp; O$3 &amp; ""'!$A$1:$D$1000""),""SELECT A WHERE D = '"" &amp; $A480 &amp; ""'""))))"),"")</f>
        <v/>
      </c>
      <c r="P480" s="76" t="str">
        <f>IFERROR(__xludf.DUMMYFUNCTION("IF(ISBLANK($D480),"""",IFERROR(JOIN("", "",QUERY(INDIRECT(""'(EDCA) "" &amp; P$3 &amp; ""'!$A$1:$D$1000""),""SELECT A WHERE D = '"" &amp; $A480 &amp; ""'""))))"),"")</f>
        <v/>
      </c>
      <c r="Q480" s="76">
        <f t="shared" ref="Q480:V480" si="478">IF(ISBLANK(IFERROR(VLOOKUP($A480,INDIRECT("'(EDCA) " &amp; Q$3 &amp; "'!$D:$D"),1,FALSE))),0,1)</f>
        <v>0</v>
      </c>
      <c r="R480" s="76">
        <f t="shared" si="478"/>
        <v>0</v>
      </c>
      <c r="S480" s="76">
        <f t="shared" si="478"/>
        <v>0</v>
      </c>
      <c r="T480" s="76">
        <f t="shared" si="478"/>
        <v>0</v>
      </c>
      <c r="U480" s="76">
        <f t="shared" si="478"/>
        <v>0</v>
      </c>
      <c r="V480" s="76">
        <f t="shared" si="478"/>
        <v>0</v>
      </c>
    </row>
    <row r="481">
      <c r="A481" s="76" t="str">
        <f t="shared" si="1"/>
        <v> ()</v>
      </c>
      <c r="B481" s="76"/>
      <c r="C481" s="76"/>
      <c r="D481" s="76"/>
      <c r="E481" s="76"/>
      <c r="F481" s="76"/>
      <c r="G481" s="76"/>
      <c r="H481" s="76"/>
      <c r="I481" s="88" t="str">
        <f t="shared" si="3"/>
        <v>no</v>
      </c>
      <c r="J481" s="88" t="str">
        <f>IFERROR(__xludf.DUMMYFUNCTION("IFERROR(JOIN("", "",FILTER(K481:P481,LEN(K481:P481))))"),"")</f>
        <v/>
      </c>
      <c r="K481" s="76" t="str">
        <f>IFERROR(__xludf.DUMMYFUNCTION("IF(ISBLANK($D481),"""",IFERROR(JOIN("", "",QUERY(INDIRECT(""'(EDCA) "" &amp; K$3 &amp; ""'!$A$1:$D$1000""),""SELECT A WHERE D = '"" &amp; $A481 &amp; ""'""))))"),"")</f>
        <v/>
      </c>
      <c r="L481" s="76" t="str">
        <f>IFERROR(__xludf.DUMMYFUNCTION("IF(ISBLANK($D481),"""",IFERROR(JOIN("", "",QUERY(INDIRECT(""'(EDCA) "" &amp; L$3 &amp; ""'!$A$1:$D$1000""),""SELECT A WHERE D = '"" &amp; $A481 &amp; ""'""))))"),"")</f>
        <v/>
      </c>
      <c r="M481" s="76" t="str">
        <f>IFERROR(__xludf.DUMMYFUNCTION("IF(ISBLANK($D481),"""",IFERROR(JOIN("", "",QUERY(INDIRECT(""'(EDCA) "" &amp; M$3 &amp; ""'!$A$1:$D$1000""),""SELECT A WHERE D = '"" &amp; $A481 &amp; ""'""))))"),"")</f>
        <v/>
      </c>
      <c r="N481" s="76" t="str">
        <f>IFERROR(__xludf.DUMMYFUNCTION("IF(ISBLANK($D481),"""",IFERROR(JOIN("", "",QUERY(INDIRECT(""'(EDCA) "" &amp; N$3 &amp; ""'!$A$1:$D$1000""),""SELECT A WHERE D = '"" &amp; $A481 &amp; ""'""))))"),"")</f>
        <v/>
      </c>
      <c r="O481" s="76" t="str">
        <f>IFERROR(__xludf.DUMMYFUNCTION("IF(ISBLANK($D481),"""",IFERROR(JOIN("", "",QUERY(INDIRECT(""'(EDCA) "" &amp; O$3 &amp; ""'!$A$1:$D$1000""),""SELECT A WHERE D = '"" &amp; $A481 &amp; ""'""))))"),"")</f>
        <v/>
      </c>
      <c r="P481" s="76" t="str">
        <f>IFERROR(__xludf.DUMMYFUNCTION("IF(ISBLANK($D481),"""",IFERROR(JOIN("", "",QUERY(INDIRECT(""'(EDCA) "" &amp; P$3 &amp; ""'!$A$1:$D$1000""),""SELECT A WHERE D = '"" &amp; $A481 &amp; ""'""))))"),"")</f>
        <v/>
      </c>
      <c r="Q481" s="76">
        <f t="shared" ref="Q481:V481" si="479">IF(ISBLANK(IFERROR(VLOOKUP($A481,INDIRECT("'(EDCA) " &amp; Q$3 &amp; "'!$D:$D"),1,FALSE))),0,1)</f>
        <v>0</v>
      </c>
      <c r="R481" s="76">
        <f t="shared" si="479"/>
        <v>0</v>
      </c>
      <c r="S481" s="76">
        <f t="shared" si="479"/>
        <v>0</v>
      </c>
      <c r="T481" s="76">
        <f t="shared" si="479"/>
        <v>0</v>
      </c>
      <c r="U481" s="76">
        <f t="shared" si="479"/>
        <v>0</v>
      </c>
      <c r="V481" s="76">
        <f t="shared" si="479"/>
        <v>0</v>
      </c>
    </row>
    <row r="482">
      <c r="A482" s="76" t="str">
        <f t="shared" si="1"/>
        <v> ()</v>
      </c>
      <c r="B482" s="76"/>
      <c r="C482" s="76"/>
      <c r="D482" s="76"/>
      <c r="E482" s="76"/>
      <c r="F482" s="76"/>
      <c r="G482" s="76"/>
      <c r="H482" s="76"/>
      <c r="I482" s="88" t="str">
        <f t="shared" si="3"/>
        <v>no</v>
      </c>
      <c r="J482" s="88" t="str">
        <f>IFERROR(__xludf.DUMMYFUNCTION("IFERROR(JOIN("", "",FILTER(K482:P482,LEN(K482:P482))))"),"")</f>
        <v/>
      </c>
      <c r="K482" s="76" t="str">
        <f>IFERROR(__xludf.DUMMYFUNCTION("IF(ISBLANK($D482),"""",IFERROR(JOIN("", "",QUERY(INDIRECT(""'(EDCA) "" &amp; K$3 &amp; ""'!$A$1:$D$1000""),""SELECT A WHERE D = '"" &amp; $A482 &amp; ""'""))))"),"")</f>
        <v/>
      </c>
      <c r="L482" s="76" t="str">
        <f>IFERROR(__xludf.DUMMYFUNCTION("IF(ISBLANK($D482),"""",IFERROR(JOIN("", "",QUERY(INDIRECT(""'(EDCA) "" &amp; L$3 &amp; ""'!$A$1:$D$1000""),""SELECT A WHERE D = '"" &amp; $A482 &amp; ""'""))))"),"")</f>
        <v/>
      </c>
      <c r="M482" s="76" t="str">
        <f>IFERROR(__xludf.DUMMYFUNCTION("IF(ISBLANK($D482),"""",IFERROR(JOIN("", "",QUERY(INDIRECT(""'(EDCA) "" &amp; M$3 &amp; ""'!$A$1:$D$1000""),""SELECT A WHERE D = '"" &amp; $A482 &amp; ""'""))))"),"")</f>
        <v/>
      </c>
      <c r="N482" s="76" t="str">
        <f>IFERROR(__xludf.DUMMYFUNCTION("IF(ISBLANK($D482),"""",IFERROR(JOIN("", "",QUERY(INDIRECT(""'(EDCA) "" &amp; N$3 &amp; ""'!$A$1:$D$1000""),""SELECT A WHERE D = '"" &amp; $A482 &amp; ""'""))))"),"")</f>
        <v/>
      </c>
      <c r="O482" s="76" t="str">
        <f>IFERROR(__xludf.DUMMYFUNCTION("IF(ISBLANK($D482),"""",IFERROR(JOIN("", "",QUERY(INDIRECT(""'(EDCA) "" &amp; O$3 &amp; ""'!$A$1:$D$1000""),""SELECT A WHERE D = '"" &amp; $A482 &amp; ""'""))))"),"")</f>
        <v/>
      </c>
      <c r="P482" s="76" t="str">
        <f>IFERROR(__xludf.DUMMYFUNCTION("IF(ISBLANK($D482),"""",IFERROR(JOIN("", "",QUERY(INDIRECT(""'(EDCA) "" &amp; P$3 &amp; ""'!$A$1:$D$1000""),""SELECT A WHERE D = '"" &amp; $A482 &amp; ""'""))))"),"")</f>
        <v/>
      </c>
      <c r="Q482" s="76">
        <f t="shared" ref="Q482:V482" si="480">IF(ISBLANK(IFERROR(VLOOKUP($A482,INDIRECT("'(EDCA) " &amp; Q$3 &amp; "'!$D:$D"),1,FALSE))),0,1)</f>
        <v>0</v>
      </c>
      <c r="R482" s="76">
        <f t="shared" si="480"/>
        <v>0</v>
      </c>
      <c r="S482" s="76">
        <f t="shared" si="480"/>
        <v>0</v>
      </c>
      <c r="T482" s="76">
        <f t="shared" si="480"/>
        <v>0</v>
      </c>
      <c r="U482" s="76">
        <f t="shared" si="480"/>
        <v>0</v>
      </c>
      <c r="V482" s="76">
        <f t="shared" si="480"/>
        <v>0</v>
      </c>
    </row>
    <row r="483">
      <c r="A483" s="76" t="str">
        <f t="shared" si="1"/>
        <v> ()</v>
      </c>
      <c r="B483" s="76"/>
      <c r="C483" s="76"/>
      <c r="D483" s="76"/>
      <c r="E483" s="76"/>
      <c r="F483" s="76"/>
      <c r="G483" s="76"/>
      <c r="H483" s="76"/>
      <c r="I483" s="88" t="str">
        <f t="shared" si="3"/>
        <v>no</v>
      </c>
      <c r="J483" s="88" t="str">
        <f>IFERROR(__xludf.DUMMYFUNCTION("IFERROR(JOIN("", "",FILTER(K483:P483,LEN(K483:P483))))"),"")</f>
        <v/>
      </c>
      <c r="K483" s="76" t="str">
        <f>IFERROR(__xludf.DUMMYFUNCTION("IF(ISBLANK($D483),"""",IFERROR(JOIN("", "",QUERY(INDIRECT(""'(EDCA) "" &amp; K$3 &amp; ""'!$A$1:$D$1000""),""SELECT A WHERE D = '"" &amp; $A483 &amp; ""'""))))"),"")</f>
        <v/>
      </c>
      <c r="L483" s="76" t="str">
        <f>IFERROR(__xludf.DUMMYFUNCTION("IF(ISBLANK($D483),"""",IFERROR(JOIN("", "",QUERY(INDIRECT(""'(EDCA) "" &amp; L$3 &amp; ""'!$A$1:$D$1000""),""SELECT A WHERE D = '"" &amp; $A483 &amp; ""'""))))"),"")</f>
        <v/>
      </c>
      <c r="M483" s="76" t="str">
        <f>IFERROR(__xludf.DUMMYFUNCTION("IF(ISBLANK($D483),"""",IFERROR(JOIN("", "",QUERY(INDIRECT(""'(EDCA) "" &amp; M$3 &amp; ""'!$A$1:$D$1000""),""SELECT A WHERE D = '"" &amp; $A483 &amp; ""'""))))"),"")</f>
        <v/>
      </c>
      <c r="N483" s="76" t="str">
        <f>IFERROR(__xludf.DUMMYFUNCTION("IF(ISBLANK($D483),"""",IFERROR(JOIN("", "",QUERY(INDIRECT(""'(EDCA) "" &amp; N$3 &amp; ""'!$A$1:$D$1000""),""SELECT A WHERE D = '"" &amp; $A483 &amp; ""'""))))"),"")</f>
        <v/>
      </c>
      <c r="O483" s="76" t="str">
        <f>IFERROR(__xludf.DUMMYFUNCTION("IF(ISBLANK($D483),"""",IFERROR(JOIN("", "",QUERY(INDIRECT(""'(EDCA) "" &amp; O$3 &amp; ""'!$A$1:$D$1000""),""SELECT A WHERE D = '"" &amp; $A483 &amp; ""'""))))"),"")</f>
        <v/>
      </c>
      <c r="P483" s="76" t="str">
        <f>IFERROR(__xludf.DUMMYFUNCTION("IF(ISBLANK($D483),"""",IFERROR(JOIN("", "",QUERY(INDIRECT(""'(EDCA) "" &amp; P$3 &amp; ""'!$A$1:$D$1000""),""SELECT A WHERE D = '"" &amp; $A483 &amp; ""'""))))"),"")</f>
        <v/>
      </c>
      <c r="Q483" s="76">
        <f t="shared" ref="Q483:V483" si="481">IF(ISBLANK(IFERROR(VLOOKUP($A483,INDIRECT("'(EDCA) " &amp; Q$3 &amp; "'!$D:$D"),1,FALSE))),0,1)</f>
        <v>0</v>
      </c>
      <c r="R483" s="76">
        <f t="shared" si="481"/>
        <v>0</v>
      </c>
      <c r="S483" s="76">
        <f t="shared" si="481"/>
        <v>0</v>
      </c>
      <c r="T483" s="76">
        <f t="shared" si="481"/>
        <v>0</v>
      </c>
      <c r="U483" s="76">
        <f t="shared" si="481"/>
        <v>0</v>
      </c>
      <c r="V483" s="76">
        <f t="shared" si="481"/>
        <v>0</v>
      </c>
    </row>
    <row r="484">
      <c r="A484" s="76" t="str">
        <f t="shared" si="1"/>
        <v> ()</v>
      </c>
      <c r="B484" s="76"/>
      <c r="C484" s="76"/>
      <c r="D484" s="76"/>
      <c r="E484" s="76"/>
      <c r="F484" s="76"/>
      <c r="G484" s="76"/>
      <c r="H484" s="76"/>
      <c r="I484" s="88" t="str">
        <f t="shared" si="3"/>
        <v>no</v>
      </c>
      <c r="J484" s="88" t="str">
        <f>IFERROR(__xludf.DUMMYFUNCTION("IFERROR(JOIN("", "",FILTER(K484:P484,LEN(K484:P484))))"),"")</f>
        <v/>
      </c>
      <c r="K484" s="76" t="str">
        <f>IFERROR(__xludf.DUMMYFUNCTION("IF(ISBLANK($D484),"""",IFERROR(JOIN("", "",QUERY(INDIRECT(""'(EDCA) "" &amp; K$3 &amp; ""'!$A$1:$D$1000""),""SELECT A WHERE D = '"" &amp; $A484 &amp; ""'""))))"),"")</f>
        <v/>
      </c>
      <c r="L484" s="76" t="str">
        <f>IFERROR(__xludf.DUMMYFUNCTION("IF(ISBLANK($D484),"""",IFERROR(JOIN("", "",QUERY(INDIRECT(""'(EDCA) "" &amp; L$3 &amp; ""'!$A$1:$D$1000""),""SELECT A WHERE D = '"" &amp; $A484 &amp; ""'""))))"),"")</f>
        <v/>
      </c>
      <c r="M484" s="76" t="str">
        <f>IFERROR(__xludf.DUMMYFUNCTION("IF(ISBLANK($D484),"""",IFERROR(JOIN("", "",QUERY(INDIRECT(""'(EDCA) "" &amp; M$3 &amp; ""'!$A$1:$D$1000""),""SELECT A WHERE D = '"" &amp; $A484 &amp; ""'""))))"),"")</f>
        <v/>
      </c>
      <c r="N484" s="76" t="str">
        <f>IFERROR(__xludf.DUMMYFUNCTION("IF(ISBLANK($D484),"""",IFERROR(JOIN("", "",QUERY(INDIRECT(""'(EDCA) "" &amp; N$3 &amp; ""'!$A$1:$D$1000""),""SELECT A WHERE D = '"" &amp; $A484 &amp; ""'""))))"),"")</f>
        <v/>
      </c>
      <c r="O484" s="76" t="str">
        <f>IFERROR(__xludf.DUMMYFUNCTION("IF(ISBLANK($D484),"""",IFERROR(JOIN("", "",QUERY(INDIRECT(""'(EDCA) "" &amp; O$3 &amp; ""'!$A$1:$D$1000""),""SELECT A WHERE D = '"" &amp; $A484 &amp; ""'""))))"),"")</f>
        <v/>
      </c>
      <c r="P484" s="76" t="str">
        <f>IFERROR(__xludf.DUMMYFUNCTION("IF(ISBLANK($D484),"""",IFERROR(JOIN("", "",QUERY(INDIRECT(""'(EDCA) "" &amp; P$3 &amp; ""'!$A$1:$D$1000""),""SELECT A WHERE D = '"" &amp; $A484 &amp; ""'""))))"),"")</f>
        <v/>
      </c>
      <c r="Q484" s="76">
        <f t="shared" ref="Q484:V484" si="482">IF(ISBLANK(IFERROR(VLOOKUP($A484,INDIRECT("'(EDCA) " &amp; Q$3 &amp; "'!$D:$D"),1,FALSE))),0,1)</f>
        <v>0</v>
      </c>
      <c r="R484" s="76">
        <f t="shared" si="482"/>
        <v>0</v>
      </c>
      <c r="S484" s="76">
        <f t="shared" si="482"/>
        <v>0</v>
      </c>
      <c r="T484" s="76">
        <f t="shared" si="482"/>
        <v>0</v>
      </c>
      <c r="U484" s="76">
        <f t="shared" si="482"/>
        <v>0</v>
      </c>
      <c r="V484" s="76">
        <f t="shared" si="482"/>
        <v>0</v>
      </c>
    </row>
    <row r="485">
      <c r="A485" s="76" t="str">
        <f t="shared" si="1"/>
        <v> ()</v>
      </c>
      <c r="B485" s="76"/>
      <c r="C485" s="76"/>
      <c r="D485" s="76"/>
      <c r="E485" s="76"/>
      <c r="F485" s="76"/>
      <c r="G485" s="76"/>
      <c r="H485" s="76"/>
      <c r="I485" s="88" t="str">
        <f t="shared" si="3"/>
        <v>no</v>
      </c>
      <c r="J485" s="88" t="str">
        <f>IFERROR(__xludf.DUMMYFUNCTION("IFERROR(JOIN("", "",FILTER(K485:P485,LEN(K485:P485))))"),"")</f>
        <v/>
      </c>
      <c r="K485" s="76" t="str">
        <f>IFERROR(__xludf.DUMMYFUNCTION("IF(ISBLANK($D485),"""",IFERROR(JOIN("", "",QUERY(INDIRECT(""'(EDCA) "" &amp; K$3 &amp; ""'!$A$1:$D$1000""),""SELECT A WHERE D = '"" &amp; $A485 &amp; ""'""))))"),"")</f>
        <v/>
      </c>
      <c r="L485" s="76" t="str">
        <f>IFERROR(__xludf.DUMMYFUNCTION("IF(ISBLANK($D485),"""",IFERROR(JOIN("", "",QUERY(INDIRECT(""'(EDCA) "" &amp; L$3 &amp; ""'!$A$1:$D$1000""),""SELECT A WHERE D = '"" &amp; $A485 &amp; ""'""))))"),"")</f>
        <v/>
      </c>
      <c r="M485" s="76" t="str">
        <f>IFERROR(__xludf.DUMMYFUNCTION("IF(ISBLANK($D485),"""",IFERROR(JOIN("", "",QUERY(INDIRECT(""'(EDCA) "" &amp; M$3 &amp; ""'!$A$1:$D$1000""),""SELECT A WHERE D = '"" &amp; $A485 &amp; ""'""))))"),"")</f>
        <v/>
      </c>
      <c r="N485" s="76" t="str">
        <f>IFERROR(__xludf.DUMMYFUNCTION("IF(ISBLANK($D485),"""",IFERROR(JOIN("", "",QUERY(INDIRECT(""'(EDCA) "" &amp; N$3 &amp; ""'!$A$1:$D$1000""),""SELECT A WHERE D = '"" &amp; $A485 &amp; ""'""))))"),"")</f>
        <v/>
      </c>
      <c r="O485" s="76" t="str">
        <f>IFERROR(__xludf.DUMMYFUNCTION("IF(ISBLANK($D485),"""",IFERROR(JOIN("", "",QUERY(INDIRECT(""'(EDCA) "" &amp; O$3 &amp; ""'!$A$1:$D$1000""),""SELECT A WHERE D = '"" &amp; $A485 &amp; ""'""))))"),"")</f>
        <v/>
      </c>
      <c r="P485" s="76" t="str">
        <f>IFERROR(__xludf.DUMMYFUNCTION("IF(ISBLANK($D485),"""",IFERROR(JOIN("", "",QUERY(INDIRECT(""'(EDCA) "" &amp; P$3 &amp; ""'!$A$1:$D$1000""),""SELECT A WHERE D = '"" &amp; $A485 &amp; ""'""))))"),"")</f>
        <v/>
      </c>
      <c r="Q485" s="76">
        <f t="shared" ref="Q485:V485" si="483">IF(ISBLANK(IFERROR(VLOOKUP($A485,INDIRECT("'(EDCA) " &amp; Q$3 &amp; "'!$D:$D"),1,FALSE))),0,1)</f>
        <v>0</v>
      </c>
      <c r="R485" s="76">
        <f t="shared" si="483"/>
        <v>0</v>
      </c>
      <c r="S485" s="76">
        <f t="shared" si="483"/>
        <v>0</v>
      </c>
      <c r="T485" s="76">
        <f t="shared" si="483"/>
        <v>0</v>
      </c>
      <c r="U485" s="76">
        <f t="shared" si="483"/>
        <v>0</v>
      </c>
      <c r="V485" s="76">
        <f t="shared" si="483"/>
        <v>0</v>
      </c>
    </row>
    <row r="486">
      <c r="A486" s="76" t="str">
        <f t="shared" si="1"/>
        <v> ()</v>
      </c>
      <c r="B486" s="76"/>
      <c r="C486" s="76"/>
      <c r="D486" s="76"/>
      <c r="E486" s="76"/>
      <c r="F486" s="76"/>
      <c r="G486" s="76"/>
      <c r="H486" s="76"/>
      <c r="I486" s="88" t="str">
        <f t="shared" si="3"/>
        <v>no</v>
      </c>
      <c r="J486" s="88" t="str">
        <f>IFERROR(__xludf.DUMMYFUNCTION("IFERROR(JOIN("", "",FILTER(K486:P486,LEN(K486:P486))))"),"")</f>
        <v/>
      </c>
      <c r="K486" s="76" t="str">
        <f>IFERROR(__xludf.DUMMYFUNCTION("IF(ISBLANK($D486),"""",IFERROR(JOIN("", "",QUERY(INDIRECT(""'(EDCA) "" &amp; K$3 &amp; ""'!$A$1:$D$1000""),""SELECT A WHERE D = '"" &amp; $A486 &amp; ""'""))))"),"")</f>
        <v/>
      </c>
      <c r="L486" s="76" t="str">
        <f>IFERROR(__xludf.DUMMYFUNCTION("IF(ISBLANK($D486),"""",IFERROR(JOIN("", "",QUERY(INDIRECT(""'(EDCA) "" &amp; L$3 &amp; ""'!$A$1:$D$1000""),""SELECT A WHERE D = '"" &amp; $A486 &amp; ""'""))))"),"")</f>
        <v/>
      </c>
      <c r="M486" s="76" t="str">
        <f>IFERROR(__xludf.DUMMYFUNCTION("IF(ISBLANK($D486),"""",IFERROR(JOIN("", "",QUERY(INDIRECT(""'(EDCA) "" &amp; M$3 &amp; ""'!$A$1:$D$1000""),""SELECT A WHERE D = '"" &amp; $A486 &amp; ""'""))))"),"")</f>
        <v/>
      </c>
      <c r="N486" s="76" t="str">
        <f>IFERROR(__xludf.DUMMYFUNCTION("IF(ISBLANK($D486),"""",IFERROR(JOIN("", "",QUERY(INDIRECT(""'(EDCA) "" &amp; N$3 &amp; ""'!$A$1:$D$1000""),""SELECT A WHERE D = '"" &amp; $A486 &amp; ""'""))))"),"")</f>
        <v/>
      </c>
      <c r="O486" s="76" t="str">
        <f>IFERROR(__xludf.DUMMYFUNCTION("IF(ISBLANK($D486),"""",IFERROR(JOIN("", "",QUERY(INDIRECT(""'(EDCA) "" &amp; O$3 &amp; ""'!$A$1:$D$1000""),""SELECT A WHERE D = '"" &amp; $A486 &amp; ""'""))))"),"")</f>
        <v/>
      </c>
      <c r="P486" s="76" t="str">
        <f>IFERROR(__xludf.DUMMYFUNCTION("IF(ISBLANK($D486),"""",IFERROR(JOIN("", "",QUERY(INDIRECT(""'(EDCA) "" &amp; P$3 &amp; ""'!$A$1:$D$1000""),""SELECT A WHERE D = '"" &amp; $A486 &amp; ""'""))))"),"")</f>
        <v/>
      </c>
      <c r="Q486" s="76">
        <f t="shared" ref="Q486:V486" si="484">IF(ISBLANK(IFERROR(VLOOKUP($A486,INDIRECT("'(EDCA) " &amp; Q$3 &amp; "'!$D:$D"),1,FALSE))),0,1)</f>
        <v>0</v>
      </c>
      <c r="R486" s="76">
        <f t="shared" si="484"/>
        <v>0</v>
      </c>
      <c r="S486" s="76">
        <f t="shared" si="484"/>
        <v>0</v>
      </c>
      <c r="T486" s="76">
        <f t="shared" si="484"/>
        <v>0</v>
      </c>
      <c r="U486" s="76">
        <f t="shared" si="484"/>
        <v>0</v>
      </c>
      <c r="V486" s="76">
        <f t="shared" si="484"/>
        <v>0</v>
      </c>
    </row>
    <row r="487">
      <c r="A487" s="76" t="str">
        <f t="shared" si="1"/>
        <v> ()</v>
      </c>
      <c r="B487" s="76"/>
      <c r="C487" s="76"/>
      <c r="D487" s="76"/>
      <c r="E487" s="76"/>
      <c r="F487" s="76"/>
      <c r="G487" s="76"/>
      <c r="H487" s="76"/>
      <c r="I487" s="88" t="str">
        <f t="shared" si="3"/>
        <v>no</v>
      </c>
      <c r="J487" s="88" t="str">
        <f>IFERROR(__xludf.DUMMYFUNCTION("IFERROR(JOIN("", "",FILTER(K487:P487,LEN(K487:P487))))"),"")</f>
        <v/>
      </c>
      <c r="K487" s="76" t="str">
        <f>IFERROR(__xludf.DUMMYFUNCTION("IF(ISBLANK($D487),"""",IFERROR(JOIN("", "",QUERY(INDIRECT(""'(EDCA) "" &amp; K$3 &amp; ""'!$A$1:$D$1000""),""SELECT A WHERE D = '"" &amp; $A487 &amp; ""'""))))"),"")</f>
        <v/>
      </c>
      <c r="L487" s="76" t="str">
        <f>IFERROR(__xludf.DUMMYFUNCTION("IF(ISBLANK($D487),"""",IFERROR(JOIN("", "",QUERY(INDIRECT(""'(EDCA) "" &amp; L$3 &amp; ""'!$A$1:$D$1000""),""SELECT A WHERE D = '"" &amp; $A487 &amp; ""'""))))"),"")</f>
        <v/>
      </c>
      <c r="M487" s="76" t="str">
        <f>IFERROR(__xludf.DUMMYFUNCTION("IF(ISBLANK($D487),"""",IFERROR(JOIN("", "",QUERY(INDIRECT(""'(EDCA) "" &amp; M$3 &amp; ""'!$A$1:$D$1000""),""SELECT A WHERE D = '"" &amp; $A487 &amp; ""'""))))"),"")</f>
        <v/>
      </c>
      <c r="N487" s="76" t="str">
        <f>IFERROR(__xludf.DUMMYFUNCTION("IF(ISBLANK($D487),"""",IFERROR(JOIN("", "",QUERY(INDIRECT(""'(EDCA) "" &amp; N$3 &amp; ""'!$A$1:$D$1000""),""SELECT A WHERE D = '"" &amp; $A487 &amp; ""'""))))"),"")</f>
        <v/>
      </c>
      <c r="O487" s="76" t="str">
        <f>IFERROR(__xludf.DUMMYFUNCTION("IF(ISBLANK($D487),"""",IFERROR(JOIN("", "",QUERY(INDIRECT(""'(EDCA) "" &amp; O$3 &amp; ""'!$A$1:$D$1000""),""SELECT A WHERE D = '"" &amp; $A487 &amp; ""'""))))"),"")</f>
        <v/>
      </c>
      <c r="P487" s="76" t="str">
        <f>IFERROR(__xludf.DUMMYFUNCTION("IF(ISBLANK($D487),"""",IFERROR(JOIN("", "",QUERY(INDIRECT(""'(EDCA) "" &amp; P$3 &amp; ""'!$A$1:$D$1000""),""SELECT A WHERE D = '"" &amp; $A487 &amp; ""'""))))"),"")</f>
        <v/>
      </c>
      <c r="Q487" s="76">
        <f t="shared" ref="Q487:V487" si="485">IF(ISBLANK(IFERROR(VLOOKUP($A487,INDIRECT("'(EDCA) " &amp; Q$3 &amp; "'!$D:$D"),1,FALSE))),0,1)</f>
        <v>0</v>
      </c>
      <c r="R487" s="76">
        <f t="shared" si="485"/>
        <v>0</v>
      </c>
      <c r="S487" s="76">
        <f t="shared" si="485"/>
        <v>0</v>
      </c>
      <c r="T487" s="76">
        <f t="shared" si="485"/>
        <v>0</v>
      </c>
      <c r="U487" s="76">
        <f t="shared" si="485"/>
        <v>0</v>
      </c>
      <c r="V487" s="76">
        <f t="shared" si="485"/>
        <v>0</v>
      </c>
    </row>
    <row r="488">
      <c r="A488" s="76" t="str">
        <f t="shared" si="1"/>
        <v> ()</v>
      </c>
      <c r="B488" s="76"/>
      <c r="C488" s="76"/>
      <c r="D488" s="76"/>
      <c r="E488" s="76"/>
      <c r="F488" s="76"/>
      <c r="G488" s="76"/>
      <c r="H488" s="76"/>
      <c r="I488" s="88" t="str">
        <f t="shared" si="3"/>
        <v>no</v>
      </c>
      <c r="J488" s="88" t="str">
        <f>IFERROR(__xludf.DUMMYFUNCTION("IFERROR(JOIN("", "",FILTER(K488:P488,LEN(K488:P488))))"),"")</f>
        <v/>
      </c>
      <c r="K488" s="76" t="str">
        <f>IFERROR(__xludf.DUMMYFUNCTION("IF(ISBLANK($D488),"""",IFERROR(JOIN("", "",QUERY(INDIRECT(""'(EDCA) "" &amp; K$3 &amp; ""'!$A$1:$D$1000""),""SELECT A WHERE D = '"" &amp; $A488 &amp; ""'""))))"),"")</f>
        <v/>
      </c>
      <c r="L488" s="76" t="str">
        <f>IFERROR(__xludf.DUMMYFUNCTION("IF(ISBLANK($D488),"""",IFERROR(JOIN("", "",QUERY(INDIRECT(""'(EDCA) "" &amp; L$3 &amp; ""'!$A$1:$D$1000""),""SELECT A WHERE D = '"" &amp; $A488 &amp; ""'""))))"),"")</f>
        <v/>
      </c>
      <c r="M488" s="76" t="str">
        <f>IFERROR(__xludf.DUMMYFUNCTION("IF(ISBLANK($D488),"""",IFERROR(JOIN("", "",QUERY(INDIRECT(""'(EDCA) "" &amp; M$3 &amp; ""'!$A$1:$D$1000""),""SELECT A WHERE D = '"" &amp; $A488 &amp; ""'""))))"),"")</f>
        <v/>
      </c>
      <c r="N488" s="76" t="str">
        <f>IFERROR(__xludf.DUMMYFUNCTION("IF(ISBLANK($D488),"""",IFERROR(JOIN("", "",QUERY(INDIRECT(""'(EDCA) "" &amp; N$3 &amp; ""'!$A$1:$D$1000""),""SELECT A WHERE D = '"" &amp; $A488 &amp; ""'""))))"),"")</f>
        <v/>
      </c>
      <c r="O488" s="76" t="str">
        <f>IFERROR(__xludf.DUMMYFUNCTION("IF(ISBLANK($D488),"""",IFERROR(JOIN("", "",QUERY(INDIRECT(""'(EDCA) "" &amp; O$3 &amp; ""'!$A$1:$D$1000""),""SELECT A WHERE D = '"" &amp; $A488 &amp; ""'""))))"),"")</f>
        <v/>
      </c>
      <c r="P488" s="76" t="str">
        <f>IFERROR(__xludf.DUMMYFUNCTION("IF(ISBLANK($D488),"""",IFERROR(JOIN("", "",QUERY(INDIRECT(""'(EDCA) "" &amp; P$3 &amp; ""'!$A$1:$D$1000""),""SELECT A WHERE D = '"" &amp; $A488 &amp; ""'""))))"),"")</f>
        <v/>
      </c>
      <c r="Q488" s="76">
        <f t="shared" ref="Q488:V488" si="486">IF(ISBLANK(IFERROR(VLOOKUP($A488,INDIRECT("'(EDCA) " &amp; Q$3 &amp; "'!$D:$D"),1,FALSE))),0,1)</f>
        <v>0</v>
      </c>
      <c r="R488" s="76">
        <f t="shared" si="486"/>
        <v>0</v>
      </c>
      <c r="S488" s="76">
        <f t="shared" si="486"/>
        <v>0</v>
      </c>
      <c r="T488" s="76">
        <f t="shared" si="486"/>
        <v>0</v>
      </c>
      <c r="U488" s="76">
        <f t="shared" si="486"/>
        <v>0</v>
      </c>
      <c r="V488" s="76">
        <f t="shared" si="486"/>
        <v>0</v>
      </c>
    </row>
    <row r="489">
      <c r="A489" s="76" t="str">
        <f t="shared" si="1"/>
        <v> ()</v>
      </c>
      <c r="B489" s="76"/>
      <c r="C489" s="76"/>
      <c r="D489" s="76"/>
      <c r="E489" s="76"/>
      <c r="F489" s="76"/>
      <c r="G489" s="76"/>
      <c r="H489" s="76"/>
      <c r="I489" s="88" t="str">
        <f t="shared" si="3"/>
        <v>no</v>
      </c>
      <c r="J489" s="88" t="str">
        <f>IFERROR(__xludf.DUMMYFUNCTION("IFERROR(JOIN("", "",FILTER(K489:P489,LEN(K489:P489))))"),"")</f>
        <v/>
      </c>
      <c r="K489" s="76" t="str">
        <f>IFERROR(__xludf.DUMMYFUNCTION("IF(ISBLANK($D489),"""",IFERROR(JOIN("", "",QUERY(INDIRECT(""'(EDCA) "" &amp; K$3 &amp; ""'!$A$1:$D$1000""),""SELECT A WHERE D = '"" &amp; $A489 &amp; ""'""))))"),"")</f>
        <v/>
      </c>
      <c r="L489" s="76" t="str">
        <f>IFERROR(__xludf.DUMMYFUNCTION("IF(ISBLANK($D489),"""",IFERROR(JOIN("", "",QUERY(INDIRECT(""'(EDCA) "" &amp; L$3 &amp; ""'!$A$1:$D$1000""),""SELECT A WHERE D = '"" &amp; $A489 &amp; ""'""))))"),"")</f>
        <v/>
      </c>
      <c r="M489" s="76" t="str">
        <f>IFERROR(__xludf.DUMMYFUNCTION("IF(ISBLANK($D489),"""",IFERROR(JOIN("", "",QUERY(INDIRECT(""'(EDCA) "" &amp; M$3 &amp; ""'!$A$1:$D$1000""),""SELECT A WHERE D = '"" &amp; $A489 &amp; ""'""))))"),"")</f>
        <v/>
      </c>
      <c r="N489" s="76" t="str">
        <f>IFERROR(__xludf.DUMMYFUNCTION("IF(ISBLANK($D489),"""",IFERROR(JOIN("", "",QUERY(INDIRECT(""'(EDCA) "" &amp; N$3 &amp; ""'!$A$1:$D$1000""),""SELECT A WHERE D = '"" &amp; $A489 &amp; ""'""))))"),"")</f>
        <v/>
      </c>
      <c r="O489" s="76" t="str">
        <f>IFERROR(__xludf.DUMMYFUNCTION("IF(ISBLANK($D489),"""",IFERROR(JOIN("", "",QUERY(INDIRECT(""'(EDCA) "" &amp; O$3 &amp; ""'!$A$1:$D$1000""),""SELECT A WHERE D = '"" &amp; $A489 &amp; ""'""))))"),"")</f>
        <v/>
      </c>
      <c r="P489" s="76" t="str">
        <f>IFERROR(__xludf.DUMMYFUNCTION("IF(ISBLANK($D489),"""",IFERROR(JOIN("", "",QUERY(INDIRECT(""'(EDCA) "" &amp; P$3 &amp; ""'!$A$1:$D$1000""),""SELECT A WHERE D = '"" &amp; $A489 &amp; ""'""))))"),"")</f>
        <v/>
      </c>
      <c r="Q489" s="76">
        <f t="shared" ref="Q489:V489" si="487">IF(ISBLANK(IFERROR(VLOOKUP($A489,INDIRECT("'(EDCA) " &amp; Q$3 &amp; "'!$D:$D"),1,FALSE))),0,1)</f>
        <v>0</v>
      </c>
      <c r="R489" s="76">
        <f t="shared" si="487"/>
        <v>0</v>
      </c>
      <c r="S489" s="76">
        <f t="shared" si="487"/>
        <v>0</v>
      </c>
      <c r="T489" s="76">
        <f t="shared" si="487"/>
        <v>0</v>
      </c>
      <c r="U489" s="76">
        <f t="shared" si="487"/>
        <v>0</v>
      </c>
      <c r="V489" s="76">
        <f t="shared" si="487"/>
        <v>0</v>
      </c>
    </row>
    <row r="490">
      <c r="A490" s="76" t="str">
        <f t="shared" si="1"/>
        <v> ()</v>
      </c>
      <c r="B490" s="76"/>
      <c r="C490" s="76"/>
      <c r="D490" s="76"/>
      <c r="E490" s="76"/>
      <c r="F490" s="76"/>
      <c r="G490" s="76"/>
      <c r="H490" s="76"/>
      <c r="I490" s="88" t="str">
        <f t="shared" si="3"/>
        <v>no</v>
      </c>
      <c r="J490" s="88" t="str">
        <f>IFERROR(__xludf.DUMMYFUNCTION("IFERROR(JOIN("", "",FILTER(K490:P490,LEN(K490:P490))))"),"")</f>
        <v/>
      </c>
      <c r="K490" s="76" t="str">
        <f>IFERROR(__xludf.DUMMYFUNCTION("IF(ISBLANK($D490),"""",IFERROR(JOIN("", "",QUERY(INDIRECT(""'(EDCA) "" &amp; K$3 &amp; ""'!$A$1:$D$1000""),""SELECT A WHERE D = '"" &amp; $A490 &amp; ""'""))))"),"")</f>
        <v/>
      </c>
      <c r="L490" s="76" t="str">
        <f>IFERROR(__xludf.DUMMYFUNCTION("IF(ISBLANK($D490),"""",IFERROR(JOIN("", "",QUERY(INDIRECT(""'(EDCA) "" &amp; L$3 &amp; ""'!$A$1:$D$1000""),""SELECT A WHERE D = '"" &amp; $A490 &amp; ""'""))))"),"")</f>
        <v/>
      </c>
      <c r="M490" s="76" t="str">
        <f>IFERROR(__xludf.DUMMYFUNCTION("IF(ISBLANK($D490),"""",IFERROR(JOIN("", "",QUERY(INDIRECT(""'(EDCA) "" &amp; M$3 &amp; ""'!$A$1:$D$1000""),""SELECT A WHERE D = '"" &amp; $A490 &amp; ""'""))))"),"")</f>
        <v/>
      </c>
      <c r="N490" s="76" t="str">
        <f>IFERROR(__xludf.DUMMYFUNCTION("IF(ISBLANK($D490),"""",IFERROR(JOIN("", "",QUERY(INDIRECT(""'(EDCA) "" &amp; N$3 &amp; ""'!$A$1:$D$1000""),""SELECT A WHERE D = '"" &amp; $A490 &amp; ""'""))))"),"")</f>
        <v/>
      </c>
      <c r="O490" s="76" t="str">
        <f>IFERROR(__xludf.DUMMYFUNCTION("IF(ISBLANK($D490),"""",IFERROR(JOIN("", "",QUERY(INDIRECT(""'(EDCA) "" &amp; O$3 &amp; ""'!$A$1:$D$1000""),""SELECT A WHERE D = '"" &amp; $A490 &amp; ""'""))))"),"")</f>
        <v/>
      </c>
      <c r="P490" s="76" t="str">
        <f>IFERROR(__xludf.DUMMYFUNCTION("IF(ISBLANK($D490),"""",IFERROR(JOIN("", "",QUERY(INDIRECT(""'(EDCA) "" &amp; P$3 &amp; ""'!$A$1:$D$1000""),""SELECT A WHERE D = '"" &amp; $A490 &amp; ""'""))))"),"")</f>
        <v/>
      </c>
      <c r="Q490" s="76">
        <f t="shared" ref="Q490:V490" si="488">IF(ISBLANK(IFERROR(VLOOKUP($A490,INDIRECT("'(EDCA) " &amp; Q$3 &amp; "'!$D:$D"),1,FALSE))),0,1)</f>
        <v>0</v>
      </c>
      <c r="R490" s="76">
        <f t="shared" si="488"/>
        <v>0</v>
      </c>
      <c r="S490" s="76">
        <f t="shared" si="488"/>
        <v>0</v>
      </c>
      <c r="T490" s="76">
        <f t="shared" si="488"/>
        <v>0</v>
      </c>
      <c r="U490" s="76">
        <f t="shared" si="488"/>
        <v>0</v>
      </c>
      <c r="V490" s="76">
        <f t="shared" si="488"/>
        <v>0</v>
      </c>
    </row>
    <row r="491">
      <c r="A491" s="76" t="str">
        <f t="shared" si="1"/>
        <v> ()</v>
      </c>
      <c r="B491" s="76"/>
      <c r="C491" s="76"/>
      <c r="D491" s="76"/>
      <c r="E491" s="76"/>
      <c r="F491" s="76"/>
      <c r="G491" s="76"/>
      <c r="H491" s="76"/>
      <c r="I491" s="88" t="str">
        <f t="shared" si="3"/>
        <v>no</v>
      </c>
      <c r="J491" s="88" t="str">
        <f>IFERROR(__xludf.DUMMYFUNCTION("IFERROR(JOIN("", "",FILTER(K491:P491,LEN(K491:P491))))"),"")</f>
        <v/>
      </c>
      <c r="K491" s="76" t="str">
        <f>IFERROR(__xludf.DUMMYFUNCTION("IF(ISBLANK($D491),"""",IFERROR(JOIN("", "",QUERY(INDIRECT(""'(EDCA) "" &amp; K$3 &amp; ""'!$A$1:$D$1000""),""SELECT A WHERE D = '"" &amp; $A491 &amp; ""'""))))"),"")</f>
        <v/>
      </c>
      <c r="L491" s="76" t="str">
        <f>IFERROR(__xludf.DUMMYFUNCTION("IF(ISBLANK($D491),"""",IFERROR(JOIN("", "",QUERY(INDIRECT(""'(EDCA) "" &amp; L$3 &amp; ""'!$A$1:$D$1000""),""SELECT A WHERE D = '"" &amp; $A491 &amp; ""'""))))"),"")</f>
        <v/>
      </c>
      <c r="M491" s="76" t="str">
        <f>IFERROR(__xludf.DUMMYFUNCTION("IF(ISBLANK($D491),"""",IFERROR(JOIN("", "",QUERY(INDIRECT(""'(EDCA) "" &amp; M$3 &amp; ""'!$A$1:$D$1000""),""SELECT A WHERE D = '"" &amp; $A491 &amp; ""'""))))"),"")</f>
        <v/>
      </c>
      <c r="N491" s="76" t="str">
        <f>IFERROR(__xludf.DUMMYFUNCTION("IF(ISBLANK($D491),"""",IFERROR(JOIN("", "",QUERY(INDIRECT(""'(EDCA) "" &amp; N$3 &amp; ""'!$A$1:$D$1000""),""SELECT A WHERE D = '"" &amp; $A491 &amp; ""'""))))"),"")</f>
        <v/>
      </c>
      <c r="O491" s="76" t="str">
        <f>IFERROR(__xludf.DUMMYFUNCTION("IF(ISBLANK($D491),"""",IFERROR(JOIN("", "",QUERY(INDIRECT(""'(EDCA) "" &amp; O$3 &amp; ""'!$A$1:$D$1000""),""SELECT A WHERE D = '"" &amp; $A491 &amp; ""'""))))"),"")</f>
        <v/>
      </c>
      <c r="P491" s="76" t="str">
        <f>IFERROR(__xludf.DUMMYFUNCTION("IF(ISBLANK($D491),"""",IFERROR(JOIN("", "",QUERY(INDIRECT(""'(EDCA) "" &amp; P$3 &amp; ""'!$A$1:$D$1000""),""SELECT A WHERE D = '"" &amp; $A491 &amp; ""'""))))"),"")</f>
        <v/>
      </c>
      <c r="Q491" s="76">
        <f t="shared" ref="Q491:V491" si="489">IF(ISBLANK(IFERROR(VLOOKUP($A491,INDIRECT("'(EDCA) " &amp; Q$3 &amp; "'!$D:$D"),1,FALSE))),0,1)</f>
        <v>0</v>
      </c>
      <c r="R491" s="76">
        <f t="shared" si="489"/>
        <v>0</v>
      </c>
      <c r="S491" s="76">
        <f t="shared" si="489"/>
        <v>0</v>
      </c>
      <c r="T491" s="76">
        <f t="shared" si="489"/>
        <v>0</v>
      </c>
      <c r="U491" s="76">
        <f t="shared" si="489"/>
        <v>0</v>
      </c>
      <c r="V491" s="76">
        <f t="shared" si="489"/>
        <v>0</v>
      </c>
    </row>
    <row r="492">
      <c r="A492" s="76" t="str">
        <f t="shared" si="1"/>
        <v> ()</v>
      </c>
      <c r="B492" s="76"/>
      <c r="C492" s="76"/>
      <c r="D492" s="76"/>
      <c r="E492" s="76"/>
      <c r="F492" s="76"/>
      <c r="G492" s="76"/>
      <c r="H492" s="76"/>
      <c r="I492" s="88" t="str">
        <f t="shared" si="3"/>
        <v>no</v>
      </c>
      <c r="J492" s="88" t="str">
        <f>IFERROR(__xludf.DUMMYFUNCTION("IFERROR(JOIN("", "",FILTER(K492:P492,LEN(K492:P492))))"),"")</f>
        <v/>
      </c>
      <c r="K492" s="76" t="str">
        <f>IFERROR(__xludf.DUMMYFUNCTION("IF(ISBLANK($D492),"""",IFERROR(JOIN("", "",QUERY(INDIRECT(""'(EDCA) "" &amp; K$3 &amp; ""'!$A$1:$D$1000""),""SELECT A WHERE D = '"" &amp; $A492 &amp; ""'""))))"),"")</f>
        <v/>
      </c>
      <c r="L492" s="76" t="str">
        <f>IFERROR(__xludf.DUMMYFUNCTION("IF(ISBLANK($D492),"""",IFERROR(JOIN("", "",QUERY(INDIRECT(""'(EDCA) "" &amp; L$3 &amp; ""'!$A$1:$D$1000""),""SELECT A WHERE D = '"" &amp; $A492 &amp; ""'""))))"),"")</f>
        <v/>
      </c>
      <c r="M492" s="76" t="str">
        <f>IFERROR(__xludf.DUMMYFUNCTION("IF(ISBLANK($D492),"""",IFERROR(JOIN("", "",QUERY(INDIRECT(""'(EDCA) "" &amp; M$3 &amp; ""'!$A$1:$D$1000""),""SELECT A WHERE D = '"" &amp; $A492 &amp; ""'""))))"),"")</f>
        <v/>
      </c>
      <c r="N492" s="76" t="str">
        <f>IFERROR(__xludf.DUMMYFUNCTION("IF(ISBLANK($D492),"""",IFERROR(JOIN("", "",QUERY(INDIRECT(""'(EDCA) "" &amp; N$3 &amp; ""'!$A$1:$D$1000""),""SELECT A WHERE D = '"" &amp; $A492 &amp; ""'""))))"),"")</f>
        <v/>
      </c>
      <c r="O492" s="76" t="str">
        <f>IFERROR(__xludf.DUMMYFUNCTION("IF(ISBLANK($D492),"""",IFERROR(JOIN("", "",QUERY(INDIRECT(""'(EDCA) "" &amp; O$3 &amp; ""'!$A$1:$D$1000""),""SELECT A WHERE D = '"" &amp; $A492 &amp; ""'""))))"),"")</f>
        <v/>
      </c>
      <c r="P492" s="76" t="str">
        <f>IFERROR(__xludf.DUMMYFUNCTION("IF(ISBLANK($D492),"""",IFERROR(JOIN("", "",QUERY(INDIRECT(""'(EDCA) "" &amp; P$3 &amp; ""'!$A$1:$D$1000""),""SELECT A WHERE D = '"" &amp; $A492 &amp; ""'""))))"),"")</f>
        <v/>
      </c>
      <c r="Q492" s="76">
        <f t="shared" ref="Q492:V492" si="490">IF(ISBLANK(IFERROR(VLOOKUP($A492,INDIRECT("'(EDCA) " &amp; Q$3 &amp; "'!$D:$D"),1,FALSE))),0,1)</f>
        <v>0</v>
      </c>
      <c r="R492" s="76">
        <f t="shared" si="490"/>
        <v>0</v>
      </c>
      <c r="S492" s="76">
        <f t="shared" si="490"/>
        <v>0</v>
      </c>
      <c r="T492" s="76">
        <f t="shared" si="490"/>
        <v>0</v>
      </c>
      <c r="U492" s="76">
        <f t="shared" si="490"/>
        <v>0</v>
      </c>
      <c r="V492" s="76">
        <f t="shared" si="490"/>
        <v>0</v>
      </c>
    </row>
    <row r="493">
      <c r="A493" s="76" t="str">
        <f t="shared" si="1"/>
        <v> ()</v>
      </c>
      <c r="B493" s="76"/>
      <c r="C493" s="76"/>
      <c r="D493" s="76"/>
      <c r="E493" s="76"/>
      <c r="F493" s="76"/>
      <c r="G493" s="76"/>
      <c r="H493" s="76"/>
      <c r="I493" s="88" t="str">
        <f t="shared" si="3"/>
        <v>no</v>
      </c>
      <c r="J493" s="88" t="str">
        <f>IFERROR(__xludf.DUMMYFUNCTION("IFERROR(JOIN("", "",FILTER(K493:P493,LEN(K493:P493))))"),"")</f>
        <v/>
      </c>
      <c r="K493" s="76" t="str">
        <f>IFERROR(__xludf.DUMMYFUNCTION("IF(ISBLANK($D493),"""",IFERROR(JOIN("", "",QUERY(INDIRECT(""'(EDCA) "" &amp; K$3 &amp; ""'!$A$1:$D$1000""),""SELECT A WHERE D = '"" &amp; $A493 &amp; ""'""))))"),"")</f>
        <v/>
      </c>
      <c r="L493" s="76" t="str">
        <f>IFERROR(__xludf.DUMMYFUNCTION("IF(ISBLANK($D493),"""",IFERROR(JOIN("", "",QUERY(INDIRECT(""'(EDCA) "" &amp; L$3 &amp; ""'!$A$1:$D$1000""),""SELECT A WHERE D = '"" &amp; $A493 &amp; ""'""))))"),"")</f>
        <v/>
      </c>
      <c r="M493" s="76" t="str">
        <f>IFERROR(__xludf.DUMMYFUNCTION("IF(ISBLANK($D493),"""",IFERROR(JOIN("", "",QUERY(INDIRECT(""'(EDCA) "" &amp; M$3 &amp; ""'!$A$1:$D$1000""),""SELECT A WHERE D = '"" &amp; $A493 &amp; ""'""))))"),"")</f>
        <v/>
      </c>
      <c r="N493" s="76" t="str">
        <f>IFERROR(__xludf.DUMMYFUNCTION("IF(ISBLANK($D493),"""",IFERROR(JOIN("", "",QUERY(INDIRECT(""'(EDCA) "" &amp; N$3 &amp; ""'!$A$1:$D$1000""),""SELECT A WHERE D = '"" &amp; $A493 &amp; ""'""))))"),"")</f>
        <v/>
      </c>
      <c r="O493" s="76" t="str">
        <f>IFERROR(__xludf.DUMMYFUNCTION("IF(ISBLANK($D493),"""",IFERROR(JOIN("", "",QUERY(INDIRECT(""'(EDCA) "" &amp; O$3 &amp; ""'!$A$1:$D$1000""),""SELECT A WHERE D = '"" &amp; $A493 &amp; ""'""))))"),"")</f>
        <v/>
      </c>
      <c r="P493" s="76" t="str">
        <f>IFERROR(__xludf.DUMMYFUNCTION("IF(ISBLANK($D493),"""",IFERROR(JOIN("", "",QUERY(INDIRECT(""'(EDCA) "" &amp; P$3 &amp; ""'!$A$1:$D$1000""),""SELECT A WHERE D = '"" &amp; $A493 &amp; ""'""))))"),"")</f>
        <v/>
      </c>
      <c r="Q493" s="76">
        <f t="shared" ref="Q493:V493" si="491">IF(ISBLANK(IFERROR(VLOOKUP($A493,INDIRECT("'(EDCA) " &amp; Q$3 &amp; "'!$D:$D"),1,FALSE))),0,1)</f>
        <v>0</v>
      </c>
      <c r="R493" s="76">
        <f t="shared" si="491"/>
        <v>0</v>
      </c>
      <c r="S493" s="76">
        <f t="shared" si="491"/>
        <v>0</v>
      </c>
      <c r="T493" s="76">
        <f t="shared" si="491"/>
        <v>0</v>
      </c>
      <c r="U493" s="76">
        <f t="shared" si="491"/>
        <v>0</v>
      </c>
      <c r="V493" s="76">
        <f t="shared" si="491"/>
        <v>0</v>
      </c>
    </row>
    <row r="494">
      <c r="A494" s="76" t="str">
        <f t="shared" si="1"/>
        <v> ()</v>
      </c>
      <c r="B494" s="76"/>
      <c r="C494" s="76"/>
      <c r="D494" s="76"/>
      <c r="E494" s="76"/>
      <c r="F494" s="76"/>
      <c r="G494" s="76"/>
      <c r="H494" s="76"/>
      <c r="I494" s="88" t="str">
        <f t="shared" si="3"/>
        <v>no</v>
      </c>
      <c r="J494" s="88" t="str">
        <f>IFERROR(__xludf.DUMMYFUNCTION("IFERROR(JOIN("", "",FILTER(K494:P494,LEN(K494:P494))))"),"")</f>
        <v/>
      </c>
      <c r="K494" s="76" t="str">
        <f>IFERROR(__xludf.DUMMYFUNCTION("IF(ISBLANK($D494),"""",IFERROR(JOIN("", "",QUERY(INDIRECT(""'(EDCA) "" &amp; K$3 &amp; ""'!$A$1:$D$1000""),""SELECT A WHERE D = '"" &amp; $A494 &amp; ""'""))))"),"")</f>
        <v/>
      </c>
      <c r="L494" s="76" t="str">
        <f>IFERROR(__xludf.DUMMYFUNCTION("IF(ISBLANK($D494),"""",IFERROR(JOIN("", "",QUERY(INDIRECT(""'(EDCA) "" &amp; L$3 &amp; ""'!$A$1:$D$1000""),""SELECT A WHERE D = '"" &amp; $A494 &amp; ""'""))))"),"")</f>
        <v/>
      </c>
      <c r="M494" s="76" t="str">
        <f>IFERROR(__xludf.DUMMYFUNCTION("IF(ISBLANK($D494),"""",IFERROR(JOIN("", "",QUERY(INDIRECT(""'(EDCA) "" &amp; M$3 &amp; ""'!$A$1:$D$1000""),""SELECT A WHERE D = '"" &amp; $A494 &amp; ""'""))))"),"")</f>
        <v/>
      </c>
      <c r="N494" s="76" t="str">
        <f>IFERROR(__xludf.DUMMYFUNCTION("IF(ISBLANK($D494),"""",IFERROR(JOIN("", "",QUERY(INDIRECT(""'(EDCA) "" &amp; N$3 &amp; ""'!$A$1:$D$1000""),""SELECT A WHERE D = '"" &amp; $A494 &amp; ""'""))))"),"")</f>
        <v/>
      </c>
      <c r="O494" s="76" t="str">
        <f>IFERROR(__xludf.DUMMYFUNCTION("IF(ISBLANK($D494),"""",IFERROR(JOIN("", "",QUERY(INDIRECT(""'(EDCA) "" &amp; O$3 &amp; ""'!$A$1:$D$1000""),""SELECT A WHERE D = '"" &amp; $A494 &amp; ""'""))))"),"")</f>
        <v/>
      </c>
      <c r="P494" s="76" t="str">
        <f>IFERROR(__xludf.DUMMYFUNCTION("IF(ISBLANK($D494),"""",IFERROR(JOIN("", "",QUERY(INDIRECT(""'(EDCA) "" &amp; P$3 &amp; ""'!$A$1:$D$1000""),""SELECT A WHERE D = '"" &amp; $A494 &amp; ""'""))))"),"")</f>
        <v/>
      </c>
      <c r="Q494" s="76">
        <f t="shared" ref="Q494:V494" si="492">IF(ISBLANK(IFERROR(VLOOKUP($A494,INDIRECT("'(EDCA) " &amp; Q$3 &amp; "'!$D:$D"),1,FALSE))),0,1)</f>
        <v>0</v>
      </c>
      <c r="R494" s="76">
        <f t="shared" si="492"/>
        <v>0</v>
      </c>
      <c r="S494" s="76">
        <f t="shared" si="492"/>
        <v>0</v>
      </c>
      <c r="T494" s="76">
        <f t="shared" si="492"/>
        <v>0</v>
      </c>
      <c r="U494" s="76">
        <f t="shared" si="492"/>
        <v>0</v>
      </c>
      <c r="V494" s="76">
        <f t="shared" si="492"/>
        <v>0</v>
      </c>
    </row>
    <row r="495">
      <c r="A495" s="76" t="str">
        <f t="shared" si="1"/>
        <v> ()</v>
      </c>
      <c r="B495" s="76"/>
      <c r="C495" s="76"/>
      <c r="D495" s="76"/>
      <c r="E495" s="76"/>
      <c r="F495" s="76"/>
      <c r="G495" s="76"/>
      <c r="H495" s="76"/>
      <c r="I495" s="88" t="str">
        <f t="shared" si="3"/>
        <v>no</v>
      </c>
      <c r="J495" s="88" t="str">
        <f>IFERROR(__xludf.DUMMYFUNCTION("IFERROR(JOIN("", "",FILTER(K495:P495,LEN(K495:P495))))"),"")</f>
        <v/>
      </c>
      <c r="K495" s="76" t="str">
        <f>IFERROR(__xludf.DUMMYFUNCTION("IF(ISBLANK($D495),"""",IFERROR(JOIN("", "",QUERY(INDIRECT(""'(EDCA) "" &amp; K$3 &amp; ""'!$A$1:$D$1000""),""SELECT A WHERE D = '"" &amp; $A495 &amp; ""'""))))"),"")</f>
        <v/>
      </c>
      <c r="L495" s="76" t="str">
        <f>IFERROR(__xludf.DUMMYFUNCTION("IF(ISBLANK($D495),"""",IFERROR(JOIN("", "",QUERY(INDIRECT(""'(EDCA) "" &amp; L$3 &amp; ""'!$A$1:$D$1000""),""SELECT A WHERE D = '"" &amp; $A495 &amp; ""'""))))"),"")</f>
        <v/>
      </c>
      <c r="M495" s="76" t="str">
        <f>IFERROR(__xludf.DUMMYFUNCTION("IF(ISBLANK($D495),"""",IFERROR(JOIN("", "",QUERY(INDIRECT(""'(EDCA) "" &amp; M$3 &amp; ""'!$A$1:$D$1000""),""SELECT A WHERE D = '"" &amp; $A495 &amp; ""'""))))"),"")</f>
        <v/>
      </c>
      <c r="N495" s="76" t="str">
        <f>IFERROR(__xludf.DUMMYFUNCTION("IF(ISBLANK($D495),"""",IFERROR(JOIN("", "",QUERY(INDIRECT(""'(EDCA) "" &amp; N$3 &amp; ""'!$A$1:$D$1000""),""SELECT A WHERE D = '"" &amp; $A495 &amp; ""'""))))"),"")</f>
        <v/>
      </c>
      <c r="O495" s="76" t="str">
        <f>IFERROR(__xludf.DUMMYFUNCTION("IF(ISBLANK($D495),"""",IFERROR(JOIN("", "",QUERY(INDIRECT(""'(EDCA) "" &amp; O$3 &amp; ""'!$A$1:$D$1000""),""SELECT A WHERE D = '"" &amp; $A495 &amp; ""'""))))"),"")</f>
        <v/>
      </c>
      <c r="P495" s="76" t="str">
        <f>IFERROR(__xludf.DUMMYFUNCTION("IF(ISBLANK($D495),"""",IFERROR(JOIN("", "",QUERY(INDIRECT(""'(EDCA) "" &amp; P$3 &amp; ""'!$A$1:$D$1000""),""SELECT A WHERE D = '"" &amp; $A495 &amp; ""'""))))"),"")</f>
        <v/>
      </c>
      <c r="Q495" s="76">
        <f t="shared" ref="Q495:V495" si="493">IF(ISBLANK(IFERROR(VLOOKUP($A495,INDIRECT("'(EDCA) " &amp; Q$3 &amp; "'!$D:$D"),1,FALSE))),0,1)</f>
        <v>0</v>
      </c>
      <c r="R495" s="76">
        <f t="shared" si="493"/>
        <v>0</v>
      </c>
      <c r="S495" s="76">
        <f t="shared" si="493"/>
        <v>0</v>
      </c>
      <c r="T495" s="76">
        <f t="shared" si="493"/>
        <v>0</v>
      </c>
      <c r="U495" s="76">
        <f t="shared" si="493"/>
        <v>0</v>
      </c>
      <c r="V495" s="76">
        <f t="shared" si="493"/>
        <v>0</v>
      </c>
    </row>
    <row r="496">
      <c r="A496" s="76" t="str">
        <f t="shared" si="1"/>
        <v> ()</v>
      </c>
      <c r="B496" s="76"/>
      <c r="C496" s="76"/>
      <c r="D496" s="76"/>
      <c r="E496" s="76"/>
      <c r="F496" s="76"/>
      <c r="G496" s="76"/>
      <c r="H496" s="76"/>
      <c r="I496" s="88" t="str">
        <f t="shared" si="3"/>
        <v>no</v>
      </c>
      <c r="J496" s="88" t="str">
        <f>IFERROR(__xludf.DUMMYFUNCTION("IFERROR(JOIN("", "",FILTER(K496:P496,LEN(K496:P496))))"),"")</f>
        <v/>
      </c>
      <c r="K496" s="76" t="str">
        <f>IFERROR(__xludf.DUMMYFUNCTION("IF(ISBLANK($D496),"""",IFERROR(JOIN("", "",QUERY(INDIRECT(""'(EDCA) "" &amp; K$3 &amp; ""'!$A$1:$D$1000""),""SELECT A WHERE D = '"" &amp; $A496 &amp; ""'""))))"),"")</f>
        <v/>
      </c>
      <c r="L496" s="76" t="str">
        <f>IFERROR(__xludf.DUMMYFUNCTION("IF(ISBLANK($D496),"""",IFERROR(JOIN("", "",QUERY(INDIRECT(""'(EDCA) "" &amp; L$3 &amp; ""'!$A$1:$D$1000""),""SELECT A WHERE D = '"" &amp; $A496 &amp; ""'""))))"),"")</f>
        <v/>
      </c>
      <c r="M496" s="76" t="str">
        <f>IFERROR(__xludf.DUMMYFUNCTION("IF(ISBLANK($D496),"""",IFERROR(JOIN("", "",QUERY(INDIRECT(""'(EDCA) "" &amp; M$3 &amp; ""'!$A$1:$D$1000""),""SELECT A WHERE D = '"" &amp; $A496 &amp; ""'""))))"),"")</f>
        <v/>
      </c>
      <c r="N496" s="76" t="str">
        <f>IFERROR(__xludf.DUMMYFUNCTION("IF(ISBLANK($D496),"""",IFERROR(JOIN("", "",QUERY(INDIRECT(""'(EDCA) "" &amp; N$3 &amp; ""'!$A$1:$D$1000""),""SELECT A WHERE D = '"" &amp; $A496 &amp; ""'""))))"),"")</f>
        <v/>
      </c>
      <c r="O496" s="76" t="str">
        <f>IFERROR(__xludf.DUMMYFUNCTION("IF(ISBLANK($D496),"""",IFERROR(JOIN("", "",QUERY(INDIRECT(""'(EDCA) "" &amp; O$3 &amp; ""'!$A$1:$D$1000""),""SELECT A WHERE D = '"" &amp; $A496 &amp; ""'""))))"),"")</f>
        <v/>
      </c>
      <c r="P496" s="76" t="str">
        <f>IFERROR(__xludf.DUMMYFUNCTION("IF(ISBLANK($D496),"""",IFERROR(JOIN("", "",QUERY(INDIRECT(""'(EDCA) "" &amp; P$3 &amp; ""'!$A$1:$D$1000""),""SELECT A WHERE D = '"" &amp; $A496 &amp; ""'""))))"),"")</f>
        <v/>
      </c>
      <c r="Q496" s="76">
        <f t="shared" ref="Q496:V496" si="494">IF(ISBLANK(IFERROR(VLOOKUP($A496,INDIRECT("'(EDCA) " &amp; Q$3 &amp; "'!$D:$D"),1,FALSE))),0,1)</f>
        <v>0</v>
      </c>
      <c r="R496" s="76">
        <f t="shared" si="494"/>
        <v>0</v>
      </c>
      <c r="S496" s="76">
        <f t="shared" si="494"/>
        <v>0</v>
      </c>
      <c r="T496" s="76">
        <f t="shared" si="494"/>
        <v>0</v>
      </c>
      <c r="U496" s="76">
        <f t="shared" si="494"/>
        <v>0</v>
      </c>
      <c r="V496" s="76">
        <f t="shared" si="494"/>
        <v>0</v>
      </c>
    </row>
    <row r="497">
      <c r="A497" s="76" t="str">
        <f t="shared" si="1"/>
        <v> ()</v>
      </c>
      <c r="B497" s="76"/>
      <c r="C497" s="76"/>
      <c r="D497" s="76"/>
      <c r="E497" s="76"/>
      <c r="F497" s="76"/>
      <c r="G497" s="76"/>
      <c r="H497" s="76"/>
      <c r="I497" s="88" t="str">
        <f t="shared" si="3"/>
        <v>no</v>
      </c>
      <c r="J497" s="88" t="str">
        <f>IFERROR(__xludf.DUMMYFUNCTION("IFERROR(JOIN("", "",FILTER(K497:P497,LEN(K497:P497))))"),"")</f>
        <v/>
      </c>
      <c r="K497" s="76" t="str">
        <f>IFERROR(__xludf.DUMMYFUNCTION("IF(ISBLANK($D497),"""",IFERROR(JOIN("", "",QUERY(INDIRECT(""'(EDCA) "" &amp; K$3 &amp; ""'!$A$1:$D$1000""),""SELECT A WHERE D = '"" &amp; $A497 &amp; ""'""))))"),"")</f>
        <v/>
      </c>
      <c r="L497" s="76" t="str">
        <f>IFERROR(__xludf.DUMMYFUNCTION("IF(ISBLANK($D497),"""",IFERROR(JOIN("", "",QUERY(INDIRECT(""'(EDCA) "" &amp; L$3 &amp; ""'!$A$1:$D$1000""),""SELECT A WHERE D = '"" &amp; $A497 &amp; ""'""))))"),"")</f>
        <v/>
      </c>
      <c r="M497" s="76" t="str">
        <f>IFERROR(__xludf.DUMMYFUNCTION("IF(ISBLANK($D497),"""",IFERROR(JOIN("", "",QUERY(INDIRECT(""'(EDCA) "" &amp; M$3 &amp; ""'!$A$1:$D$1000""),""SELECT A WHERE D = '"" &amp; $A497 &amp; ""'""))))"),"")</f>
        <v/>
      </c>
      <c r="N497" s="76" t="str">
        <f>IFERROR(__xludf.DUMMYFUNCTION("IF(ISBLANK($D497),"""",IFERROR(JOIN("", "",QUERY(INDIRECT(""'(EDCA) "" &amp; N$3 &amp; ""'!$A$1:$D$1000""),""SELECT A WHERE D = '"" &amp; $A497 &amp; ""'""))))"),"")</f>
        <v/>
      </c>
      <c r="O497" s="76" t="str">
        <f>IFERROR(__xludf.DUMMYFUNCTION("IF(ISBLANK($D497),"""",IFERROR(JOIN("", "",QUERY(INDIRECT(""'(EDCA) "" &amp; O$3 &amp; ""'!$A$1:$D$1000""),""SELECT A WHERE D = '"" &amp; $A497 &amp; ""'""))))"),"")</f>
        <v/>
      </c>
      <c r="P497" s="76" t="str">
        <f>IFERROR(__xludf.DUMMYFUNCTION("IF(ISBLANK($D497),"""",IFERROR(JOIN("", "",QUERY(INDIRECT(""'(EDCA) "" &amp; P$3 &amp; ""'!$A$1:$D$1000""),""SELECT A WHERE D = '"" &amp; $A497 &amp; ""'""))))"),"")</f>
        <v/>
      </c>
      <c r="Q497" s="76">
        <f t="shared" ref="Q497:V497" si="495">IF(ISBLANK(IFERROR(VLOOKUP($A497,INDIRECT("'(EDCA) " &amp; Q$3 &amp; "'!$D:$D"),1,FALSE))),0,1)</f>
        <v>0</v>
      </c>
      <c r="R497" s="76">
        <f t="shared" si="495"/>
        <v>0</v>
      </c>
      <c r="S497" s="76">
        <f t="shared" si="495"/>
        <v>0</v>
      </c>
      <c r="T497" s="76">
        <f t="shared" si="495"/>
        <v>0</v>
      </c>
      <c r="U497" s="76">
        <f t="shared" si="495"/>
        <v>0</v>
      </c>
      <c r="V497" s="76">
        <f t="shared" si="495"/>
        <v>0</v>
      </c>
    </row>
    <row r="498">
      <c r="A498" s="76" t="str">
        <f t="shared" si="1"/>
        <v> ()</v>
      </c>
      <c r="B498" s="76"/>
      <c r="C498" s="76"/>
      <c r="D498" s="76"/>
      <c r="E498" s="76"/>
      <c r="F498" s="76"/>
      <c r="G498" s="76"/>
      <c r="H498" s="76"/>
      <c r="I498" s="88" t="str">
        <f t="shared" si="3"/>
        <v>no</v>
      </c>
      <c r="J498" s="88" t="str">
        <f>IFERROR(__xludf.DUMMYFUNCTION("IFERROR(JOIN("", "",FILTER(K498:P498,LEN(K498:P498))))"),"")</f>
        <v/>
      </c>
      <c r="K498" s="76" t="str">
        <f>IFERROR(__xludf.DUMMYFUNCTION("IF(ISBLANK($D498),"""",IFERROR(JOIN("", "",QUERY(INDIRECT(""'(EDCA) "" &amp; K$3 &amp; ""'!$A$1:$D$1000""),""SELECT A WHERE D = '"" &amp; $A498 &amp; ""'""))))"),"")</f>
        <v/>
      </c>
      <c r="L498" s="76" t="str">
        <f>IFERROR(__xludf.DUMMYFUNCTION("IF(ISBLANK($D498),"""",IFERROR(JOIN("", "",QUERY(INDIRECT(""'(EDCA) "" &amp; L$3 &amp; ""'!$A$1:$D$1000""),""SELECT A WHERE D = '"" &amp; $A498 &amp; ""'""))))"),"")</f>
        <v/>
      </c>
      <c r="M498" s="76" t="str">
        <f>IFERROR(__xludf.DUMMYFUNCTION("IF(ISBLANK($D498),"""",IFERROR(JOIN("", "",QUERY(INDIRECT(""'(EDCA) "" &amp; M$3 &amp; ""'!$A$1:$D$1000""),""SELECT A WHERE D = '"" &amp; $A498 &amp; ""'""))))"),"")</f>
        <v/>
      </c>
      <c r="N498" s="76" t="str">
        <f>IFERROR(__xludf.DUMMYFUNCTION("IF(ISBLANK($D498),"""",IFERROR(JOIN("", "",QUERY(INDIRECT(""'(EDCA) "" &amp; N$3 &amp; ""'!$A$1:$D$1000""),""SELECT A WHERE D = '"" &amp; $A498 &amp; ""'""))))"),"")</f>
        <v/>
      </c>
      <c r="O498" s="76" t="str">
        <f>IFERROR(__xludf.DUMMYFUNCTION("IF(ISBLANK($D498),"""",IFERROR(JOIN("", "",QUERY(INDIRECT(""'(EDCA) "" &amp; O$3 &amp; ""'!$A$1:$D$1000""),""SELECT A WHERE D = '"" &amp; $A498 &amp; ""'""))))"),"")</f>
        <v/>
      </c>
      <c r="P498" s="76" t="str">
        <f>IFERROR(__xludf.DUMMYFUNCTION("IF(ISBLANK($D498),"""",IFERROR(JOIN("", "",QUERY(INDIRECT(""'(EDCA) "" &amp; P$3 &amp; ""'!$A$1:$D$1000""),""SELECT A WHERE D = '"" &amp; $A498 &amp; ""'""))))"),"")</f>
        <v/>
      </c>
      <c r="Q498" s="76">
        <f t="shared" ref="Q498:V498" si="496">IF(ISBLANK(IFERROR(VLOOKUP($A498,INDIRECT("'(EDCA) " &amp; Q$3 &amp; "'!$D:$D"),1,FALSE))),0,1)</f>
        <v>0</v>
      </c>
      <c r="R498" s="76">
        <f t="shared" si="496"/>
        <v>0</v>
      </c>
      <c r="S498" s="76">
        <f t="shared" si="496"/>
        <v>0</v>
      </c>
      <c r="T498" s="76">
        <f t="shared" si="496"/>
        <v>0</v>
      </c>
      <c r="U498" s="76">
        <f t="shared" si="496"/>
        <v>0</v>
      </c>
      <c r="V498" s="76">
        <f t="shared" si="496"/>
        <v>0</v>
      </c>
    </row>
    <row r="499">
      <c r="A499" s="76" t="str">
        <f t="shared" si="1"/>
        <v> ()</v>
      </c>
      <c r="B499" s="76"/>
      <c r="C499" s="76"/>
      <c r="D499" s="76"/>
      <c r="E499" s="76"/>
      <c r="F499" s="76"/>
      <c r="G499" s="76"/>
      <c r="H499" s="76"/>
      <c r="I499" s="88" t="str">
        <f t="shared" si="3"/>
        <v>no</v>
      </c>
      <c r="J499" s="88" t="str">
        <f>IFERROR(__xludf.DUMMYFUNCTION("IFERROR(JOIN("", "",FILTER(K499:P499,LEN(K499:P499))))"),"")</f>
        <v/>
      </c>
      <c r="K499" s="76" t="str">
        <f>IFERROR(__xludf.DUMMYFUNCTION("IF(ISBLANK($D499),"""",IFERROR(JOIN("", "",QUERY(INDIRECT(""'(EDCA) "" &amp; K$3 &amp; ""'!$A$1:$D$1000""),""SELECT A WHERE D = '"" &amp; $A499 &amp; ""'""))))"),"")</f>
        <v/>
      </c>
      <c r="L499" s="76" t="str">
        <f>IFERROR(__xludf.DUMMYFUNCTION("IF(ISBLANK($D499),"""",IFERROR(JOIN("", "",QUERY(INDIRECT(""'(EDCA) "" &amp; L$3 &amp; ""'!$A$1:$D$1000""),""SELECT A WHERE D = '"" &amp; $A499 &amp; ""'""))))"),"")</f>
        <v/>
      </c>
      <c r="M499" s="76" t="str">
        <f>IFERROR(__xludf.DUMMYFUNCTION("IF(ISBLANK($D499),"""",IFERROR(JOIN("", "",QUERY(INDIRECT(""'(EDCA) "" &amp; M$3 &amp; ""'!$A$1:$D$1000""),""SELECT A WHERE D = '"" &amp; $A499 &amp; ""'""))))"),"")</f>
        <v/>
      </c>
      <c r="N499" s="76" t="str">
        <f>IFERROR(__xludf.DUMMYFUNCTION("IF(ISBLANK($D499),"""",IFERROR(JOIN("", "",QUERY(INDIRECT(""'(EDCA) "" &amp; N$3 &amp; ""'!$A$1:$D$1000""),""SELECT A WHERE D = '"" &amp; $A499 &amp; ""'""))))"),"")</f>
        <v/>
      </c>
      <c r="O499" s="76" t="str">
        <f>IFERROR(__xludf.DUMMYFUNCTION("IF(ISBLANK($D499),"""",IFERROR(JOIN("", "",QUERY(INDIRECT(""'(EDCA) "" &amp; O$3 &amp; ""'!$A$1:$D$1000""),""SELECT A WHERE D = '"" &amp; $A499 &amp; ""'""))))"),"")</f>
        <v/>
      </c>
      <c r="P499" s="76" t="str">
        <f>IFERROR(__xludf.DUMMYFUNCTION("IF(ISBLANK($D499),"""",IFERROR(JOIN("", "",QUERY(INDIRECT(""'(EDCA) "" &amp; P$3 &amp; ""'!$A$1:$D$1000""),""SELECT A WHERE D = '"" &amp; $A499 &amp; ""'""))))"),"")</f>
        <v/>
      </c>
      <c r="Q499" s="76">
        <f t="shared" ref="Q499:V499" si="497">IF(ISBLANK(IFERROR(VLOOKUP($A499,INDIRECT("'(EDCA) " &amp; Q$3 &amp; "'!$D:$D"),1,FALSE))),0,1)</f>
        <v>0</v>
      </c>
      <c r="R499" s="76">
        <f t="shared" si="497"/>
        <v>0</v>
      </c>
      <c r="S499" s="76">
        <f t="shared" si="497"/>
        <v>0</v>
      </c>
      <c r="T499" s="76">
        <f t="shared" si="497"/>
        <v>0</v>
      </c>
      <c r="U499" s="76">
        <f t="shared" si="497"/>
        <v>0</v>
      </c>
      <c r="V499" s="76">
        <f t="shared" si="497"/>
        <v>0</v>
      </c>
    </row>
    <row r="500">
      <c r="A500" s="76" t="str">
        <f t="shared" si="1"/>
        <v> ()</v>
      </c>
      <c r="B500" s="76"/>
      <c r="C500" s="76"/>
      <c r="D500" s="76"/>
      <c r="E500" s="76"/>
      <c r="F500" s="76"/>
      <c r="G500" s="76"/>
      <c r="H500" s="76"/>
      <c r="I500" s="88" t="str">
        <f t="shared" si="3"/>
        <v>no</v>
      </c>
      <c r="J500" s="88" t="str">
        <f>IFERROR(__xludf.DUMMYFUNCTION("IFERROR(JOIN("", "",FILTER(K500:P500,LEN(K500:P500))))"),"")</f>
        <v/>
      </c>
      <c r="K500" s="76" t="str">
        <f>IFERROR(__xludf.DUMMYFUNCTION("IF(ISBLANK($D500),"""",IFERROR(JOIN("", "",QUERY(INDIRECT(""'(EDCA) "" &amp; K$3 &amp; ""'!$A$1:$D$1000""),""SELECT A WHERE D = '"" &amp; $A500 &amp; ""'""))))"),"")</f>
        <v/>
      </c>
      <c r="L500" s="76" t="str">
        <f>IFERROR(__xludf.DUMMYFUNCTION("IF(ISBLANK($D500),"""",IFERROR(JOIN("", "",QUERY(INDIRECT(""'(EDCA) "" &amp; L$3 &amp; ""'!$A$1:$D$1000""),""SELECT A WHERE D = '"" &amp; $A500 &amp; ""'""))))"),"")</f>
        <v/>
      </c>
      <c r="M500" s="76" t="str">
        <f>IFERROR(__xludf.DUMMYFUNCTION("IF(ISBLANK($D500),"""",IFERROR(JOIN("", "",QUERY(INDIRECT(""'(EDCA) "" &amp; M$3 &amp; ""'!$A$1:$D$1000""),""SELECT A WHERE D = '"" &amp; $A500 &amp; ""'""))))"),"")</f>
        <v/>
      </c>
      <c r="N500" s="76" t="str">
        <f>IFERROR(__xludf.DUMMYFUNCTION("IF(ISBLANK($D500),"""",IFERROR(JOIN("", "",QUERY(INDIRECT(""'(EDCA) "" &amp; N$3 &amp; ""'!$A$1:$D$1000""),""SELECT A WHERE D = '"" &amp; $A500 &amp; ""'""))))"),"")</f>
        <v/>
      </c>
      <c r="O500" s="76" t="str">
        <f>IFERROR(__xludf.DUMMYFUNCTION("IF(ISBLANK($D500),"""",IFERROR(JOIN("", "",QUERY(INDIRECT(""'(EDCA) "" &amp; O$3 &amp; ""'!$A$1:$D$1000""),""SELECT A WHERE D = '"" &amp; $A500 &amp; ""'""))))"),"")</f>
        <v/>
      </c>
      <c r="P500" s="76" t="str">
        <f>IFERROR(__xludf.DUMMYFUNCTION("IF(ISBLANK($D500),"""",IFERROR(JOIN("", "",QUERY(INDIRECT(""'(EDCA) "" &amp; P$3 &amp; ""'!$A$1:$D$1000""),""SELECT A WHERE D = '"" &amp; $A500 &amp; ""'""))))"),"")</f>
        <v/>
      </c>
      <c r="Q500" s="76">
        <f t="shared" ref="Q500:V500" si="498">IF(ISBLANK(IFERROR(VLOOKUP($A500,INDIRECT("'(EDCA) " &amp; Q$3 &amp; "'!$D:$D"),1,FALSE))),0,1)</f>
        <v>0</v>
      </c>
      <c r="R500" s="76">
        <f t="shared" si="498"/>
        <v>0</v>
      </c>
      <c r="S500" s="76">
        <f t="shared" si="498"/>
        <v>0</v>
      </c>
      <c r="T500" s="76">
        <f t="shared" si="498"/>
        <v>0</v>
      </c>
      <c r="U500" s="76">
        <f t="shared" si="498"/>
        <v>0</v>
      </c>
      <c r="V500" s="76">
        <f t="shared" si="498"/>
        <v>0</v>
      </c>
    </row>
    <row r="501">
      <c r="A501" s="76" t="str">
        <f t="shared" si="1"/>
        <v> ()</v>
      </c>
      <c r="B501" s="76"/>
      <c r="C501" s="76"/>
      <c r="D501" s="76"/>
      <c r="E501" s="76"/>
      <c r="F501" s="76"/>
      <c r="G501" s="76"/>
      <c r="H501" s="76"/>
      <c r="I501" s="88" t="str">
        <f t="shared" si="3"/>
        <v>no</v>
      </c>
      <c r="J501" s="88" t="str">
        <f>IFERROR(__xludf.DUMMYFUNCTION("IFERROR(JOIN("", "",FILTER(K501:P501,LEN(K501:P501))))"),"")</f>
        <v/>
      </c>
      <c r="K501" s="76" t="str">
        <f>IFERROR(__xludf.DUMMYFUNCTION("IF(ISBLANK($D501),"""",IFERROR(JOIN("", "",QUERY(INDIRECT(""'(EDCA) "" &amp; K$3 &amp; ""'!$A$1:$D$1000""),""SELECT A WHERE D = '"" &amp; $A501 &amp; ""'""))))"),"")</f>
        <v/>
      </c>
      <c r="L501" s="76" t="str">
        <f>IFERROR(__xludf.DUMMYFUNCTION("IF(ISBLANK($D501),"""",IFERROR(JOIN("", "",QUERY(INDIRECT(""'(EDCA) "" &amp; L$3 &amp; ""'!$A$1:$D$1000""),""SELECT A WHERE D = '"" &amp; $A501 &amp; ""'""))))"),"")</f>
        <v/>
      </c>
      <c r="M501" s="76" t="str">
        <f>IFERROR(__xludf.DUMMYFUNCTION("IF(ISBLANK($D501),"""",IFERROR(JOIN("", "",QUERY(INDIRECT(""'(EDCA) "" &amp; M$3 &amp; ""'!$A$1:$D$1000""),""SELECT A WHERE D = '"" &amp; $A501 &amp; ""'""))))"),"")</f>
        <v/>
      </c>
      <c r="N501" s="76" t="str">
        <f>IFERROR(__xludf.DUMMYFUNCTION("IF(ISBLANK($D501),"""",IFERROR(JOIN("", "",QUERY(INDIRECT(""'(EDCA) "" &amp; N$3 &amp; ""'!$A$1:$D$1000""),""SELECT A WHERE D = '"" &amp; $A501 &amp; ""'""))))"),"")</f>
        <v/>
      </c>
      <c r="O501" s="76" t="str">
        <f>IFERROR(__xludf.DUMMYFUNCTION("IF(ISBLANK($D501),"""",IFERROR(JOIN("", "",QUERY(INDIRECT(""'(EDCA) "" &amp; O$3 &amp; ""'!$A$1:$D$1000""),""SELECT A WHERE D = '"" &amp; $A501 &amp; ""'""))))"),"")</f>
        <v/>
      </c>
      <c r="P501" s="76" t="str">
        <f>IFERROR(__xludf.DUMMYFUNCTION("IF(ISBLANK($D501),"""",IFERROR(JOIN("", "",QUERY(INDIRECT(""'(EDCA) "" &amp; P$3 &amp; ""'!$A$1:$D$1000""),""SELECT A WHERE D = '"" &amp; $A501 &amp; ""'""))))"),"")</f>
        <v/>
      </c>
      <c r="Q501" s="76">
        <f t="shared" ref="Q501:V501" si="499">IF(ISBLANK(IFERROR(VLOOKUP($A501,INDIRECT("'(EDCA) " &amp; Q$3 &amp; "'!$D:$D"),1,FALSE))),0,1)</f>
        <v>0</v>
      </c>
      <c r="R501" s="76">
        <f t="shared" si="499"/>
        <v>0</v>
      </c>
      <c r="S501" s="76">
        <f t="shared" si="499"/>
        <v>0</v>
      </c>
      <c r="T501" s="76">
        <f t="shared" si="499"/>
        <v>0</v>
      </c>
      <c r="U501" s="76">
        <f t="shared" si="499"/>
        <v>0</v>
      </c>
      <c r="V501" s="76">
        <f t="shared" si="499"/>
        <v>0</v>
      </c>
    </row>
    <row r="502">
      <c r="A502" s="76" t="str">
        <f t="shared" si="1"/>
        <v> ()</v>
      </c>
      <c r="B502" s="76"/>
      <c r="C502" s="76"/>
      <c r="D502" s="76"/>
      <c r="E502" s="76"/>
      <c r="F502" s="76"/>
      <c r="G502" s="76"/>
      <c r="H502" s="76"/>
      <c r="I502" s="88" t="str">
        <f t="shared" si="3"/>
        <v>no</v>
      </c>
      <c r="J502" s="88" t="str">
        <f>IFERROR(__xludf.DUMMYFUNCTION("IFERROR(JOIN("", "",FILTER(K502:P502,LEN(K502:P502))))"),"")</f>
        <v/>
      </c>
      <c r="K502" s="76" t="str">
        <f>IFERROR(__xludf.DUMMYFUNCTION("IF(ISBLANK($D502),"""",IFERROR(JOIN("", "",QUERY(INDIRECT(""'(EDCA) "" &amp; K$3 &amp; ""'!$A$1:$D$1000""),""SELECT A WHERE D = '"" &amp; $A502 &amp; ""'""))))"),"")</f>
        <v/>
      </c>
      <c r="L502" s="76" t="str">
        <f>IFERROR(__xludf.DUMMYFUNCTION("IF(ISBLANK($D502),"""",IFERROR(JOIN("", "",QUERY(INDIRECT(""'(EDCA) "" &amp; L$3 &amp; ""'!$A$1:$D$1000""),""SELECT A WHERE D = '"" &amp; $A502 &amp; ""'""))))"),"")</f>
        <v/>
      </c>
      <c r="M502" s="76" t="str">
        <f>IFERROR(__xludf.DUMMYFUNCTION("IF(ISBLANK($D502),"""",IFERROR(JOIN("", "",QUERY(INDIRECT(""'(EDCA) "" &amp; M$3 &amp; ""'!$A$1:$D$1000""),""SELECT A WHERE D = '"" &amp; $A502 &amp; ""'""))))"),"")</f>
        <v/>
      </c>
      <c r="N502" s="76" t="str">
        <f>IFERROR(__xludf.DUMMYFUNCTION("IF(ISBLANK($D502),"""",IFERROR(JOIN("", "",QUERY(INDIRECT(""'(EDCA) "" &amp; N$3 &amp; ""'!$A$1:$D$1000""),""SELECT A WHERE D = '"" &amp; $A502 &amp; ""'""))))"),"")</f>
        <v/>
      </c>
      <c r="O502" s="76" t="str">
        <f>IFERROR(__xludf.DUMMYFUNCTION("IF(ISBLANK($D502),"""",IFERROR(JOIN("", "",QUERY(INDIRECT(""'(EDCA) "" &amp; O$3 &amp; ""'!$A$1:$D$1000""),""SELECT A WHERE D = '"" &amp; $A502 &amp; ""'""))))"),"")</f>
        <v/>
      </c>
      <c r="P502" s="76" t="str">
        <f>IFERROR(__xludf.DUMMYFUNCTION("IF(ISBLANK($D502),"""",IFERROR(JOIN("", "",QUERY(INDIRECT(""'(EDCA) "" &amp; P$3 &amp; ""'!$A$1:$D$1000""),""SELECT A WHERE D = '"" &amp; $A502 &amp; ""'""))))"),"")</f>
        <v/>
      </c>
      <c r="Q502" s="76">
        <f t="shared" ref="Q502:V502" si="500">IF(ISBLANK(IFERROR(VLOOKUP($A502,INDIRECT("'(EDCA) " &amp; Q$3 &amp; "'!$D:$D"),1,FALSE))),0,1)</f>
        <v>0</v>
      </c>
      <c r="R502" s="76">
        <f t="shared" si="500"/>
        <v>0</v>
      </c>
      <c r="S502" s="76">
        <f t="shared" si="500"/>
        <v>0</v>
      </c>
      <c r="T502" s="76">
        <f t="shared" si="500"/>
        <v>0</v>
      </c>
      <c r="U502" s="76">
        <f t="shared" si="500"/>
        <v>0</v>
      </c>
      <c r="V502" s="76">
        <f t="shared" si="500"/>
        <v>0</v>
      </c>
    </row>
    <row r="503">
      <c r="A503" s="76" t="str">
        <f t="shared" si="1"/>
        <v> ()</v>
      </c>
      <c r="B503" s="76"/>
      <c r="C503" s="76"/>
      <c r="D503" s="76"/>
      <c r="E503" s="76"/>
      <c r="F503" s="76"/>
      <c r="G503" s="76"/>
      <c r="H503" s="76"/>
      <c r="I503" s="88" t="str">
        <f t="shared" si="3"/>
        <v>no</v>
      </c>
      <c r="J503" s="88" t="str">
        <f>IFERROR(__xludf.DUMMYFUNCTION("IFERROR(JOIN("", "",FILTER(K503:P503,LEN(K503:P503))))"),"")</f>
        <v/>
      </c>
      <c r="K503" s="76" t="str">
        <f>IFERROR(__xludf.DUMMYFUNCTION("IF(ISBLANK($D503),"""",IFERROR(JOIN("", "",QUERY(INDIRECT(""'(EDCA) "" &amp; K$3 &amp; ""'!$A$1:$D$1000""),""SELECT A WHERE D = '"" &amp; $A503 &amp; ""'""))))"),"")</f>
        <v/>
      </c>
      <c r="L503" s="76" t="str">
        <f>IFERROR(__xludf.DUMMYFUNCTION("IF(ISBLANK($D503),"""",IFERROR(JOIN("", "",QUERY(INDIRECT(""'(EDCA) "" &amp; L$3 &amp; ""'!$A$1:$D$1000""),""SELECT A WHERE D = '"" &amp; $A503 &amp; ""'""))))"),"")</f>
        <v/>
      </c>
      <c r="M503" s="76" t="str">
        <f>IFERROR(__xludf.DUMMYFUNCTION("IF(ISBLANK($D503),"""",IFERROR(JOIN("", "",QUERY(INDIRECT(""'(EDCA) "" &amp; M$3 &amp; ""'!$A$1:$D$1000""),""SELECT A WHERE D = '"" &amp; $A503 &amp; ""'""))))"),"")</f>
        <v/>
      </c>
      <c r="N503" s="76" t="str">
        <f>IFERROR(__xludf.DUMMYFUNCTION("IF(ISBLANK($D503),"""",IFERROR(JOIN("", "",QUERY(INDIRECT(""'(EDCA) "" &amp; N$3 &amp; ""'!$A$1:$D$1000""),""SELECT A WHERE D = '"" &amp; $A503 &amp; ""'""))))"),"")</f>
        <v/>
      </c>
      <c r="O503" s="76" t="str">
        <f>IFERROR(__xludf.DUMMYFUNCTION("IF(ISBLANK($D503),"""",IFERROR(JOIN("", "",QUERY(INDIRECT(""'(EDCA) "" &amp; O$3 &amp; ""'!$A$1:$D$1000""),""SELECT A WHERE D = '"" &amp; $A503 &amp; ""'""))))"),"")</f>
        <v/>
      </c>
      <c r="P503" s="76" t="str">
        <f>IFERROR(__xludf.DUMMYFUNCTION("IF(ISBLANK($D503),"""",IFERROR(JOIN("", "",QUERY(INDIRECT(""'(EDCA) "" &amp; P$3 &amp; ""'!$A$1:$D$1000""),""SELECT A WHERE D = '"" &amp; $A503 &amp; ""'""))))"),"")</f>
        <v/>
      </c>
      <c r="Q503" s="76">
        <f t="shared" ref="Q503:V503" si="501">IF(ISBLANK(IFERROR(VLOOKUP($A503,INDIRECT("'(EDCA) " &amp; Q$3 &amp; "'!$D:$D"),1,FALSE))),0,1)</f>
        <v>0</v>
      </c>
      <c r="R503" s="76">
        <f t="shared" si="501"/>
        <v>0</v>
      </c>
      <c r="S503" s="76">
        <f t="shared" si="501"/>
        <v>0</v>
      </c>
      <c r="T503" s="76">
        <f t="shared" si="501"/>
        <v>0</v>
      </c>
      <c r="U503" s="76">
        <f t="shared" si="501"/>
        <v>0</v>
      </c>
      <c r="V503" s="76">
        <f t="shared" si="501"/>
        <v>0</v>
      </c>
    </row>
    <row r="504">
      <c r="A504" s="76" t="str">
        <f t="shared" si="1"/>
        <v> ()</v>
      </c>
      <c r="B504" s="76"/>
      <c r="C504" s="76"/>
      <c r="D504" s="76"/>
      <c r="E504" s="76"/>
      <c r="F504" s="76"/>
      <c r="G504" s="76"/>
      <c r="H504" s="76"/>
      <c r="I504" s="88" t="str">
        <f t="shared" si="3"/>
        <v>no</v>
      </c>
      <c r="J504" s="88" t="str">
        <f>IFERROR(__xludf.DUMMYFUNCTION("IFERROR(JOIN("", "",FILTER(K504:P504,LEN(K504:P504))))"),"")</f>
        <v/>
      </c>
      <c r="K504" s="76" t="str">
        <f>IFERROR(__xludf.DUMMYFUNCTION("IF(ISBLANK($D504),"""",IFERROR(JOIN("", "",QUERY(INDIRECT(""'(EDCA) "" &amp; K$3 &amp; ""'!$A$1:$D$1000""),""SELECT A WHERE D = '"" &amp; $A504 &amp; ""'""))))"),"")</f>
        <v/>
      </c>
      <c r="L504" s="76" t="str">
        <f>IFERROR(__xludf.DUMMYFUNCTION("IF(ISBLANK($D504),"""",IFERROR(JOIN("", "",QUERY(INDIRECT(""'(EDCA) "" &amp; L$3 &amp; ""'!$A$1:$D$1000""),""SELECT A WHERE D = '"" &amp; $A504 &amp; ""'""))))"),"")</f>
        <v/>
      </c>
      <c r="M504" s="76" t="str">
        <f>IFERROR(__xludf.DUMMYFUNCTION("IF(ISBLANK($D504),"""",IFERROR(JOIN("", "",QUERY(INDIRECT(""'(EDCA) "" &amp; M$3 &amp; ""'!$A$1:$D$1000""),""SELECT A WHERE D = '"" &amp; $A504 &amp; ""'""))))"),"")</f>
        <v/>
      </c>
      <c r="N504" s="76" t="str">
        <f>IFERROR(__xludf.DUMMYFUNCTION("IF(ISBLANK($D504),"""",IFERROR(JOIN("", "",QUERY(INDIRECT(""'(EDCA) "" &amp; N$3 &amp; ""'!$A$1:$D$1000""),""SELECT A WHERE D = '"" &amp; $A504 &amp; ""'""))))"),"")</f>
        <v/>
      </c>
      <c r="O504" s="76" t="str">
        <f>IFERROR(__xludf.DUMMYFUNCTION("IF(ISBLANK($D504),"""",IFERROR(JOIN("", "",QUERY(INDIRECT(""'(EDCA) "" &amp; O$3 &amp; ""'!$A$1:$D$1000""),""SELECT A WHERE D = '"" &amp; $A504 &amp; ""'""))))"),"")</f>
        <v/>
      </c>
      <c r="P504" s="76" t="str">
        <f>IFERROR(__xludf.DUMMYFUNCTION("IF(ISBLANK($D504),"""",IFERROR(JOIN("", "",QUERY(INDIRECT(""'(EDCA) "" &amp; P$3 &amp; ""'!$A$1:$D$1000""),""SELECT A WHERE D = '"" &amp; $A504 &amp; ""'""))))"),"")</f>
        <v/>
      </c>
      <c r="Q504" s="76">
        <f t="shared" ref="Q504:V504" si="502">IF(ISBLANK(IFERROR(VLOOKUP($A504,INDIRECT("'(EDCA) " &amp; Q$3 &amp; "'!$D:$D"),1,FALSE))),0,1)</f>
        <v>0</v>
      </c>
      <c r="R504" s="76">
        <f t="shared" si="502"/>
        <v>0</v>
      </c>
      <c r="S504" s="76">
        <f t="shared" si="502"/>
        <v>0</v>
      </c>
      <c r="T504" s="76">
        <f t="shared" si="502"/>
        <v>0</v>
      </c>
      <c r="U504" s="76">
        <f t="shared" si="502"/>
        <v>0</v>
      </c>
      <c r="V504" s="76">
        <f t="shared" si="502"/>
        <v>0</v>
      </c>
    </row>
    <row r="505">
      <c r="A505" s="76" t="str">
        <f t="shared" si="1"/>
        <v> ()</v>
      </c>
      <c r="B505" s="76"/>
      <c r="C505" s="76"/>
      <c r="D505" s="76"/>
      <c r="E505" s="76"/>
      <c r="F505" s="76"/>
      <c r="G505" s="76"/>
      <c r="H505" s="76"/>
      <c r="I505" s="88" t="str">
        <f t="shared" si="3"/>
        <v>no</v>
      </c>
      <c r="J505" s="88" t="str">
        <f>IFERROR(__xludf.DUMMYFUNCTION("IFERROR(JOIN("", "",FILTER(K505:P505,LEN(K505:P505))))"),"")</f>
        <v/>
      </c>
      <c r="K505" s="76" t="str">
        <f>IFERROR(__xludf.DUMMYFUNCTION("IF(ISBLANK($D505),"""",IFERROR(JOIN("", "",QUERY(INDIRECT(""'(EDCA) "" &amp; K$3 &amp; ""'!$A$1:$D$1000""),""SELECT A WHERE D = '"" &amp; $A505 &amp; ""'""))))"),"")</f>
        <v/>
      </c>
      <c r="L505" s="76" t="str">
        <f>IFERROR(__xludf.DUMMYFUNCTION("IF(ISBLANK($D505),"""",IFERROR(JOIN("", "",QUERY(INDIRECT(""'(EDCA) "" &amp; L$3 &amp; ""'!$A$1:$D$1000""),""SELECT A WHERE D = '"" &amp; $A505 &amp; ""'""))))"),"")</f>
        <v/>
      </c>
      <c r="M505" s="76" t="str">
        <f>IFERROR(__xludf.DUMMYFUNCTION("IF(ISBLANK($D505),"""",IFERROR(JOIN("", "",QUERY(INDIRECT(""'(EDCA) "" &amp; M$3 &amp; ""'!$A$1:$D$1000""),""SELECT A WHERE D = '"" &amp; $A505 &amp; ""'""))))"),"")</f>
        <v/>
      </c>
      <c r="N505" s="76" t="str">
        <f>IFERROR(__xludf.DUMMYFUNCTION("IF(ISBLANK($D505),"""",IFERROR(JOIN("", "",QUERY(INDIRECT(""'(EDCA) "" &amp; N$3 &amp; ""'!$A$1:$D$1000""),""SELECT A WHERE D = '"" &amp; $A505 &amp; ""'""))))"),"")</f>
        <v/>
      </c>
      <c r="O505" s="76" t="str">
        <f>IFERROR(__xludf.DUMMYFUNCTION("IF(ISBLANK($D505),"""",IFERROR(JOIN("", "",QUERY(INDIRECT(""'(EDCA) "" &amp; O$3 &amp; ""'!$A$1:$D$1000""),""SELECT A WHERE D = '"" &amp; $A505 &amp; ""'""))))"),"")</f>
        <v/>
      </c>
      <c r="P505" s="76" t="str">
        <f>IFERROR(__xludf.DUMMYFUNCTION("IF(ISBLANK($D505),"""",IFERROR(JOIN("", "",QUERY(INDIRECT(""'(EDCA) "" &amp; P$3 &amp; ""'!$A$1:$D$1000""),""SELECT A WHERE D = '"" &amp; $A505 &amp; ""'""))))"),"")</f>
        <v/>
      </c>
      <c r="Q505" s="76">
        <f t="shared" ref="Q505:V505" si="503">IF(ISBLANK(IFERROR(VLOOKUP($A505,INDIRECT("'(EDCA) " &amp; Q$3 &amp; "'!$D:$D"),1,FALSE))),0,1)</f>
        <v>0</v>
      </c>
      <c r="R505" s="76">
        <f t="shared" si="503"/>
        <v>0</v>
      </c>
      <c r="S505" s="76">
        <f t="shared" si="503"/>
        <v>0</v>
      </c>
      <c r="T505" s="76">
        <f t="shared" si="503"/>
        <v>0</v>
      </c>
      <c r="U505" s="76">
        <f t="shared" si="503"/>
        <v>0</v>
      </c>
      <c r="V505" s="76">
        <f t="shared" si="503"/>
        <v>0</v>
      </c>
    </row>
    <row r="506">
      <c r="A506" s="76" t="str">
        <f t="shared" si="1"/>
        <v> ()</v>
      </c>
      <c r="B506" s="76"/>
      <c r="C506" s="76"/>
      <c r="D506" s="76"/>
      <c r="E506" s="76"/>
      <c r="F506" s="76"/>
      <c r="G506" s="76"/>
      <c r="H506" s="76"/>
      <c r="I506" s="88" t="str">
        <f t="shared" si="3"/>
        <v>no</v>
      </c>
      <c r="J506" s="88" t="str">
        <f>IFERROR(__xludf.DUMMYFUNCTION("IFERROR(JOIN("", "",FILTER(K506:P506,LEN(K506:P506))))"),"")</f>
        <v/>
      </c>
      <c r="K506" s="76" t="str">
        <f>IFERROR(__xludf.DUMMYFUNCTION("IF(ISBLANK($D506),"""",IFERROR(JOIN("", "",QUERY(INDIRECT(""'(EDCA) "" &amp; K$3 &amp; ""'!$A$1:$D$1000""),""SELECT A WHERE D = '"" &amp; $A506 &amp; ""'""))))"),"")</f>
        <v/>
      </c>
      <c r="L506" s="76" t="str">
        <f>IFERROR(__xludf.DUMMYFUNCTION("IF(ISBLANK($D506),"""",IFERROR(JOIN("", "",QUERY(INDIRECT(""'(EDCA) "" &amp; L$3 &amp; ""'!$A$1:$D$1000""),""SELECT A WHERE D = '"" &amp; $A506 &amp; ""'""))))"),"")</f>
        <v/>
      </c>
      <c r="M506" s="76" t="str">
        <f>IFERROR(__xludf.DUMMYFUNCTION("IF(ISBLANK($D506),"""",IFERROR(JOIN("", "",QUERY(INDIRECT(""'(EDCA) "" &amp; M$3 &amp; ""'!$A$1:$D$1000""),""SELECT A WHERE D = '"" &amp; $A506 &amp; ""'""))))"),"")</f>
        <v/>
      </c>
      <c r="N506" s="76" t="str">
        <f>IFERROR(__xludf.DUMMYFUNCTION("IF(ISBLANK($D506),"""",IFERROR(JOIN("", "",QUERY(INDIRECT(""'(EDCA) "" &amp; N$3 &amp; ""'!$A$1:$D$1000""),""SELECT A WHERE D = '"" &amp; $A506 &amp; ""'""))))"),"")</f>
        <v/>
      </c>
      <c r="O506" s="76" t="str">
        <f>IFERROR(__xludf.DUMMYFUNCTION("IF(ISBLANK($D506),"""",IFERROR(JOIN("", "",QUERY(INDIRECT(""'(EDCA) "" &amp; O$3 &amp; ""'!$A$1:$D$1000""),""SELECT A WHERE D = '"" &amp; $A506 &amp; ""'""))))"),"")</f>
        <v/>
      </c>
      <c r="P506" s="76" t="str">
        <f>IFERROR(__xludf.DUMMYFUNCTION("IF(ISBLANK($D506),"""",IFERROR(JOIN("", "",QUERY(INDIRECT(""'(EDCA) "" &amp; P$3 &amp; ""'!$A$1:$D$1000""),""SELECT A WHERE D = '"" &amp; $A506 &amp; ""'""))))"),"")</f>
        <v/>
      </c>
      <c r="Q506" s="76">
        <f t="shared" ref="Q506:V506" si="504">IF(ISBLANK(IFERROR(VLOOKUP($A506,INDIRECT("'(EDCA) " &amp; Q$3 &amp; "'!$D:$D"),1,FALSE))),0,1)</f>
        <v>0</v>
      </c>
      <c r="R506" s="76">
        <f t="shared" si="504"/>
        <v>0</v>
      </c>
      <c r="S506" s="76">
        <f t="shared" si="504"/>
        <v>0</v>
      </c>
      <c r="T506" s="76">
        <f t="shared" si="504"/>
        <v>0</v>
      </c>
      <c r="U506" s="76">
        <f t="shared" si="504"/>
        <v>0</v>
      </c>
      <c r="V506" s="76">
        <f t="shared" si="504"/>
        <v>0</v>
      </c>
    </row>
    <row r="507">
      <c r="A507" s="76" t="str">
        <f t="shared" si="1"/>
        <v> ()</v>
      </c>
      <c r="B507" s="76"/>
      <c r="C507" s="76"/>
      <c r="D507" s="76"/>
      <c r="E507" s="76"/>
      <c r="F507" s="76"/>
      <c r="G507" s="76"/>
      <c r="H507" s="76"/>
      <c r="I507" s="88" t="str">
        <f t="shared" si="3"/>
        <v>no</v>
      </c>
      <c r="J507" s="88" t="str">
        <f>IFERROR(__xludf.DUMMYFUNCTION("IFERROR(JOIN("", "",FILTER(K507:P507,LEN(K507:P507))))"),"")</f>
        <v/>
      </c>
      <c r="K507" s="76" t="str">
        <f>IFERROR(__xludf.DUMMYFUNCTION("IF(ISBLANK($D507),"""",IFERROR(JOIN("", "",QUERY(INDIRECT(""'(EDCA) "" &amp; K$3 &amp; ""'!$A$1:$D$1000""),""SELECT A WHERE D = '"" &amp; $A507 &amp; ""'""))))"),"")</f>
        <v/>
      </c>
      <c r="L507" s="76" t="str">
        <f>IFERROR(__xludf.DUMMYFUNCTION("IF(ISBLANK($D507),"""",IFERROR(JOIN("", "",QUERY(INDIRECT(""'(EDCA) "" &amp; L$3 &amp; ""'!$A$1:$D$1000""),""SELECT A WHERE D = '"" &amp; $A507 &amp; ""'""))))"),"")</f>
        <v/>
      </c>
      <c r="M507" s="76" t="str">
        <f>IFERROR(__xludf.DUMMYFUNCTION("IF(ISBLANK($D507),"""",IFERROR(JOIN("", "",QUERY(INDIRECT(""'(EDCA) "" &amp; M$3 &amp; ""'!$A$1:$D$1000""),""SELECT A WHERE D = '"" &amp; $A507 &amp; ""'""))))"),"")</f>
        <v/>
      </c>
      <c r="N507" s="76" t="str">
        <f>IFERROR(__xludf.DUMMYFUNCTION("IF(ISBLANK($D507),"""",IFERROR(JOIN("", "",QUERY(INDIRECT(""'(EDCA) "" &amp; N$3 &amp; ""'!$A$1:$D$1000""),""SELECT A WHERE D = '"" &amp; $A507 &amp; ""'""))))"),"")</f>
        <v/>
      </c>
      <c r="O507" s="76" t="str">
        <f>IFERROR(__xludf.DUMMYFUNCTION("IF(ISBLANK($D507),"""",IFERROR(JOIN("", "",QUERY(INDIRECT(""'(EDCA) "" &amp; O$3 &amp; ""'!$A$1:$D$1000""),""SELECT A WHERE D = '"" &amp; $A507 &amp; ""'""))))"),"")</f>
        <v/>
      </c>
      <c r="P507" s="76" t="str">
        <f>IFERROR(__xludf.DUMMYFUNCTION("IF(ISBLANK($D507),"""",IFERROR(JOIN("", "",QUERY(INDIRECT(""'(EDCA) "" &amp; P$3 &amp; ""'!$A$1:$D$1000""),""SELECT A WHERE D = '"" &amp; $A507 &amp; ""'""))))"),"")</f>
        <v/>
      </c>
      <c r="Q507" s="76">
        <f t="shared" ref="Q507:V507" si="505">IF(ISBLANK(IFERROR(VLOOKUP($A507,INDIRECT("'(EDCA) " &amp; Q$3 &amp; "'!$D:$D"),1,FALSE))),0,1)</f>
        <v>0</v>
      </c>
      <c r="R507" s="76">
        <f t="shared" si="505"/>
        <v>0</v>
      </c>
      <c r="S507" s="76">
        <f t="shared" si="505"/>
        <v>0</v>
      </c>
      <c r="T507" s="76">
        <f t="shared" si="505"/>
        <v>0</v>
      </c>
      <c r="U507" s="76">
        <f t="shared" si="505"/>
        <v>0</v>
      </c>
      <c r="V507" s="76">
        <f t="shared" si="505"/>
        <v>0</v>
      </c>
    </row>
    <row r="508">
      <c r="A508" s="76" t="str">
        <f t="shared" si="1"/>
        <v> ()</v>
      </c>
      <c r="B508" s="76"/>
      <c r="C508" s="76"/>
      <c r="D508" s="76"/>
      <c r="E508" s="76"/>
      <c r="F508" s="76"/>
      <c r="G508" s="76"/>
      <c r="H508" s="76"/>
      <c r="I508" s="88" t="str">
        <f t="shared" si="3"/>
        <v>no</v>
      </c>
      <c r="J508" s="88" t="str">
        <f>IFERROR(__xludf.DUMMYFUNCTION("IFERROR(JOIN("", "",FILTER(K508:P508,LEN(K508:P508))))"),"")</f>
        <v/>
      </c>
      <c r="K508" s="76" t="str">
        <f>IFERROR(__xludf.DUMMYFUNCTION("IF(ISBLANK($D508),"""",IFERROR(JOIN("", "",QUERY(INDIRECT(""'(EDCA) "" &amp; K$3 &amp; ""'!$A$1:$D$1000""),""SELECT A WHERE D = '"" &amp; $A508 &amp; ""'""))))"),"")</f>
        <v/>
      </c>
      <c r="L508" s="76" t="str">
        <f>IFERROR(__xludf.DUMMYFUNCTION("IF(ISBLANK($D508),"""",IFERROR(JOIN("", "",QUERY(INDIRECT(""'(EDCA) "" &amp; L$3 &amp; ""'!$A$1:$D$1000""),""SELECT A WHERE D = '"" &amp; $A508 &amp; ""'""))))"),"")</f>
        <v/>
      </c>
      <c r="M508" s="76" t="str">
        <f>IFERROR(__xludf.DUMMYFUNCTION("IF(ISBLANK($D508),"""",IFERROR(JOIN("", "",QUERY(INDIRECT(""'(EDCA) "" &amp; M$3 &amp; ""'!$A$1:$D$1000""),""SELECT A WHERE D = '"" &amp; $A508 &amp; ""'""))))"),"")</f>
        <v/>
      </c>
      <c r="N508" s="76" t="str">
        <f>IFERROR(__xludf.DUMMYFUNCTION("IF(ISBLANK($D508),"""",IFERROR(JOIN("", "",QUERY(INDIRECT(""'(EDCA) "" &amp; N$3 &amp; ""'!$A$1:$D$1000""),""SELECT A WHERE D = '"" &amp; $A508 &amp; ""'""))))"),"")</f>
        <v/>
      </c>
      <c r="O508" s="76" t="str">
        <f>IFERROR(__xludf.DUMMYFUNCTION("IF(ISBLANK($D508),"""",IFERROR(JOIN("", "",QUERY(INDIRECT(""'(EDCA) "" &amp; O$3 &amp; ""'!$A$1:$D$1000""),""SELECT A WHERE D = '"" &amp; $A508 &amp; ""'""))))"),"")</f>
        <v/>
      </c>
      <c r="P508" s="76" t="str">
        <f>IFERROR(__xludf.DUMMYFUNCTION("IF(ISBLANK($D508),"""",IFERROR(JOIN("", "",QUERY(INDIRECT(""'(EDCA) "" &amp; P$3 &amp; ""'!$A$1:$D$1000""),""SELECT A WHERE D = '"" &amp; $A508 &amp; ""'""))))"),"")</f>
        <v/>
      </c>
      <c r="Q508" s="76">
        <f t="shared" ref="Q508:V508" si="506">IF(ISBLANK(IFERROR(VLOOKUP($A508,INDIRECT("'(EDCA) " &amp; Q$3 &amp; "'!$D:$D"),1,FALSE))),0,1)</f>
        <v>0</v>
      </c>
      <c r="R508" s="76">
        <f t="shared" si="506"/>
        <v>0</v>
      </c>
      <c r="S508" s="76">
        <f t="shared" si="506"/>
        <v>0</v>
      </c>
      <c r="T508" s="76">
        <f t="shared" si="506"/>
        <v>0</v>
      </c>
      <c r="U508" s="76">
        <f t="shared" si="506"/>
        <v>0</v>
      </c>
      <c r="V508" s="76">
        <f t="shared" si="506"/>
        <v>0</v>
      </c>
    </row>
    <row r="509">
      <c r="A509" s="76" t="str">
        <f t="shared" si="1"/>
        <v> ()</v>
      </c>
      <c r="B509" s="76"/>
      <c r="C509" s="76"/>
      <c r="D509" s="76"/>
      <c r="E509" s="76"/>
      <c r="F509" s="76"/>
      <c r="G509" s="76"/>
      <c r="H509" s="76"/>
      <c r="I509" s="88" t="str">
        <f t="shared" si="3"/>
        <v>no</v>
      </c>
      <c r="J509" s="88" t="str">
        <f>IFERROR(__xludf.DUMMYFUNCTION("IFERROR(JOIN("", "",FILTER(K509:P509,LEN(K509:P509))))"),"")</f>
        <v/>
      </c>
      <c r="K509" s="76" t="str">
        <f>IFERROR(__xludf.DUMMYFUNCTION("IF(ISBLANK($D509),"""",IFERROR(JOIN("", "",QUERY(INDIRECT(""'(EDCA) "" &amp; K$3 &amp; ""'!$A$1:$D$1000""),""SELECT A WHERE D = '"" &amp; $A509 &amp; ""'""))))"),"")</f>
        <v/>
      </c>
      <c r="L509" s="76" t="str">
        <f>IFERROR(__xludf.DUMMYFUNCTION("IF(ISBLANK($D509),"""",IFERROR(JOIN("", "",QUERY(INDIRECT(""'(EDCA) "" &amp; L$3 &amp; ""'!$A$1:$D$1000""),""SELECT A WHERE D = '"" &amp; $A509 &amp; ""'""))))"),"")</f>
        <v/>
      </c>
      <c r="M509" s="76" t="str">
        <f>IFERROR(__xludf.DUMMYFUNCTION("IF(ISBLANK($D509),"""",IFERROR(JOIN("", "",QUERY(INDIRECT(""'(EDCA) "" &amp; M$3 &amp; ""'!$A$1:$D$1000""),""SELECT A WHERE D = '"" &amp; $A509 &amp; ""'""))))"),"")</f>
        <v/>
      </c>
      <c r="N509" s="76" t="str">
        <f>IFERROR(__xludf.DUMMYFUNCTION("IF(ISBLANK($D509),"""",IFERROR(JOIN("", "",QUERY(INDIRECT(""'(EDCA) "" &amp; N$3 &amp; ""'!$A$1:$D$1000""),""SELECT A WHERE D = '"" &amp; $A509 &amp; ""'""))))"),"")</f>
        <v/>
      </c>
      <c r="O509" s="76" t="str">
        <f>IFERROR(__xludf.DUMMYFUNCTION("IF(ISBLANK($D509),"""",IFERROR(JOIN("", "",QUERY(INDIRECT(""'(EDCA) "" &amp; O$3 &amp; ""'!$A$1:$D$1000""),""SELECT A WHERE D = '"" &amp; $A509 &amp; ""'""))))"),"")</f>
        <v/>
      </c>
      <c r="P509" s="76" t="str">
        <f>IFERROR(__xludf.DUMMYFUNCTION("IF(ISBLANK($D509),"""",IFERROR(JOIN("", "",QUERY(INDIRECT(""'(EDCA) "" &amp; P$3 &amp; ""'!$A$1:$D$1000""),""SELECT A WHERE D = '"" &amp; $A509 &amp; ""'""))))"),"")</f>
        <v/>
      </c>
      <c r="Q509" s="76">
        <f t="shared" ref="Q509:V509" si="507">IF(ISBLANK(IFERROR(VLOOKUP($A509,INDIRECT("'(EDCA) " &amp; Q$3 &amp; "'!$D:$D"),1,FALSE))),0,1)</f>
        <v>0</v>
      </c>
      <c r="R509" s="76">
        <f t="shared" si="507"/>
        <v>0</v>
      </c>
      <c r="S509" s="76">
        <f t="shared" si="507"/>
        <v>0</v>
      </c>
      <c r="T509" s="76">
        <f t="shared" si="507"/>
        <v>0</v>
      </c>
      <c r="U509" s="76">
        <f t="shared" si="507"/>
        <v>0</v>
      </c>
      <c r="V509" s="76">
        <f t="shared" si="507"/>
        <v>0</v>
      </c>
    </row>
    <row r="510">
      <c r="A510" s="76" t="str">
        <f t="shared" si="1"/>
        <v> ()</v>
      </c>
      <c r="B510" s="76"/>
      <c r="C510" s="76"/>
      <c r="D510" s="76"/>
      <c r="E510" s="76"/>
      <c r="F510" s="76"/>
      <c r="G510" s="76"/>
      <c r="H510" s="76"/>
      <c r="I510" s="88" t="str">
        <f t="shared" si="3"/>
        <v>no</v>
      </c>
      <c r="J510" s="88" t="str">
        <f>IFERROR(__xludf.DUMMYFUNCTION("IFERROR(JOIN("", "",FILTER(K510:P510,LEN(K510:P510))))"),"")</f>
        <v/>
      </c>
      <c r="K510" s="76" t="str">
        <f>IFERROR(__xludf.DUMMYFUNCTION("IF(ISBLANK($D510),"""",IFERROR(JOIN("", "",QUERY(INDIRECT(""'(EDCA) "" &amp; K$3 &amp; ""'!$A$1:$D$1000""),""SELECT A WHERE D = '"" &amp; $A510 &amp; ""'""))))"),"")</f>
        <v/>
      </c>
      <c r="L510" s="76" t="str">
        <f>IFERROR(__xludf.DUMMYFUNCTION("IF(ISBLANK($D510),"""",IFERROR(JOIN("", "",QUERY(INDIRECT(""'(EDCA) "" &amp; L$3 &amp; ""'!$A$1:$D$1000""),""SELECT A WHERE D = '"" &amp; $A510 &amp; ""'""))))"),"")</f>
        <v/>
      </c>
      <c r="M510" s="76" t="str">
        <f>IFERROR(__xludf.DUMMYFUNCTION("IF(ISBLANK($D510),"""",IFERROR(JOIN("", "",QUERY(INDIRECT(""'(EDCA) "" &amp; M$3 &amp; ""'!$A$1:$D$1000""),""SELECT A WHERE D = '"" &amp; $A510 &amp; ""'""))))"),"")</f>
        <v/>
      </c>
      <c r="N510" s="76" t="str">
        <f>IFERROR(__xludf.DUMMYFUNCTION("IF(ISBLANK($D510),"""",IFERROR(JOIN("", "",QUERY(INDIRECT(""'(EDCA) "" &amp; N$3 &amp; ""'!$A$1:$D$1000""),""SELECT A WHERE D = '"" &amp; $A510 &amp; ""'""))))"),"")</f>
        <v/>
      </c>
      <c r="O510" s="76" t="str">
        <f>IFERROR(__xludf.DUMMYFUNCTION("IF(ISBLANK($D510),"""",IFERROR(JOIN("", "",QUERY(INDIRECT(""'(EDCA) "" &amp; O$3 &amp; ""'!$A$1:$D$1000""),""SELECT A WHERE D = '"" &amp; $A510 &amp; ""'""))))"),"")</f>
        <v/>
      </c>
      <c r="P510" s="76" t="str">
        <f>IFERROR(__xludf.DUMMYFUNCTION("IF(ISBLANK($D510),"""",IFERROR(JOIN("", "",QUERY(INDIRECT(""'(EDCA) "" &amp; P$3 &amp; ""'!$A$1:$D$1000""),""SELECT A WHERE D = '"" &amp; $A510 &amp; ""'""))))"),"")</f>
        <v/>
      </c>
      <c r="Q510" s="76">
        <f t="shared" ref="Q510:V510" si="508">IF(ISBLANK(IFERROR(VLOOKUP($A510,INDIRECT("'(EDCA) " &amp; Q$3 &amp; "'!$D:$D"),1,FALSE))),0,1)</f>
        <v>0</v>
      </c>
      <c r="R510" s="76">
        <f t="shared" si="508"/>
        <v>0</v>
      </c>
      <c r="S510" s="76">
        <f t="shared" si="508"/>
        <v>0</v>
      </c>
      <c r="T510" s="76">
        <f t="shared" si="508"/>
        <v>0</v>
      </c>
      <c r="U510" s="76">
        <f t="shared" si="508"/>
        <v>0</v>
      </c>
      <c r="V510" s="76">
        <f t="shared" si="508"/>
        <v>0</v>
      </c>
    </row>
    <row r="511">
      <c r="A511" s="76" t="str">
        <f t="shared" si="1"/>
        <v> ()</v>
      </c>
      <c r="B511" s="76"/>
      <c r="C511" s="76"/>
      <c r="D511" s="76"/>
      <c r="E511" s="76"/>
      <c r="F511" s="76"/>
      <c r="G511" s="76"/>
      <c r="H511" s="76"/>
      <c r="I511" s="88" t="str">
        <f t="shared" si="3"/>
        <v>no</v>
      </c>
      <c r="J511" s="88" t="str">
        <f>IFERROR(__xludf.DUMMYFUNCTION("IFERROR(JOIN("", "",FILTER(K511:P511,LEN(K511:P511))))"),"")</f>
        <v/>
      </c>
      <c r="K511" s="76" t="str">
        <f>IFERROR(__xludf.DUMMYFUNCTION("IF(ISBLANK($D511),"""",IFERROR(JOIN("", "",QUERY(INDIRECT(""'(EDCA) "" &amp; K$3 &amp; ""'!$A$1:$D$1000""),""SELECT A WHERE D = '"" &amp; $A511 &amp; ""'""))))"),"")</f>
        <v/>
      </c>
      <c r="L511" s="76" t="str">
        <f>IFERROR(__xludf.DUMMYFUNCTION("IF(ISBLANK($D511),"""",IFERROR(JOIN("", "",QUERY(INDIRECT(""'(EDCA) "" &amp; L$3 &amp; ""'!$A$1:$D$1000""),""SELECT A WHERE D = '"" &amp; $A511 &amp; ""'""))))"),"")</f>
        <v/>
      </c>
      <c r="M511" s="76" t="str">
        <f>IFERROR(__xludf.DUMMYFUNCTION("IF(ISBLANK($D511),"""",IFERROR(JOIN("", "",QUERY(INDIRECT(""'(EDCA) "" &amp; M$3 &amp; ""'!$A$1:$D$1000""),""SELECT A WHERE D = '"" &amp; $A511 &amp; ""'""))))"),"")</f>
        <v/>
      </c>
      <c r="N511" s="76" t="str">
        <f>IFERROR(__xludf.DUMMYFUNCTION("IF(ISBLANK($D511),"""",IFERROR(JOIN("", "",QUERY(INDIRECT(""'(EDCA) "" &amp; N$3 &amp; ""'!$A$1:$D$1000""),""SELECT A WHERE D = '"" &amp; $A511 &amp; ""'""))))"),"")</f>
        <v/>
      </c>
      <c r="O511" s="76" t="str">
        <f>IFERROR(__xludf.DUMMYFUNCTION("IF(ISBLANK($D511),"""",IFERROR(JOIN("", "",QUERY(INDIRECT(""'(EDCA) "" &amp; O$3 &amp; ""'!$A$1:$D$1000""),""SELECT A WHERE D = '"" &amp; $A511 &amp; ""'""))))"),"")</f>
        <v/>
      </c>
      <c r="P511" s="76" t="str">
        <f>IFERROR(__xludf.DUMMYFUNCTION("IF(ISBLANK($D511),"""",IFERROR(JOIN("", "",QUERY(INDIRECT(""'(EDCA) "" &amp; P$3 &amp; ""'!$A$1:$D$1000""),""SELECT A WHERE D = '"" &amp; $A511 &amp; ""'""))))"),"")</f>
        <v/>
      </c>
      <c r="Q511" s="76">
        <f t="shared" ref="Q511:V511" si="509">IF(ISBLANK(IFERROR(VLOOKUP($A511,INDIRECT("'(EDCA) " &amp; Q$3 &amp; "'!$D:$D"),1,FALSE))),0,1)</f>
        <v>0</v>
      </c>
      <c r="R511" s="76">
        <f t="shared" si="509"/>
        <v>0</v>
      </c>
      <c r="S511" s="76">
        <f t="shared" si="509"/>
        <v>0</v>
      </c>
      <c r="T511" s="76">
        <f t="shared" si="509"/>
        <v>0</v>
      </c>
      <c r="U511" s="76">
        <f t="shared" si="509"/>
        <v>0</v>
      </c>
      <c r="V511" s="76">
        <f t="shared" si="509"/>
        <v>0</v>
      </c>
    </row>
    <row r="512">
      <c r="A512" s="76" t="str">
        <f t="shared" si="1"/>
        <v> ()</v>
      </c>
      <c r="B512" s="76"/>
      <c r="C512" s="76"/>
      <c r="D512" s="76"/>
      <c r="E512" s="76"/>
      <c r="F512" s="76"/>
      <c r="G512" s="76"/>
      <c r="H512" s="76"/>
      <c r="I512" s="88" t="str">
        <f t="shared" si="3"/>
        <v>no</v>
      </c>
      <c r="J512" s="88" t="str">
        <f>IFERROR(__xludf.DUMMYFUNCTION("IFERROR(JOIN("", "",FILTER(K512:P512,LEN(K512:P512))))"),"")</f>
        <v/>
      </c>
      <c r="K512" s="76" t="str">
        <f>IFERROR(__xludf.DUMMYFUNCTION("IF(ISBLANK($D512),"""",IFERROR(JOIN("", "",QUERY(INDIRECT(""'(EDCA) "" &amp; K$3 &amp; ""'!$A$1:$D$1000""),""SELECT A WHERE D = '"" &amp; $A512 &amp; ""'""))))"),"")</f>
        <v/>
      </c>
      <c r="L512" s="76" t="str">
        <f>IFERROR(__xludf.DUMMYFUNCTION("IF(ISBLANK($D512),"""",IFERROR(JOIN("", "",QUERY(INDIRECT(""'(EDCA) "" &amp; L$3 &amp; ""'!$A$1:$D$1000""),""SELECT A WHERE D = '"" &amp; $A512 &amp; ""'""))))"),"")</f>
        <v/>
      </c>
      <c r="M512" s="76" t="str">
        <f>IFERROR(__xludf.DUMMYFUNCTION("IF(ISBLANK($D512),"""",IFERROR(JOIN("", "",QUERY(INDIRECT(""'(EDCA) "" &amp; M$3 &amp; ""'!$A$1:$D$1000""),""SELECT A WHERE D = '"" &amp; $A512 &amp; ""'""))))"),"")</f>
        <v/>
      </c>
      <c r="N512" s="76" t="str">
        <f>IFERROR(__xludf.DUMMYFUNCTION("IF(ISBLANK($D512),"""",IFERROR(JOIN("", "",QUERY(INDIRECT(""'(EDCA) "" &amp; N$3 &amp; ""'!$A$1:$D$1000""),""SELECT A WHERE D = '"" &amp; $A512 &amp; ""'""))))"),"")</f>
        <v/>
      </c>
      <c r="O512" s="76" t="str">
        <f>IFERROR(__xludf.DUMMYFUNCTION("IF(ISBLANK($D512),"""",IFERROR(JOIN("", "",QUERY(INDIRECT(""'(EDCA) "" &amp; O$3 &amp; ""'!$A$1:$D$1000""),""SELECT A WHERE D = '"" &amp; $A512 &amp; ""'""))))"),"")</f>
        <v/>
      </c>
      <c r="P512" s="76" t="str">
        <f>IFERROR(__xludf.DUMMYFUNCTION("IF(ISBLANK($D512),"""",IFERROR(JOIN("", "",QUERY(INDIRECT(""'(EDCA) "" &amp; P$3 &amp; ""'!$A$1:$D$1000""),""SELECT A WHERE D = '"" &amp; $A512 &amp; ""'""))))"),"")</f>
        <v/>
      </c>
      <c r="Q512" s="76">
        <f t="shared" ref="Q512:V512" si="510">IF(ISBLANK(IFERROR(VLOOKUP($A512,INDIRECT("'(EDCA) " &amp; Q$3 &amp; "'!$D:$D"),1,FALSE))),0,1)</f>
        <v>0</v>
      </c>
      <c r="R512" s="76">
        <f t="shared" si="510"/>
        <v>0</v>
      </c>
      <c r="S512" s="76">
        <f t="shared" si="510"/>
        <v>0</v>
      </c>
      <c r="T512" s="76">
        <f t="shared" si="510"/>
        <v>0</v>
      </c>
      <c r="U512" s="76">
        <f t="shared" si="510"/>
        <v>0</v>
      </c>
      <c r="V512" s="76">
        <f t="shared" si="510"/>
        <v>0</v>
      </c>
    </row>
    <row r="513">
      <c r="A513" s="76" t="str">
        <f t="shared" si="1"/>
        <v> ()</v>
      </c>
      <c r="B513" s="76"/>
      <c r="C513" s="76"/>
      <c r="D513" s="76"/>
      <c r="E513" s="76"/>
      <c r="F513" s="76"/>
      <c r="G513" s="76"/>
      <c r="H513" s="76"/>
      <c r="I513" s="88" t="str">
        <f t="shared" si="3"/>
        <v>no</v>
      </c>
      <c r="J513" s="88" t="str">
        <f>IFERROR(__xludf.DUMMYFUNCTION("IFERROR(JOIN("", "",FILTER(K513:P513,LEN(K513:P513))))"),"")</f>
        <v/>
      </c>
      <c r="K513" s="76" t="str">
        <f>IFERROR(__xludf.DUMMYFUNCTION("IF(ISBLANK($D513),"""",IFERROR(JOIN("", "",QUERY(INDIRECT(""'(EDCA) "" &amp; K$3 &amp; ""'!$A$1:$D$1000""),""SELECT A WHERE D = '"" &amp; $A513 &amp; ""'""))))"),"")</f>
        <v/>
      </c>
      <c r="L513" s="76" t="str">
        <f>IFERROR(__xludf.DUMMYFUNCTION("IF(ISBLANK($D513),"""",IFERROR(JOIN("", "",QUERY(INDIRECT(""'(EDCA) "" &amp; L$3 &amp; ""'!$A$1:$D$1000""),""SELECT A WHERE D = '"" &amp; $A513 &amp; ""'""))))"),"")</f>
        <v/>
      </c>
      <c r="M513" s="76" t="str">
        <f>IFERROR(__xludf.DUMMYFUNCTION("IF(ISBLANK($D513),"""",IFERROR(JOIN("", "",QUERY(INDIRECT(""'(EDCA) "" &amp; M$3 &amp; ""'!$A$1:$D$1000""),""SELECT A WHERE D = '"" &amp; $A513 &amp; ""'""))))"),"")</f>
        <v/>
      </c>
      <c r="N513" s="76" t="str">
        <f>IFERROR(__xludf.DUMMYFUNCTION("IF(ISBLANK($D513),"""",IFERROR(JOIN("", "",QUERY(INDIRECT(""'(EDCA) "" &amp; N$3 &amp; ""'!$A$1:$D$1000""),""SELECT A WHERE D = '"" &amp; $A513 &amp; ""'""))))"),"")</f>
        <v/>
      </c>
      <c r="O513" s="76" t="str">
        <f>IFERROR(__xludf.DUMMYFUNCTION("IF(ISBLANK($D513),"""",IFERROR(JOIN("", "",QUERY(INDIRECT(""'(EDCA) "" &amp; O$3 &amp; ""'!$A$1:$D$1000""),""SELECT A WHERE D = '"" &amp; $A513 &amp; ""'""))))"),"")</f>
        <v/>
      </c>
      <c r="P513" s="76" t="str">
        <f>IFERROR(__xludf.DUMMYFUNCTION("IF(ISBLANK($D513),"""",IFERROR(JOIN("", "",QUERY(INDIRECT(""'(EDCA) "" &amp; P$3 &amp; ""'!$A$1:$D$1000""),""SELECT A WHERE D = '"" &amp; $A513 &amp; ""'""))))"),"")</f>
        <v/>
      </c>
      <c r="Q513" s="76">
        <f t="shared" ref="Q513:V513" si="511">IF(ISBLANK(IFERROR(VLOOKUP($A513,INDIRECT("'(EDCA) " &amp; Q$3 &amp; "'!$D:$D"),1,FALSE))),0,1)</f>
        <v>0</v>
      </c>
      <c r="R513" s="76">
        <f t="shared" si="511"/>
        <v>0</v>
      </c>
      <c r="S513" s="76">
        <f t="shared" si="511"/>
        <v>0</v>
      </c>
      <c r="T513" s="76">
        <f t="shared" si="511"/>
        <v>0</v>
      </c>
      <c r="U513" s="76">
        <f t="shared" si="511"/>
        <v>0</v>
      </c>
      <c r="V513" s="76">
        <f t="shared" si="511"/>
        <v>0</v>
      </c>
    </row>
    <row r="514">
      <c r="A514" s="76" t="str">
        <f t="shared" si="1"/>
        <v> ()</v>
      </c>
      <c r="B514" s="76"/>
      <c r="C514" s="76"/>
      <c r="D514" s="76"/>
      <c r="E514" s="76"/>
      <c r="F514" s="76"/>
      <c r="G514" s="76"/>
      <c r="H514" s="76"/>
      <c r="I514" s="88" t="str">
        <f t="shared" si="3"/>
        <v>no</v>
      </c>
      <c r="J514" s="88" t="str">
        <f>IFERROR(__xludf.DUMMYFUNCTION("IFERROR(JOIN("", "",FILTER(K514:P514,LEN(K514:P514))))"),"")</f>
        <v/>
      </c>
      <c r="K514" s="76" t="str">
        <f>IFERROR(__xludf.DUMMYFUNCTION("IF(ISBLANK($D514),"""",IFERROR(JOIN("", "",QUERY(INDIRECT(""'(EDCA) "" &amp; K$3 &amp; ""'!$A$1:$D$1000""),""SELECT A WHERE D = '"" &amp; $A514 &amp; ""'""))))"),"")</f>
        <v/>
      </c>
      <c r="L514" s="76" t="str">
        <f>IFERROR(__xludf.DUMMYFUNCTION("IF(ISBLANK($D514),"""",IFERROR(JOIN("", "",QUERY(INDIRECT(""'(EDCA) "" &amp; L$3 &amp; ""'!$A$1:$D$1000""),""SELECT A WHERE D = '"" &amp; $A514 &amp; ""'""))))"),"")</f>
        <v/>
      </c>
      <c r="M514" s="76" t="str">
        <f>IFERROR(__xludf.DUMMYFUNCTION("IF(ISBLANK($D514),"""",IFERROR(JOIN("", "",QUERY(INDIRECT(""'(EDCA) "" &amp; M$3 &amp; ""'!$A$1:$D$1000""),""SELECT A WHERE D = '"" &amp; $A514 &amp; ""'""))))"),"")</f>
        <v/>
      </c>
      <c r="N514" s="76" t="str">
        <f>IFERROR(__xludf.DUMMYFUNCTION("IF(ISBLANK($D514),"""",IFERROR(JOIN("", "",QUERY(INDIRECT(""'(EDCA) "" &amp; N$3 &amp; ""'!$A$1:$D$1000""),""SELECT A WHERE D = '"" &amp; $A514 &amp; ""'""))))"),"")</f>
        <v/>
      </c>
      <c r="O514" s="76" t="str">
        <f>IFERROR(__xludf.DUMMYFUNCTION("IF(ISBLANK($D514),"""",IFERROR(JOIN("", "",QUERY(INDIRECT(""'(EDCA) "" &amp; O$3 &amp; ""'!$A$1:$D$1000""),""SELECT A WHERE D = '"" &amp; $A514 &amp; ""'""))))"),"")</f>
        <v/>
      </c>
      <c r="P514" s="76" t="str">
        <f>IFERROR(__xludf.DUMMYFUNCTION("IF(ISBLANK($D514),"""",IFERROR(JOIN("", "",QUERY(INDIRECT(""'(EDCA) "" &amp; P$3 &amp; ""'!$A$1:$D$1000""),""SELECT A WHERE D = '"" &amp; $A514 &amp; ""'""))))"),"")</f>
        <v/>
      </c>
      <c r="Q514" s="76">
        <f t="shared" ref="Q514:V514" si="512">IF(ISBLANK(IFERROR(VLOOKUP($A514,INDIRECT("'(EDCA) " &amp; Q$3 &amp; "'!$D:$D"),1,FALSE))),0,1)</f>
        <v>0</v>
      </c>
      <c r="R514" s="76">
        <f t="shared" si="512"/>
        <v>0</v>
      </c>
      <c r="S514" s="76">
        <f t="shared" si="512"/>
        <v>0</v>
      </c>
      <c r="T514" s="76">
        <f t="shared" si="512"/>
        <v>0</v>
      </c>
      <c r="U514" s="76">
        <f t="shared" si="512"/>
        <v>0</v>
      </c>
      <c r="V514" s="76">
        <f t="shared" si="512"/>
        <v>0</v>
      </c>
    </row>
    <row r="515">
      <c r="A515" s="76" t="str">
        <f t="shared" si="1"/>
        <v> ()</v>
      </c>
      <c r="B515" s="76"/>
      <c r="C515" s="76"/>
      <c r="D515" s="76"/>
      <c r="E515" s="76"/>
      <c r="F515" s="76"/>
      <c r="G515" s="76"/>
      <c r="H515" s="76"/>
      <c r="I515" s="88" t="str">
        <f t="shared" si="3"/>
        <v>no</v>
      </c>
      <c r="J515" s="88" t="str">
        <f>IFERROR(__xludf.DUMMYFUNCTION("IFERROR(JOIN("", "",FILTER(K515:P515,LEN(K515:P515))))"),"")</f>
        <v/>
      </c>
      <c r="K515" s="76" t="str">
        <f>IFERROR(__xludf.DUMMYFUNCTION("IF(ISBLANK($D515),"""",IFERROR(JOIN("", "",QUERY(INDIRECT(""'(EDCA) "" &amp; K$3 &amp; ""'!$A$1:$D$1000""),""SELECT A WHERE D = '"" &amp; $A515 &amp; ""'""))))"),"")</f>
        <v/>
      </c>
      <c r="L515" s="76" t="str">
        <f>IFERROR(__xludf.DUMMYFUNCTION("IF(ISBLANK($D515),"""",IFERROR(JOIN("", "",QUERY(INDIRECT(""'(EDCA) "" &amp; L$3 &amp; ""'!$A$1:$D$1000""),""SELECT A WHERE D = '"" &amp; $A515 &amp; ""'""))))"),"")</f>
        <v/>
      </c>
      <c r="M515" s="76" t="str">
        <f>IFERROR(__xludf.DUMMYFUNCTION("IF(ISBLANK($D515),"""",IFERROR(JOIN("", "",QUERY(INDIRECT(""'(EDCA) "" &amp; M$3 &amp; ""'!$A$1:$D$1000""),""SELECT A WHERE D = '"" &amp; $A515 &amp; ""'""))))"),"")</f>
        <v/>
      </c>
      <c r="N515" s="76" t="str">
        <f>IFERROR(__xludf.DUMMYFUNCTION("IF(ISBLANK($D515),"""",IFERROR(JOIN("", "",QUERY(INDIRECT(""'(EDCA) "" &amp; N$3 &amp; ""'!$A$1:$D$1000""),""SELECT A WHERE D = '"" &amp; $A515 &amp; ""'""))))"),"")</f>
        <v/>
      </c>
      <c r="O515" s="76" t="str">
        <f>IFERROR(__xludf.DUMMYFUNCTION("IF(ISBLANK($D515),"""",IFERROR(JOIN("", "",QUERY(INDIRECT(""'(EDCA) "" &amp; O$3 &amp; ""'!$A$1:$D$1000""),""SELECT A WHERE D = '"" &amp; $A515 &amp; ""'""))))"),"")</f>
        <v/>
      </c>
      <c r="P515" s="76" t="str">
        <f>IFERROR(__xludf.DUMMYFUNCTION("IF(ISBLANK($D515),"""",IFERROR(JOIN("", "",QUERY(INDIRECT(""'(EDCA) "" &amp; P$3 &amp; ""'!$A$1:$D$1000""),""SELECT A WHERE D = '"" &amp; $A515 &amp; ""'""))))"),"")</f>
        <v/>
      </c>
      <c r="Q515" s="76">
        <f t="shared" ref="Q515:V515" si="513">IF(ISBLANK(IFERROR(VLOOKUP($A515,INDIRECT("'(EDCA) " &amp; Q$3 &amp; "'!$D:$D"),1,FALSE))),0,1)</f>
        <v>0</v>
      </c>
      <c r="R515" s="76">
        <f t="shared" si="513"/>
        <v>0</v>
      </c>
      <c r="S515" s="76">
        <f t="shared" si="513"/>
        <v>0</v>
      </c>
      <c r="T515" s="76">
        <f t="shared" si="513"/>
        <v>0</v>
      </c>
      <c r="U515" s="76">
        <f t="shared" si="513"/>
        <v>0</v>
      </c>
      <c r="V515" s="76">
        <f t="shared" si="513"/>
        <v>0</v>
      </c>
    </row>
    <row r="516">
      <c r="A516" s="76" t="str">
        <f t="shared" si="1"/>
        <v> ()</v>
      </c>
      <c r="B516" s="76"/>
      <c r="C516" s="76"/>
      <c r="D516" s="76"/>
      <c r="E516" s="76"/>
      <c r="F516" s="76"/>
      <c r="G516" s="76"/>
      <c r="H516" s="76"/>
      <c r="I516" s="88" t="str">
        <f t="shared" si="3"/>
        <v>no</v>
      </c>
      <c r="J516" s="88" t="str">
        <f>IFERROR(__xludf.DUMMYFUNCTION("IFERROR(JOIN("", "",FILTER(K516:P516,LEN(K516:P516))))"),"")</f>
        <v/>
      </c>
      <c r="K516" s="76" t="str">
        <f>IFERROR(__xludf.DUMMYFUNCTION("IF(ISBLANK($D516),"""",IFERROR(JOIN("", "",QUERY(INDIRECT(""'(EDCA) "" &amp; K$3 &amp; ""'!$A$1:$D$1000""),""SELECT A WHERE D = '"" &amp; $A516 &amp; ""'""))))"),"")</f>
        <v/>
      </c>
      <c r="L516" s="76" t="str">
        <f>IFERROR(__xludf.DUMMYFUNCTION("IF(ISBLANK($D516),"""",IFERROR(JOIN("", "",QUERY(INDIRECT(""'(EDCA) "" &amp; L$3 &amp; ""'!$A$1:$D$1000""),""SELECT A WHERE D = '"" &amp; $A516 &amp; ""'""))))"),"")</f>
        <v/>
      </c>
      <c r="M516" s="76" t="str">
        <f>IFERROR(__xludf.DUMMYFUNCTION("IF(ISBLANK($D516),"""",IFERROR(JOIN("", "",QUERY(INDIRECT(""'(EDCA) "" &amp; M$3 &amp; ""'!$A$1:$D$1000""),""SELECT A WHERE D = '"" &amp; $A516 &amp; ""'""))))"),"")</f>
        <v/>
      </c>
      <c r="N516" s="76" t="str">
        <f>IFERROR(__xludf.DUMMYFUNCTION("IF(ISBLANK($D516),"""",IFERROR(JOIN("", "",QUERY(INDIRECT(""'(EDCA) "" &amp; N$3 &amp; ""'!$A$1:$D$1000""),""SELECT A WHERE D = '"" &amp; $A516 &amp; ""'""))))"),"")</f>
        <v/>
      </c>
      <c r="O516" s="76" t="str">
        <f>IFERROR(__xludf.DUMMYFUNCTION("IF(ISBLANK($D516),"""",IFERROR(JOIN("", "",QUERY(INDIRECT(""'(EDCA) "" &amp; O$3 &amp; ""'!$A$1:$D$1000""),""SELECT A WHERE D = '"" &amp; $A516 &amp; ""'""))))"),"")</f>
        <v/>
      </c>
      <c r="P516" s="76" t="str">
        <f>IFERROR(__xludf.DUMMYFUNCTION("IF(ISBLANK($D516),"""",IFERROR(JOIN("", "",QUERY(INDIRECT(""'(EDCA) "" &amp; P$3 &amp; ""'!$A$1:$D$1000""),""SELECT A WHERE D = '"" &amp; $A516 &amp; ""'""))))"),"")</f>
        <v/>
      </c>
      <c r="Q516" s="76">
        <f t="shared" ref="Q516:V516" si="514">IF(ISBLANK(IFERROR(VLOOKUP($A516,INDIRECT("'(EDCA) " &amp; Q$3 &amp; "'!$D:$D"),1,FALSE))),0,1)</f>
        <v>0</v>
      </c>
      <c r="R516" s="76">
        <f t="shared" si="514"/>
        <v>0</v>
      </c>
      <c r="S516" s="76">
        <f t="shared" si="514"/>
        <v>0</v>
      </c>
      <c r="T516" s="76">
        <f t="shared" si="514"/>
        <v>0</v>
      </c>
      <c r="U516" s="76">
        <f t="shared" si="514"/>
        <v>0</v>
      </c>
      <c r="V516" s="76">
        <f t="shared" si="514"/>
        <v>0</v>
      </c>
    </row>
    <row r="517">
      <c r="A517" s="76" t="str">
        <f t="shared" si="1"/>
        <v> ()</v>
      </c>
      <c r="B517" s="76"/>
      <c r="C517" s="76"/>
      <c r="D517" s="76"/>
      <c r="E517" s="76"/>
      <c r="F517" s="76"/>
      <c r="G517" s="76"/>
      <c r="H517" s="76"/>
      <c r="I517" s="88" t="str">
        <f t="shared" si="3"/>
        <v>no</v>
      </c>
      <c r="J517" s="88" t="str">
        <f>IFERROR(__xludf.DUMMYFUNCTION("IFERROR(JOIN("", "",FILTER(K517:P517,LEN(K517:P517))))"),"")</f>
        <v/>
      </c>
      <c r="K517" s="76" t="str">
        <f>IFERROR(__xludf.DUMMYFUNCTION("IF(ISBLANK($D517),"""",IFERROR(JOIN("", "",QUERY(INDIRECT(""'(EDCA) "" &amp; K$3 &amp; ""'!$A$1:$D$1000""),""SELECT A WHERE D = '"" &amp; $A517 &amp; ""'""))))"),"")</f>
        <v/>
      </c>
      <c r="L517" s="76" t="str">
        <f>IFERROR(__xludf.DUMMYFUNCTION("IF(ISBLANK($D517),"""",IFERROR(JOIN("", "",QUERY(INDIRECT(""'(EDCA) "" &amp; L$3 &amp; ""'!$A$1:$D$1000""),""SELECT A WHERE D = '"" &amp; $A517 &amp; ""'""))))"),"")</f>
        <v/>
      </c>
      <c r="M517" s="76" t="str">
        <f>IFERROR(__xludf.DUMMYFUNCTION("IF(ISBLANK($D517),"""",IFERROR(JOIN("", "",QUERY(INDIRECT(""'(EDCA) "" &amp; M$3 &amp; ""'!$A$1:$D$1000""),""SELECT A WHERE D = '"" &amp; $A517 &amp; ""'""))))"),"")</f>
        <v/>
      </c>
      <c r="N517" s="76" t="str">
        <f>IFERROR(__xludf.DUMMYFUNCTION("IF(ISBLANK($D517),"""",IFERROR(JOIN("", "",QUERY(INDIRECT(""'(EDCA) "" &amp; N$3 &amp; ""'!$A$1:$D$1000""),""SELECT A WHERE D = '"" &amp; $A517 &amp; ""'""))))"),"")</f>
        <v/>
      </c>
      <c r="O517" s="76" t="str">
        <f>IFERROR(__xludf.DUMMYFUNCTION("IF(ISBLANK($D517),"""",IFERROR(JOIN("", "",QUERY(INDIRECT(""'(EDCA) "" &amp; O$3 &amp; ""'!$A$1:$D$1000""),""SELECT A WHERE D = '"" &amp; $A517 &amp; ""'""))))"),"")</f>
        <v/>
      </c>
      <c r="P517" s="76" t="str">
        <f>IFERROR(__xludf.DUMMYFUNCTION("IF(ISBLANK($D517),"""",IFERROR(JOIN("", "",QUERY(INDIRECT(""'(EDCA) "" &amp; P$3 &amp; ""'!$A$1:$D$1000""),""SELECT A WHERE D = '"" &amp; $A517 &amp; ""'""))))"),"")</f>
        <v/>
      </c>
      <c r="Q517" s="76">
        <f t="shared" ref="Q517:V517" si="515">IF(ISBLANK(IFERROR(VLOOKUP($A517,INDIRECT("'(EDCA) " &amp; Q$3 &amp; "'!$D:$D"),1,FALSE))),0,1)</f>
        <v>0</v>
      </c>
      <c r="R517" s="76">
        <f t="shared" si="515"/>
        <v>0</v>
      </c>
      <c r="S517" s="76">
        <f t="shared" si="515"/>
        <v>0</v>
      </c>
      <c r="T517" s="76">
        <f t="shared" si="515"/>
        <v>0</v>
      </c>
      <c r="U517" s="76">
        <f t="shared" si="515"/>
        <v>0</v>
      </c>
      <c r="V517" s="76">
        <f t="shared" si="515"/>
        <v>0</v>
      </c>
    </row>
    <row r="518">
      <c r="A518" s="76" t="str">
        <f t="shared" si="1"/>
        <v> ()</v>
      </c>
      <c r="B518" s="76"/>
      <c r="C518" s="76"/>
      <c r="D518" s="76"/>
      <c r="E518" s="76"/>
      <c r="F518" s="76"/>
      <c r="G518" s="76"/>
      <c r="H518" s="76"/>
      <c r="I518" s="88" t="str">
        <f t="shared" si="3"/>
        <v>no</v>
      </c>
      <c r="J518" s="88" t="str">
        <f>IFERROR(__xludf.DUMMYFUNCTION("IFERROR(JOIN("", "",FILTER(K518:P518,LEN(K518:P518))))"),"")</f>
        <v/>
      </c>
      <c r="K518" s="76" t="str">
        <f>IFERROR(__xludf.DUMMYFUNCTION("IF(ISBLANK($D518),"""",IFERROR(JOIN("", "",QUERY(INDIRECT(""'(EDCA) "" &amp; K$3 &amp; ""'!$A$1:$D$1000""),""SELECT A WHERE D = '"" &amp; $A518 &amp; ""'""))))"),"")</f>
        <v/>
      </c>
      <c r="L518" s="76" t="str">
        <f>IFERROR(__xludf.DUMMYFUNCTION("IF(ISBLANK($D518),"""",IFERROR(JOIN("", "",QUERY(INDIRECT(""'(EDCA) "" &amp; L$3 &amp; ""'!$A$1:$D$1000""),""SELECT A WHERE D = '"" &amp; $A518 &amp; ""'""))))"),"")</f>
        <v/>
      </c>
      <c r="M518" s="76" t="str">
        <f>IFERROR(__xludf.DUMMYFUNCTION("IF(ISBLANK($D518),"""",IFERROR(JOIN("", "",QUERY(INDIRECT(""'(EDCA) "" &amp; M$3 &amp; ""'!$A$1:$D$1000""),""SELECT A WHERE D = '"" &amp; $A518 &amp; ""'""))))"),"")</f>
        <v/>
      </c>
      <c r="N518" s="76" t="str">
        <f>IFERROR(__xludf.DUMMYFUNCTION("IF(ISBLANK($D518),"""",IFERROR(JOIN("", "",QUERY(INDIRECT(""'(EDCA) "" &amp; N$3 &amp; ""'!$A$1:$D$1000""),""SELECT A WHERE D = '"" &amp; $A518 &amp; ""'""))))"),"")</f>
        <v/>
      </c>
      <c r="O518" s="76" t="str">
        <f>IFERROR(__xludf.DUMMYFUNCTION("IF(ISBLANK($D518),"""",IFERROR(JOIN("", "",QUERY(INDIRECT(""'(EDCA) "" &amp; O$3 &amp; ""'!$A$1:$D$1000""),""SELECT A WHERE D = '"" &amp; $A518 &amp; ""'""))))"),"")</f>
        <v/>
      </c>
      <c r="P518" s="76" t="str">
        <f>IFERROR(__xludf.DUMMYFUNCTION("IF(ISBLANK($D518),"""",IFERROR(JOIN("", "",QUERY(INDIRECT(""'(EDCA) "" &amp; P$3 &amp; ""'!$A$1:$D$1000""),""SELECT A WHERE D = '"" &amp; $A518 &amp; ""'""))))"),"")</f>
        <v/>
      </c>
      <c r="Q518" s="76">
        <f t="shared" ref="Q518:V518" si="516">IF(ISBLANK(IFERROR(VLOOKUP($A518,INDIRECT("'(EDCA) " &amp; Q$3 &amp; "'!$D:$D"),1,FALSE))),0,1)</f>
        <v>0</v>
      </c>
      <c r="R518" s="76">
        <f t="shared" si="516"/>
        <v>0</v>
      </c>
      <c r="S518" s="76">
        <f t="shared" si="516"/>
        <v>0</v>
      </c>
      <c r="T518" s="76">
        <f t="shared" si="516"/>
        <v>0</v>
      </c>
      <c r="U518" s="76">
        <f t="shared" si="516"/>
        <v>0</v>
      </c>
      <c r="V518" s="76">
        <f t="shared" si="516"/>
        <v>0</v>
      </c>
    </row>
    <row r="519">
      <c r="A519" s="76" t="str">
        <f t="shared" si="1"/>
        <v> ()</v>
      </c>
      <c r="B519" s="76"/>
      <c r="C519" s="76"/>
      <c r="D519" s="76"/>
      <c r="E519" s="76"/>
      <c r="F519" s="76"/>
      <c r="G519" s="76"/>
      <c r="H519" s="76"/>
      <c r="I519" s="88" t="str">
        <f t="shared" si="3"/>
        <v>no</v>
      </c>
      <c r="J519" s="88" t="str">
        <f>IFERROR(__xludf.DUMMYFUNCTION("IFERROR(JOIN("", "",FILTER(K519:P519,LEN(K519:P519))))"),"")</f>
        <v/>
      </c>
      <c r="K519" s="76" t="str">
        <f>IFERROR(__xludf.DUMMYFUNCTION("IF(ISBLANK($D519),"""",IFERROR(JOIN("", "",QUERY(INDIRECT(""'(EDCA) "" &amp; K$3 &amp; ""'!$A$1:$D$1000""),""SELECT A WHERE D = '"" &amp; $A519 &amp; ""'""))))"),"")</f>
        <v/>
      </c>
      <c r="L519" s="76" t="str">
        <f>IFERROR(__xludf.DUMMYFUNCTION("IF(ISBLANK($D519),"""",IFERROR(JOIN("", "",QUERY(INDIRECT(""'(EDCA) "" &amp; L$3 &amp; ""'!$A$1:$D$1000""),""SELECT A WHERE D = '"" &amp; $A519 &amp; ""'""))))"),"")</f>
        <v/>
      </c>
      <c r="M519" s="76" t="str">
        <f>IFERROR(__xludf.DUMMYFUNCTION("IF(ISBLANK($D519),"""",IFERROR(JOIN("", "",QUERY(INDIRECT(""'(EDCA) "" &amp; M$3 &amp; ""'!$A$1:$D$1000""),""SELECT A WHERE D = '"" &amp; $A519 &amp; ""'""))))"),"")</f>
        <v/>
      </c>
      <c r="N519" s="76" t="str">
        <f>IFERROR(__xludf.DUMMYFUNCTION("IF(ISBLANK($D519),"""",IFERROR(JOIN("", "",QUERY(INDIRECT(""'(EDCA) "" &amp; N$3 &amp; ""'!$A$1:$D$1000""),""SELECT A WHERE D = '"" &amp; $A519 &amp; ""'""))))"),"")</f>
        <v/>
      </c>
      <c r="O519" s="76" t="str">
        <f>IFERROR(__xludf.DUMMYFUNCTION("IF(ISBLANK($D519),"""",IFERROR(JOIN("", "",QUERY(INDIRECT(""'(EDCA) "" &amp; O$3 &amp; ""'!$A$1:$D$1000""),""SELECT A WHERE D = '"" &amp; $A519 &amp; ""'""))))"),"")</f>
        <v/>
      </c>
      <c r="P519" s="76" t="str">
        <f>IFERROR(__xludf.DUMMYFUNCTION("IF(ISBLANK($D519),"""",IFERROR(JOIN("", "",QUERY(INDIRECT(""'(EDCA) "" &amp; P$3 &amp; ""'!$A$1:$D$1000""),""SELECT A WHERE D = '"" &amp; $A519 &amp; ""'""))))"),"")</f>
        <v/>
      </c>
      <c r="Q519" s="76">
        <f t="shared" ref="Q519:V519" si="517">IF(ISBLANK(IFERROR(VLOOKUP($A519,INDIRECT("'(EDCA) " &amp; Q$3 &amp; "'!$D:$D"),1,FALSE))),0,1)</f>
        <v>0</v>
      </c>
      <c r="R519" s="76">
        <f t="shared" si="517"/>
        <v>0</v>
      </c>
      <c r="S519" s="76">
        <f t="shared" si="517"/>
        <v>0</v>
      </c>
      <c r="T519" s="76">
        <f t="shared" si="517"/>
        <v>0</v>
      </c>
      <c r="U519" s="76">
        <f t="shared" si="517"/>
        <v>0</v>
      </c>
      <c r="V519" s="76">
        <f t="shared" si="517"/>
        <v>0</v>
      </c>
    </row>
    <row r="520">
      <c r="A520" s="76" t="str">
        <f t="shared" si="1"/>
        <v> ()</v>
      </c>
      <c r="B520" s="76"/>
      <c r="C520" s="76"/>
      <c r="D520" s="76"/>
      <c r="E520" s="76"/>
      <c r="F520" s="76"/>
      <c r="G520" s="76"/>
      <c r="H520" s="76"/>
      <c r="I520" s="88" t="str">
        <f t="shared" si="3"/>
        <v>no</v>
      </c>
      <c r="J520" s="88" t="str">
        <f>IFERROR(__xludf.DUMMYFUNCTION("IFERROR(JOIN("", "",FILTER(K520:P520,LEN(K520:P520))))"),"")</f>
        <v/>
      </c>
      <c r="K520" s="76" t="str">
        <f>IFERROR(__xludf.DUMMYFUNCTION("IF(ISBLANK($D520),"""",IFERROR(JOIN("", "",QUERY(INDIRECT(""'(EDCA) "" &amp; K$3 &amp; ""'!$A$1:$D$1000""),""SELECT A WHERE D = '"" &amp; $A520 &amp; ""'""))))"),"")</f>
        <v/>
      </c>
      <c r="L520" s="76" t="str">
        <f>IFERROR(__xludf.DUMMYFUNCTION("IF(ISBLANK($D520),"""",IFERROR(JOIN("", "",QUERY(INDIRECT(""'(EDCA) "" &amp; L$3 &amp; ""'!$A$1:$D$1000""),""SELECT A WHERE D = '"" &amp; $A520 &amp; ""'""))))"),"")</f>
        <v/>
      </c>
      <c r="M520" s="76" t="str">
        <f>IFERROR(__xludf.DUMMYFUNCTION("IF(ISBLANK($D520),"""",IFERROR(JOIN("", "",QUERY(INDIRECT(""'(EDCA) "" &amp; M$3 &amp; ""'!$A$1:$D$1000""),""SELECT A WHERE D = '"" &amp; $A520 &amp; ""'""))))"),"")</f>
        <v/>
      </c>
      <c r="N520" s="76" t="str">
        <f>IFERROR(__xludf.DUMMYFUNCTION("IF(ISBLANK($D520),"""",IFERROR(JOIN("", "",QUERY(INDIRECT(""'(EDCA) "" &amp; N$3 &amp; ""'!$A$1:$D$1000""),""SELECT A WHERE D = '"" &amp; $A520 &amp; ""'""))))"),"")</f>
        <v/>
      </c>
      <c r="O520" s="76" t="str">
        <f>IFERROR(__xludf.DUMMYFUNCTION("IF(ISBLANK($D520),"""",IFERROR(JOIN("", "",QUERY(INDIRECT(""'(EDCA) "" &amp; O$3 &amp; ""'!$A$1:$D$1000""),""SELECT A WHERE D = '"" &amp; $A520 &amp; ""'""))))"),"")</f>
        <v/>
      </c>
      <c r="P520" s="76" t="str">
        <f>IFERROR(__xludf.DUMMYFUNCTION("IF(ISBLANK($D520),"""",IFERROR(JOIN("", "",QUERY(INDIRECT(""'(EDCA) "" &amp; P$3 &amp; ""'!$A$1:$D$1000""),""SELECT A WHERE D = '"" &amp; $A520 &amp; ""'""))))"),"")</f>
        <v/>
      </c>
      <c r="Q520" s="76">
        <f t="shared" ref="Q520:V520" si="518">IF(ISBLANK(IFERROR(VLOOKUP($A520,INDIRECT("'(EDCA) " &amp; Q$3 &amp; "'!$D:$D"),1,FALSE))),0,1)</f>
        <v>0</v>
      </c>
      <c r="R520" s="76">
        <f t="shared" si="518"/>
        <v>0</v>
      </c>
      <c r="S520" s="76">
        <f t="shared" si="518"/>
        <v>0</v>
      </c>
      <c r="T520" s="76">
        <f t="shared" si="518"/>
        <v>0</v>
      </c>
      <c r="U520" s="76">
        <f t="shared" si="518"/>
        <v>0</v>
      </c>
      <c r="V520" s="76">
        <f t="shared" si="518"/>
        <v>0</v>
      </c>
    </row>
    <row r="521">
      <c r="A521" s="76" t="str">
        <f t="shared" si="1"/>
        <v> ()</v>
      </c>
      <c r="B521" s="76"/>
      <c r="C521" s="76"/>
      <c r="D521" s="76"/>
      <c r="E521" s="76"/>
      <c r="F521" s="76"/>
      <c r="G521" s="76"/>
      <c r="H521" s="76"/>
      <c r="I521" s="88" t="str">
        <f t="shared" si="3"/>
        <v>no</v>
      </c>
      <c r="J521" s="88" t="str">
        <f>IFERROR(__xludf.DUMMYFUNCTION("IFERROR(JOIN("", "",FILTER(K521:P521,LEN(K521:P521))))"),"")</f>
        <v/>
      </c>
      <c r="K521" s="76" t="str">
        <f>IFERROR(__xludf.DUMMYFUNCTION("IF(ISBLANK($D521),"""",IFERROR(JOIN("", "",QUERY(INDIRECT(""'(EDCA) "" &amp; K$3 &amp; ""'!$A$1:$D$1000""),""SELECT A WHERE D = '"" &amp; $A521 &amp; ""'""))))"),"")</f>
        <v/>
      </c>
      <c r="L521" s="76" t="str">
        <f>IFERROR(__xludf.DUMMYFUNCTION("IF(ISBLANK($D521),"""",IFERROR(JOIN("", "",QUERY(INDIRECT(""'(EDCA) "" &amp; L$3 &amp; ""'!$A$1:$D$1000""),""SELECT A WHERE D = '"" &amp; $A521 &amp; ""'""))))"),"")</f>
        <v/>
      </c>
      <c r="M521" s="76" t="str">
        <f>IFERROR(__xludf.DUMMYFUNCTION("IF(ISBLANK($D521),"""",IFERROR(JOIN("", "",QUERY(INDIRECT(""'(EDCA) "" &amp; M$3 &amp; ""'!$A$1:$D$1000""),""SELECT A WHERE D = '"" &amp; $A521 &amp; ""'""))))"),"")</f>
        <v/>
      </c>
      <c r="N521" s="76" t="str">
        <f>IFERROR(__xludf.DUMMYFUNCTION("IF(ISBLANK($D521),"""",IFERROR(JOIN("", "",QUERY(INDIRECT(""'(EDCA) "" &amp; N$3 &amp; ""'!$A$1:$D$1000""),""SELECT A WHERE D = '"" &amp; $A521 &amp; ""'""))))"),"")</f>
        <v/>
      </c>
      <c r="O521" s="76" t="str">
        <f>IFERROR(__xludf.DUMMYFUNCTION("IF(ISBLANK($D521),"""",IFERROR(JOIN("", "",QUERY(INDIRECT(""'(EDCA) "" &amp; O$3 &amp; ""'!$A$1:$D$1000""),""SELECT A WHERE D = '"" &amp; $A521 &amp; ""'""))))"),"")</f>
        <v/>
      </c>
      <c r="P521" s="76" t="str">
        <f>IFERROR(__xludf.DUMMYFUNCTION("IF(ISBLANK($D521),"""",IFERROR(JOIN("", "",QUERY(INDIRECT(""'(EDCA) "" &amp; P$3 &amp; ""'!$A$1:$D$1000""),""SELECT A WHERE D = '"" &amp; $A521 &amp; ""'""))))"),"")</f>
        <v/>
      </c>
      <c r="Q521" s="76">
        <f t="shared" ref="Q521:V521" si="519">IF(ISBLANK(IFERROR(VLOOKUP($A521,INDIRECT("'(EDCA) " &amp; Q$3 &amp; "'!$D:$D"),1,FALSE))),0,1)</f>
        <v>0</v>
      </c>
      <c r="R521" s="76">
        <f t="shared" si="519"/>
        <v>0</v>
      </c>
      <c r="S521" s="76">
        <f t="shared" si="519"/>
        <v>0</v>
      </c>
      <c r="T521" s="76">
        <f t="shared" si="519"/>
        <v>0</v>
      </c>
      <c r="U521" s="76">
        <f t="shared" si="519"/>
        <v>0</v>
      </c>
      <c r="V521" s="76">
        <f t="shared" si="519"/>
        <v>0</v>
      </c>
    </row>
    <row r="522">
      <c r="A522" s="76" t="str">
        <f t="shared" si="1"/>
        <v> ()</v>
      </c>
      <c r="B522" s="76"/>
      <c r="C522" s="76"/>
      <c r="D522" s="76"/>
      <c r="E522" s="76"/>
      <c r="F522" s="76"/>
      <c r="G522" s="76"/>
      <c r="H522" s="76"/>
      <c r="I522" s="88" t="str">
        <f t="shared" si="3"/>
        <v>no</v>
      </c>
      <c r="J522" s="88" t="str">
        <f>IFERROR(__xludf.DUMMYFUNCTION("IFERROR(JOIN("", "",FILTER(K522:P522,LEN(K522:P522))))"),"")</f>
        <v/>
      </c>
      <c r="K522" s="76" t="str">
        <f>IFERROR(__xludf.DUMMYFUNCTION("IF(ISBLANK($D522),"""",IFERROR(JOIN("", "",QUERY(INDIRECT(""'(EDCA) "" &amp; K$3 &amp; ""'!$A$1:$D$1000""),""SELECT A WHERE D = '"" &amp; $A522 &amp; ""'""))))"),"")</f>
        <v/>
      </c>
      <c r="L522" s="76" t="str">
        <f>IFERROR(__xludf.DUMMYFUNCTION("IF(ISBLANK($D522),"""",IFERROR(JOIN("", "",QUERY(INDIRECT(""'(EDCA) "" &amp; L$3 &amp; ""'!$A$1:$D$1000""),""SELECT A WHERE D = '"" &amp; $A522 &amp; ""'""))))"),"")</f>
        <v/>
      </c>
      <c r="M522" s="76" t="str">
        <f>IFERROR(__xludf.DUMMYFUNCTION("IF(ISBLANK($D522),"""",IFERROR(JOIN("", "",QUERY(INDIRECT(""'(EDCA) "" &amp; M$3 &amp; ""'!$A$1:$D$1000""),""SELECT A WHERE D = '"" &amp; $A522 &amp; ""'""))))"),"")</f>
        <v/>
      </c>
      <c r="N522" s="76" t="str">
        <f>IFERROR(__xludf.DUMMYFUNCTION("IF(ISBLANK($D522),"""",IFERROR(JOIN("", "",QUERY(INDIRECT(""'(EDCA) "" &amp; N$3 &amp; ""'!$A$1:$D$1000""),""SELECT A WHERE D = '"" &amp; $A522 &amp; ""'""))))"),"")</f>
        <v/>
      </c>
      <c r="O522" s="76" t="str">
        <f>IFERROR(__xludf.DUMMYFUNCTION("IF(ISBLANK($D522),"""",IFERROR(JOIN("", "",QUERY(INDIRECT(""'(EDCA) "" &amp; O$3 &amp; ""'!$A$1:$D$1000""),""SELECT A WHERE D = '"" &amp; $A522 &amp; ""'""))))"),"")</f>
        <v/>
      </c>
      <c r="P522" s="76" t="str">
        <f>IFERROR(__xludf.DUMMYFUNCTION("IF(ISBLANK($D522),"""",IFERROR(JOIN("", "",QUERY(INDIRECT(""'(EDCA) "" &amp; P$3 &amp; ""'!$A$1:$D$1000""),""SELECT A WHERE D = '"" &amp; $A522 &amp; ""'""))))"),"")</f>
        <v/>
      </c>
      <c r="Q522" s="76">
        <f t="shared" ref="Q522:V522" si="520">IF(ISBLANK(IFERROR(VLOOKUP($A522,INDIRECT("'(EDCA) " &amp; Q$3 &amp; "'!$D:$D"),1,FALSE))),0,1)</f>
        <v>0</v>
      </c>
      <c r="R522" s="76">
        <f t="shared" si="520"/>
        <v>0</v>
      </c>
      <c r="S522" s="76">
        <f t="shared" si="520"/>
        <v>0</v>
      </c>
      <c r="T522" s="76">
        <f t="shared" si="520"/>
        <v>0</v>
      </c>
      <c r="U522" s="76">
        <f t="shared" si="520"/>
        <v>0</v>
      </c>
      <c r="V522" s="76">
        <f t="shared" si="520"/>
        <v>0</v>
      </c>
    </row>
    <row r="523">
      <c r="A523" s="76" t="str">
        <f t="shared" si="1"/>
        <v> ()</v>
      </c>
      <c r="B523" s="76"/>
      <c r="C523" s="76"/>
      <c r="D523" s="76"/>
      <c r="E523" s="76"/>
      <c r="F523" s="76"/>
      <c r="G523" s="76"/>
      <c r="H523" s="76"/>
      <c r="I523" s="88" t="str">
        <f t="shared" si="3"/>
        <v>no</v>
      </c>
      <c r="J523" s="88" t="str">
        <f>IFERROR(__xludf.DUMMYFUNCTION("IFERROR(JOIN("", "",FILTER(K523:P523,LEN(K523:P523))))"),"")</f>
        <v/>
      </c>
      <c r="K523" s="76" t="str">
        <f>IFERROR(__xludf.DUMMYFUNCTION("IF(ISBLANK($D523),"""",IFERROR(JOIN("", "",QUERY(INDIRECT(""'(EDCA) "" &amp; K$3 &amp; ""'!$A$1:$D$1000""),""SELECT A WHERE D = '"" &amp; $A523 &amp; ""'""))))"),"")</f>
        <v/>
      </c>
      <c r="L523" s="76" t="str">
        <f>IFERROR(__xludf.DUMMYFUNCTION("IF(ISBLANK($D523),"""",IFERROR(JOIN("", "",QUERY(INDIRECT(""'(EDCA) "" &amp; L$3 &amp; ""'!$A$1:$D$1000""),""SELECT A WHERE D = '"" &amp; $A523 &amp; ""'""))))"),"")</f>
        <v/>
      </c>
      <c r="M523" s="76" t="str">
        <f>IFERROR(__xludf.DUMMYFUNCTION("IF(ISBLANK($D523),"""",IFERROR(JOIN("", "",QUERY(INDIRECT(""'(EDCA) "" &amp; M$3 &amp; ""'!$A$1:$D$1000""),""SELECT A WHERE D = '"" &amp; $A523 &amp; ""'""))))"),"")</f>
        <v/>
      </c>
      <c r="N523" s="76" t="str">
        <f>IFERROR(__xludf.DUMMYFUNCTION("IF(ISBLANK($D523),"""",IFERROR(JOIN("", "",QUERY(INDIRECT(""'(EDCA) "" &amp; N$3 &amp; ""'!$A$1:$D$1000""),""SELECT A WHERE D = '"" &amp; $A523 &amp; ""'""))))"),"")</f>
        <v/>
      </c>
      <c r="O523" s="76" t="str">
        <f>IFERROR(__xludf.DUMMYFUNCTION("IF(ISBLANK($D523),"""",IFERROR(JOIN("", "",QUERY(INDIRECT(""'(EDCA) "" &amp; O$3 &amp; ""'!$A$1:$D$1000""),""SELECT A WHERE D = '"" &amp; $A523 &amp; ""'""))))"),"")</f>
        <v/>
      </c>
      <c r="P523" s="76" t="str">
        <f>IFERROR(__xludf.DUMMYFUNCTION("IF(ISBLANK($D523),"""",IFERROR(JOIN("", "",QUERY(INDIRECT(""'(EDCA) "" &amp; P$3 &amp; ""'!$A$1:$D$1000""),""SELECT A WHERE D = '"" &amp; $A523 &amp; ""'""))))"),"")</f>
        <v/>
      </c>
      <c r="Q523" s="76">
        <f t="shared" ref="Q523:V523" si="521">IF(ISBLANK(IFERROR(VLOOKUP($A523,INDIRECT("'(EDCA) " &amp; Q$3 &amp; "'!$D:$D"),1,FALSE))),0,1)</f>
        <v>0</v>
      </c>
      <c r="R523" s="76">
        <f t="shared" si="521"/>
        <v>0</v>
      </c>
      <c r="S523" s="76">
        <f t="shared" si="521"/>
        <v>0</v>
      </c>
      <c r="T523" s="76">
        <f t="shared" si="521"/>
        <v>0</v>
      </c>
      <c r="U523" s="76">
        <f t="shared" si="521"/>
        <v>0</v>
      </c>
      <c r="V523" s="76">
        <f t="shared" si="521"/>
        <v>0</v>
      </c>
    </row>
    <row r="524">
      <c r="A524" s="76" t="str">
        <f t="shared" si="1"/>
        <v> ()</v>
      </c>
      <c r="B524" s="76"/>
      <c r="C524" s="76"/>
      <c r="D524" s="76"/>
      <c r="E524" s="76"/>
      <c r="F524" s="76"/>
      <c r="G524" s="76"/>
      <c r="H524" s="76"/>
      <c r="I524" s="88" t="str">
        <f t="shared" si="3"/>
        <v>no</v>
      </c>
      <c r="J524" s="88" t="str">
        <f>IFERROR(__xludf.DUMMYFUNCTION("IFERROR(JOIN("", "",FILTER(K524:P524,LEN(K524:P524))))"),"")</f>
        <v/>
      </c>
      <c r="K524" s="76" t="str">
        <f>IFERROR(__xludf.DUMMYFUNCTION("IF(ISBLANK($D524),"""",IFERROR(JOIN("", "",QUERY(INDIRECT(""'(EDCA) "" &amp; K$3 &amp; ""'!$A$1:$D$1000""),""SELECT A WHERE D = '"" &amp; $A524 &amp; ""'""))))"),"")</f>
        <v/>
      </c>
      <c r="L524" s="76" t="str">
        <f>IFERROR(__xludf.DUMMYFUNCTION("IF(ISBLANK($D524),"""",IFERROR(JOIN("", "",QUERY(INDIRECT(""'(EDCA) "" &amp; L$3 &amp; ""'!$A$1:$D$1000""),""SELECT A WHERE D = '"" &amp; $A524 &amp; ""'""))))"),"")</f>
        <v/>
      </c>
      <c r="M524" s="76" t="str">
        <f>IFERROR(__xludf.DUMMYFUNCTION("IF(ISBLANK($D524),"""",IFERROR(JOIN("", "",QUERY(INDIRECT(""'(EDCA) "" &amp; M$3 &amp; ""'!$A$1:$D$1000""),""SELECT A WHERE D = '"" &amp; $A524 &amp; ""'""))))"),"")</f>
        <v/>
      </c>
      <c r="N524" s="76" t="str">
        <f>IFERROR(__xludf.DUMMYFUNCTION("IF(ISBLANK($D524),"""",IFERROR(JOIN("", "",QUERY(INDIRECT(""'(EDCA) "" &amp; N$3 &amp; ""'!$A$1:$D$1000""),""SELECT A WHERE D = '"" &amp; $A524 &amp; ""'""))))"),"")</f>
        <v/>
      </c>
      <c r="O524" s="76" t="str">
        <f>IFERROR(__xludf.DUMMYFUNCTION("IF(ISBLANK($D524),"""",IFERROR(JOIN("", "",QUERY(INDIRECT(""'(EDCA) "" &amp; O$3 &amp; ""'!$A$1:$D$1000""),""SELECT A WHERE D = '"" &amp; $A524 &amp; ""'""))))"),"")</f>
        <v/>
      </c>
      <c r="P524" s="76" t="str">
        <f>IFERROR(__xludf.DUMMYFUNCTION("IF(ISBLANK($D524),"""",IFERROR(JOIN("", "",QUERY(INDIRECT(""'(EDCA) "" &amp; P$3 &amp; ""'!$A$1:$D$1000""),""SELECT A WHERE D = '"" &amp; $A524 &amp; ""'""))))"),"")</f>
        <v/>
      </c>
      <c r="Q524" s="76">
        <f t="shared" ref="Q524:V524" si="522">IF(ISBLANK(IFERROR(VLOOKUP($A524,INDIRECT("'(EDCA) " &amp; Q$3 &amp; "'!$D:$D"),1,FALSE))),0,1)</f>
        <v>0</v>
      </c>
      <c r="R524" s="76">
        <f t="shared" si="522"/>
        <v>0</v>
      </c>
      <c r="S524" s="76">
        <f t="shared" si="522"/>
        <v>0</v>
      </c>
      <c r="T524" s="76">
        <f t="shared" si="522"/>
        <v>0</v>
      </c>
      <c r="U524" s="76">
        <f t="shared" si="522"/>
        <v>0</v>
      </c>
      <c r="V524" s="76">
        <f t="shared" si="522"/>
        <v>0</v>
      </c>
    </row>
    <row r="525">
      <c r="A525" s="76" t="str">
        <f t="shared" si="1"/>
        <v> ()</v>
      </c>
      <c r="B525" s="76"/>
      <c r="C525" s="76"/>
      <c r="D525" s="76"/>
      <c r="E525" s="76"/>
      <c r="F525" s="76"/>
      <c r="G525" s="76"/>
      <c r="H525" s="76"/>
      <c r="I525" s="88" t="str">
        <f t="shared" si="3"/>
        <v>no</v>
      </c>
      <c r="J525" s="88" t="str">
        <f>IFERROR(__xludf.DUMMYFUNCTION("IFERROR(JOIN("", "",FILTER(K525:P525,LEN(K525:P525))))"),"")</f>
        <v/>
      </c>
      <c r="K525" s="76" t="str">
        <f>IFERROR(__xludf.DUMMYFUNCTION("IF(ISBLANK($D525),"""",IFERROR(JOIN("", "",QUERY(INDIRECT(""'(EDCA) "" &amp; K$3 &amp; ""'!$A$1:$D$1000""),""SELECT A WHERE D = '"" &amp; $A525 &amp; ""'""))))"),"")</f>
        <v/>
      </c>
      <c r="L525" s="76" t="str">
        <f>IFERROR(__xludf.DUMMYFUNCTION("IF(ISBLANK($D525),"""",IFERROR(JOIN("", "",QUERY(INDIRECT(""'(EDCA) "" &amp; L$3 &amp; ""'!$A$1:$D$1000""),""SELECT A WHERE D = '"" &amp; $A525 &amp; ""'""))))"),"")</f>
        <v/>
      </c>
      <c r="M525" s="76" t="str">
        <f>IFERROR(__xludf.DUMMYFUNCTION("IF(ISBLANK($D525),"""",IFERROR(JOIN("", "",QUERY(INDIRECT(""'(EDCA) "" &amp; M$3 &amp; ""'!$A$1:$D$1000""),""SELECT A WHERE D = '"" &amp; $A525 &amp; ""'""))))"),"")</f>
        <v/>
      </c>
      <c r="N525" s="76" t="str">
        <f>IFERROR(__xludf.DUMMYFUNCTION("IF(ISBLANK($D525),"""",IFERROR(JOIN("", "",QUERY(INDIRECT(""'(EDCA) "" &amp; N$3 &amp; ""'!$A$1:$D$1000""),""SELECT A WHERE D = '"" &amp; $A525 &amp; ""'""))))"),"")</f>
        <v/>
      </c>
      <c r="O525" s="76" t="str">
        <f>IFERROR(__xludf.DUMMYFUNCTION("IF(ISBLANK($D525),"""",IFERROR(JOIN("", "",QUERY(INDIRECT(""'(EDCA) "" &amp; O$3 &amp; ""'!$A$1:$D$1000""),""SELECT A WHERE D = '"" &amp; $A525 &amp; ""'""))))"),"")</f>
        <v/>
      </c>
      <c r="P525" s="76" t="str">
        <f>IFERROR(__xludf.DUMMYFUNCTION("IF(ISBLANK($D525),"""",IFERROR(JOIN("", "",QUERY(INDIRECT(""'(EDCA) "" &amp; P$3 &amp; ""'!$A$1:$D$1000""),""SELECT A WHERE D = '"" &amp; $A525 &amp; ""'""))))"),"")</f>
        <v/>
      </c>
      <c r="Q525" s="76">
        <f t="shared" ref="Q525:V525" si="523">IF(ISBLANK(IFERROR(VLOOKUP($A525,INDIRECT("'(EDCA) " &amp; Q$3 &amp; "'!$D:$D"),1,FALSE))),0,1)</f>
        <v>0</v>
      </c>
      <c r="R525" s="76">
        <f t="shared" si="523"/>
        <v>0</v>
      </c>
      <c r="S525" s="76">
        <f t="shared" si="523"/>
        <v>0</v>
      </c>
      <c r="T525" s="76">
        <f t="shared" si="523"/>
        <v>0</v>
      </c>
      <c r="U525" s="76">
        <f t="shared" si="523"/>
        <v>0</v>
      </c>
      <c r="V525" s="76">
        <f t="shared" si="523"/>
        <v>0</v>
      </c>
    </row>
    <row r="526">
      <c r="A526" s="76" t="str">
        <f t="shared" si="1"/>
        <v> ()</v>
      </c>
      <c r="B526" s="76"/>
      <c r="C526" s="76"/>
      <c r="D526" s="76"/>
      <c r="E526" s="76"/>
      <c r="F526" s="76"/>
      <c r="G526" s="76"/>
      <c r="H526" s="76"/>
      <c r="I526" s="88" t="str">
        <f t="shared" si="3"/>
        <v>no</v>
      </c>
      <c r="J526" s="88" t="str">
        <f>IFERROR(__xludf.DUMMYFUNCTION("IFERROR(JOIN("", "",FILTER(K526:P526,LEN(K526:P526))))"),"")</f>
        <v/>
      </c>
      <c r="K526" s="76" t="str">
        <f>IFERROR(__xludf.DUMMYFUNCTION("IF(ISBLANK($D526),"""",IFERROR(JOIN("", "",QUERY(INDIRECT(""'(EDCA) "" &amp; K$3 &amp; ""'!$A$1:$D$1000""),""SELECT A WHERE D = '"" &amp; $A526 &amp; ""'""))))"),"")</f>
        <v/>
      </c>
      <c r="L526" s="76" t="str">
        <f>IFERROR(__xludf.DUMMYFUNCTION("IF(ISBLANK($D526),"""",IFERROR(JOIN("", "",QUERY(INDIRECT(""'(EDCA) "" &amp; L$3 &amp; ""'!$A$1:$D$1000""),""SELECT A WHERE D = '"" &amp; $A526 &amp; ""'""))))"),"")</f>
        <v/>
      </c>
      <c r="M526" s="76" t="str">
        <f>IFERROR(__xludf.DUMMYFUNCTION("IF(ISBLANK($D526),"""",IFERROR(JOIN("", "",QUERY(INDIRECT(""'(EDCA) "" &amp; M$3 &amp; ""'!$A$1:$D$1000""),""SELECT A WHERE D = '"" &amp; $A526 &amp; ""'""))))"),"")</f>
        <v/>
      </c>
      <c r="N526" s="76" t="str">
        <f>IFERROR(__xludf.DUMMYFUNCTION("IF(ISBLANK($D526),"""",IFERROR(JOIN("", "",QUERY(INDIRECT(""'(EDCA) "" &amp; N$3 &amp; ""'!$A$1:$D$1000""),""SELECT A WHERE D = '"" &amp; $A526 &amp; ""'""))))"),"")</f>
        <v/>
      </c>
      <c r="O526" s="76" t="str">
        <f>IFERROR(__xludf.DUMMYFUNCTION("IF(ISBLANK($D526),"""",IFERROR(JOIN("", "",QUERY(INDIRECT(""'(EDCA) "" &amp; O$3 &amp; ""'!$A$1:$D$1000""),""SELECT A WHERE D = '"" &amp; $A526 &amp; ""'""))))"),"")</f>
        <v/>
      </c>
      <c r="P526" s="76" t="str">
        <f>IFERROR(__xludf.DUMMYFUNCTION("IF(ISBLANK($D526),"""",IFERROR(JOIN("", "",QUERY(INDIRECT(""'(EDCA) "" &amp; P$3 &amp; ""'!$A$1:$D$1000""),""SELECT A WHERE D = '"" &amp; $A526 &amp; ""'""))))"),"")</f>
        <v/>
      </c>
      <c r="Q526" s="76">
        <f t="shared" ref="Q526:V526" si="524">IF(ISBLANK(IFERROR(VLOOKUP($A526,INDIRECT("'(EDCA) " &amp; Q$3 &amp; "'!$D:$D"),1,FALSE))),0,1)</f>
        <v>0</v>
      </c>
      <c r="R526" s="76">
        <f t="shared" si="524"/>
        <v>0</v>
      </c>
      <c r="S526" s="76">
        <f t="shared" si="524"/>
        <v>0</v>
      </c>
      <c r="T526" s="76">
        <f t="shared" si="524"/>
        <v>0</v>
      </c>
      <c r="U526" s="76">
        <f t="shared" si="524"/>
        <v>0</v>
      </c>
      <c r="V526" s="76">
        <f t="shared" si="524"/>
        <v>0</v>
      </c>
    </row>
    <row r="527">
      <c r="A527" s="76" t="str">
        <f t="shared" si="1"/>
        <v> ()</v>
      </c>
      <c r="B527" s="76"/>
      <c r="C527" s="76"/>
      <c r="D527" s="76"/>
      <c r="E527" s="76"/>
      <c r="F527" s="76"/>
      <c r="G527" s="76"/>
      <c r="H527" s="76"/>
      <c r="I527" s="88" t="str">
        <f t="shared" si="3"/>
        <v>no</v>
      </c>
      <c r="J527" s="88" t="str">
        <f>IFERROR(__xludf.DUMMYFUNCTION("IFERROR(JOIN("", "",FILTER(K527:P527,LEN(K527:P527))))"),"")</f>
        <v/>
      </c>
      <c r="K527" s="76" t="str">
        <f>IFERROR(__xludf.DUMMYFUNCTION("IF(ISBLANK($D527),"""",IFERROR(JOIN("", "",QUERY(INDIRECT(""'(EDCA) "" &amp; K$3 &amp; ""'!$A$1:$D$1000""),""SELECT A WHERE D = '"" &amp; $A527 &amp; ""'""))))"),"")</f>
        <v/>
      </c>
      <c r="L527" s="76" t="str">
        <f>IFERROR(__xludf.DUMMYFUNCTION("IF(ISBLANK($D527),"""",IFERROR(JOIN("", "",QUERY(INDIRECT(""'(EDCA) "" &amp; L$3 &amp; ""'!$A$1:$D$1000""),""SELECT A WHERE D = '"" &amp; $A527 &amp; ""'""))))"),"")</f>
        <v/>
      </c>
      <c r="M527" s="76" t="str">
        <f>IFERROR(__xludf.DUMMYFUNCTION("IF(ISBLANK($D527),"""",IFERROR(JOIN("", "",QUERY(INDIRECT(""'(EDCA) "" &amp; M$3 &amp; ""'!$A$1:$D$1000""),""SELECT A WHERE D = '"" &amp; $A527 &amp; ""'""))))"),"")</f>
        <v/>
      </c>
      <c r="N527" s="76" t="str">
        <f>IFERROR(__xludf.DUMMYFUNCTION("IF(ISBLANK($D527),"""",IFERROR(JOIN("", "",QUERY(INDIRECT(""'(EDCA) "" &amp; N$3 &amp; ""'!$A$1:$D$1000""),""SELECT A WHERE D = '"" &amp; $A527 &amp; ""'""))))"),"")</f>
        <v/>
      </c>
      <c r="O527" s="76" t="str">
        <f>IFERROR(__xludf.DUMMYFUNCTION("IF(ISBLANK($D527),"""",IFERROR(JOIN("", "",QUERY(INDIRECT(""'(EDCA) "" &amp; O$3 &amp; ""'!$A$1:$D$1000""),""SELECT A WHERE D = '"" &amp; $A527 &amp; ""'""))))"),"")</f>
        <v/>
      </c>
      <c r="P527" s="76" t="str">
        <f>IFERROR(__xludf.DUMMYFUNCTION("IF(ISBLANK($D527),"""",IFERROR(JOIN("", "",QUERY(INDIRECT(""'(EDCA) "" &amp; P$3 &amp; ""'!$A$1:$D$1000""),""SELECT A WHERE D = '"" &amp; $A527 &amp; ""'""))))"),"")</f>
        <v/>
      </c>
      <c r="Q527" s="76">
        <f t="shared" ref="Q527:V527" si="525">IF(ISBLANK(IFERROR(VLOOKUP($A527,INDIRECT("'(EDCA) " &amp; Q$3 &amp; "'!$D:$D"),1,FALSE))),0,1)</f>
        <v>0</v>
      </c>
      <c r="R527" s="76">
        <f t="shared" si="525"/>
        <v>0</v>
      </c>
      <c r="S527" s="76">
        <f t="shared" si="525"/>
        <v>0</v>
      </c>
      <c r="T527" s="76">
        <f t="shared" si="525"/>
        <v>0</v>
      </c>
      <c r="U527" s="76">
        <f t="shared" si="525"/>
        <v>0</v>
      </c>
      <c r="V527" s="76">
        <f t="shared" si="525"/>
        <v>0</v>
      </c>
    </row>
    <row r="528">
      <c r="A528" s="76" t="str">
        <f t="shared" si="1"/>
        <v> ()</v>
      </c>
      <c r="B528" s="76"/>
      <c r="C528" s="76"/>
      <c r="D528" s="76"/>
      <c r="E528" s="76"/>
      <c r="F528" s="76"/>
      <c r="G528" s="76"/>
      <c r="H528" s="76"/>
      <c r="I528" s="88" t="str">
        <f t="shared" si="3"/>
        <v>no</v>
      </c>
      <c r="J528" s="88" t="str">
        <f>IFERROR(__xludf.DUMMYFUNCTION("IFERROR(JOIN("", "",FILTER(K528:P528,LEN(K528:P528))))"),"")</f>
        <v/>
      </c>
      <c r="K528" s="76" t="str">
        <f>IFERROR(__xludf.DUMMYFUNCTION("IF(ISBLANK($D528),"""",IFERROR(JOIN("", "",QUERY(INDIRECT(""'(EDCA) "" &amp; K$3 &amp; ""'!$A$1:$D$1000""),""SELECT A WHERE D = '"" &amp; $A528 &amp; ""'""))))"),"")</f>
        <v/>
      </c>
      <c r="L528" s="76" t="str">
        <f>IFERROR(__xludf.DUMMYFUNCTION("IF(ISBLANK($D528),"""",IFERROR(JOIN("", "",QUERY(INDIRECT(""'(EDCA) "" &amp; L$3 &amp; ""'!$A$1:$D$1000""),""SELECT A WHERE D = '"" &amp; $A528 &amp; ""'""))))"),"")</f>
        <v/>
      </c>
      <c r="M528" s="76" t="str">
        <f>IFERROR(__xludf.DUMMYFUNCTION("IF(ISBLANK($D528),"""",IFERROR(JOIN("", "",QUERY(INDIRECT(""'(EDCA) "" &amp; M$3 &amp; ""'!$A$1:$D$1000""),""SELECT A WHERE D = '"" &amp; $A528 &amp; ""'""))))"),"")</f>
        <v/>
      </c>
      <c r="N528" s="76" t="str">
        <f>IFERROR(__xludf.DUMMYFUNCTION("IF(ISBLANK($D528),"""",IFERROR(JOIN("", "",QUERY(INDIRECT(""'(EDCA) "" &amp; N$3 &amp; ""'!$A$1:$D$1000""),""SELECT A WHERE D = '"" &amp; $A528 &amp; ""'""))))"),"")</f>
        <v/>
      </c>
      <c r="O528" s="76" t="str">
        <f>IFERROR(__xludf.DUMMYFUNCTION("IF(ISBLANK($D528),"""",IFERROR(JOIN("", "",QUERY(INDIRECT(""'(EDCA) "" &amp; O$3 &amp; ""'!$A$1:$D$1000""),""SELECT A WHERE D = '"" &amp; $A528 &amp; ""'""))))"),"")</f>
        <v/>
      </c>
      <c r="P528" s="76" t="str">
        <f>IFERROR(__xludf.DUMMYFUNCTION("IF(ISBLANK($D528),"""",IFERROR(JOIN("", "",QUERY(INDIRECT(""'(EDCA) "" &amp; P$3 &amp; ""'!$A$1:$D$1000""),""SELECT A WHERE D = '"" &amp; $A528 &amp; ""'""))))"),"")</f>
        <v/>
      </c>
      <c r="Q528" s="76">
        <f t="shared" ref="Q528:V528" si="526">IF(ISBLANK(IFERROR(VLOOKUP($A528,INDIRECT("'(EDCA) " &amp; Q$3 &amp; "'!$D:$D"),1,FALSE))),0,1)</f>
        <v>0</v>
      </c>
      <c r="R528" s="76">
        <f t="shared" si="526"/>
        <v>0</v>
      </c>
      <c r="S528" s="76">
        <f t="shared" si="526"/>
        <v>0</v>
      </c>
      <c r="T528" s="76">
        <f t="shared" si="526"/>
        <v>0</v>
      </c>
      <c r="U528" s="76">
        <f t="shared" si="526"/>
        <v>0</v>
      </c>
      <c r="V528" s="76">
        <f t="shared" si="526"/>
        <v>0</v>
      </c>
    </row>
    <row r="529">
      <c r="A529" s="76" t="str">
        <f t="shared" si="1"/>
        <v> ()</v>
      </c>
      <c r="B529" s="76"/>
      <c r="C529" s="76"/>
      <c r="D529" s="76"/>
      <c r="E529" s="76"/>
      <c r="F529" s="76"/>
      <c r="G529" s="76"/>
      <c r="H529" s="76"/>
      <c r="I529" s="88" t="str">
        <f t="shared" si="3"/>
        <v>no</v>
      </c>
      <c r="J529" s="88" t="str">
        <f>IFERROR(__xludf.DUMMYFUNCTION("IFERROR(JOIN("", "",FILTER(K529:P529,LEN(K529:P529))))"),"")</f>
        <v/>
      </c>
      <c r="K529" s="76" t="str">
        <f>IFERROR(__xludf.DUMMYFUNCTION("IF(ISBLANK($D529),"""",IFERROR(JOIN("", "",QUERY(INDIRECT(""'(EDCA) "" &amp; K$3 &amp; ""'!$A$1:$D$1000""),""SELECT A WHERE D = '"" &amp; $A529 &amp; ""'""))))"),"")</f>
        <v/>
      </c>
      <c r="L529" s="76" t="str">
        <f>IFERROR(__xludf.DUMMYFUNCTION("IF(ISBLANK($D529),"""",IFERROR(JOIN("", "",QUERY(INDIRECT(""'(EDCA) "" &amp; L$3 &amp; ""'!$A$1:$D$1000""),""SELECT A WHERE D = '"" &amp; $A529 &amp; ""'""))))"),"")</f>
        <v/>
      </c>
      <c r="M529" s="76" t="str">
        <f>IFERROR(__xludf.DUMMYFUNCTION("IF(ISBLANK($D529),"""",IFERROR(JOIN("", "",QUERY(INDIRECT(""'(EDCA) "" &amp; M$3 &amp; ""'!$A$1:$D$1000""),""SELECT A WHERE D = '"" &amp; $A529 &amp; ""'""))))"),"")</f>
        <v/>
      </c>
      <c r="N529" s="76" t="str">
        <f>IFERROR(__xludf.DUMMYFUNCTION("IF(ISBLANK($D529),"""",IFERROR(JOIN("", "",QUERY(INDIRECT(""'(EDCA) "" &amp; N$3 &amp; ""'!$A$1:$D$1000""),""SELECT A WHERE D = '"" &amp; $A529 &amp; ""'""))))"),"")</f>
        <v/>
      </c>
      <c r="O529" s="76" t="str">
        <f>IFERROR(__xludf.DUMMYFUNCTION("IF(ISBLANK($D529),"""",IFERROR(JOIN("", "",QUERY(INDIRECT(""'(EDCA) "" &amp; O$3 &amp; ""'!$A$1:$D$1000""),""SELECT A WHERE D = '"" &amp; $A529 &amp; ""'""))))"),"")</f>
        <v/>
      </c>
      <c r="P529" s="76" t="str">
        <f>IFERROR(__xludf.DUMMYFUNCTION("IF(ISBLANK($D529),"""",IFERROR(JOIN("", "",QUERY(INDIRECT(""'(EDCA) "" &amp; P$3 &amp; ""'!$A$1:$D$1000""),""SELECT A WHERE D = '"" &amp; $A529 &amp; ""'""))))"),"")</f>
        <v/>
      </c>
      <c r="Q529" s="76">
        <f t="shared" ref="Q529:V529" si="527">IF(ISBLANK(IFERROR(VLOOKUP($A529,INDIRECT("'(EDCA) " &amp; Q$3 &amp; "'!$D:$D"),1,FALSE))),0,1)</f>
        <v>0</v>
      </c>
      <c r="R529" s="76">
        <f t="shared" si="527"/>
        <v>0</v>
      </c>
      <c r="S529" s="76">
        <f t="shared" si="527"/>
        <v>0</v>
      </c>
      <c r="T529" s="76">
        <f t="shared" si="527"/>
        <v>0</v>
      </c>
      <c r="U529" s="76">
        <f t="shared" si="527"/>
        <v>0</v>
      </c>
      <c r="V529" s="76">
        <f t="shared" si="527"/>
        <v>0</v>
      </c>
    </row>
    <row r="530">
      <c r="A530" s="76" t="str">
        <f t="shared" si="1"/>
        <v> ()</v>
      </c>
      <c r="B530" s="76"/>
      <c r="C530" s="76"/>
      <c r="D530" s="76"/>
      <c r="E530" s="76"/>
      <c r="F530" s="76"/>
      <c r="G530" s="76"/>
      <c r="H530" s="76"/>
      <c r="I530" s="88" t="str">
        <f t="shared" si="3"/>
        <v>no</v>
      </c>
      <c r="J530" s="88" t="str">
        <f>IFERROR(__xludf.DUMMYFUNCTION("IFERROR(JOIN("", "",FILTER(K530:P530,LEN(K530:P530))))"),"")</f>
        <v/>
      </c>
      <c r="K530" s="76" t="str">
        <f>IFERROR(__xludf.DUMMYFUNCTION("IF(ISBLANK($D530),"""",IFERROR(JOIN("", "",QUERY(INDIRECT(""'(EDCA) "" &amp; K$3 &amp; ""'!$A$1:$D$1000""),""SELECT A WHERE D = '"" &amp; $A530 &amp; ""'""))))"),"")</f>
        <v/>
      </c>
      <c r="L530" s="76" t="str">
        <f>IFERROR(__xludf.DUMMYFUNCTION("IF(ISBLANK($D530),"""",IFERROR(JOIN("", "",QUERY(INDIRECT(""'(EDCA) "" &amp; L$3 &amp; ""'!$A$1:$D$1000""),""SELECT A WHERE D = '"" &amp; $A530 &amp; ""'""))))"),"")</f>
        <v/>
      </c>
      <c r="M530" s="76" t="str">
        <f>IFERROR(__xludf.DUMMYFUNCTION("IF(ISBLANK($D530),"""",IFERROR(JOIN("", "",QUERY(INDIRECT(""'(EDCA) "" &amp; M$3 &amp; ""'!$A$1:$D$1000""),""SELECT A WHERE D = '"" &amp; $A530 &amp; ""'""))))"),"")</f>
        <v/>
      </c>
      <c r="N530" s="76" t="str">
        <f>IFERROR(__xludf.DUMMYFUNCTION("IF(ISBLANK($D530),"""",IFERROR(JOIN("", "",QUERY(INDIRECT(""'(EDCA) "" &amp; N$3 &amp; ""'!$A$1:$D$1000""),""SELECT A WHERE D = '"" &amp; $A530 &amp; ""'""))))"),"")</f>
        <v/>
      </c>
      <c r="O530" s="76" t="str">
        <f>IFERROR(__xludf.DUMMYFUNCTION("IF(ISBLANK($D530),"""",IFERROR(JOIN("", "",QUERY(INDIRECT(""'(EDCA) "" &amp; O$3 &amp; ""'!$A$1:$D$1000""),""SELECT A WHERE D = '"" &amp; $A530 &amp; ""'""))))"),"")</f>
        <v/>
      </c>
      <c r="P530" s="76" t="str">
        <f>IFERROR(__xludf.DUMMYFUNCTION("IF(ISBLANK($D530),"""",IFERROR(JOIN("", "",QUERY(INDIRECT(""'(EDCA) "" &amp; P$3 &amp; ""'!$A$1:$D$1000""),""SELECT A WHERE D = '"" &amp; $A530 &amp; ""'""))))"),"")</f>
        <v/>
      </c>
      <c r="Q530" s="76">
        <f t="shared" ref="Q530:V530" si="528">IF(ISBLANK(IFERROR(VLOOKUP($A530,INDIRECT("'(EDCA) " &amp; Q$3 &amp; "'!$D:$D"),1,FALSE))),0,1)</f>
        <v>0</v>
      </c>
      <c r="R530" s="76">
        <f t="shared" si="528"/>
        <v>0</v>
      </c>
      <c r="S530" s="76">
        <f t="shared" si="528"/>
        <v>0</v>
      </c>
      <c r="T530" s="76">
        <f t="shared" si="528"/>
        <v>0</v>
      </c>
      <c r="U530" s="76">
        <f t="shared" si="528"/>
        <v>0</v>
      </c>
      <c r="V530" s="76">
        <f t="shared" si="528"/>
        <v>0</v>
      </c>
    </row>
    <row r="531">
      <c r="A531" s="76" t="str">
        <f t="shared" si="1"/>
        <v> ()</v>
      </c>
      <c r="B531" s="76"/>
      <c r="C531" s="76"/>
      <c r="D531" s="76"/>
      <c r="E531" s="76"/>
      <c r="F531" s="76"/>
      <c r="G531" s="76"/>
      <c r="H531" s="76"/>
      <c r="I531" s="88" t="str">
        <f t="shared" si="3"/>
        <v>no</v>
      </c>
      <c r="J531" s="88" t="str">
        <f>IFERROR(__xludf.DUMMYFUNCTION("IFERROR(JOIN("", "",FILTER(K531:P531,LEN(K531:P531))))"),"")</f>
        <v/>
      </c>
      <c r="K531" s="76" t="str">
        <f>IFERROR(__xludf.DUMMYFUNCTION("IF(ISBLANK($D531),"""",IFERROR(JOIN("", "",QUERY(INDIRECT(""'(EDCA) "" &amp; K$3 &amp; ""'!$A$1:$D$1000""),""SELECT A WHERE D = '"" &amp; $A531 &amp; ""'""))))"),"")</f>
        <v/>
      </c>
      <c r="L531" s="76" t="str">
        <f>IFERROR(__xludf.DUMMYFUNCTION("IF(ISBLANK($D531),"""",IFERROR(JOIN("", "",QUERY(INDIRECT(""'(EDCA) "" &amp; L$3 &amp; ""'!$A$1:$D$1000""),""SELECT A WHERE D = '"" &amp; $A531 &amp; ""'""))))"),"")</f>
        <v/>
      </c>
      <c r="M531" s="76" t="str">
        <f>IFERROR(__xludf.DUMMYFUNCTION("IF(ISBLANK($D531),"""",IFERROR(JOIN("", "",QUERY(INDIRECT(""'(EDCA) "" &amp; M$3 &amp; ""'!$A$1:$D$1000""),""SELECT A WHERE D = '"" &amp; $A531 &amp; ""'""))))"),"")</f>
        <v/>
      </c>
      <c r="N531" s="76" t="str">
        <f>IFERROR(__xludf.DUMMYFUNCTION("IF(ISBLANK($D531),"""",IFERROR(JOIN("", "",QUERY(INDIRECT(""'(EDCA) "" &amp; N$3 &amp; ""'!$A$1:$D$1000""),""SELECT A WHERE D = '"" &amp; $A531 &amp; ""'""))))"),"")</f>
        <v/>
      </c>
      <c r="O531" s="76" t="str">
        <f>IFERROR(__xludf.DUMMYFUNCTION("IF(ISBLANK($D531),"""",IFERROR(JOIN("", "",QUERY(INDIRECT(""'(EDCA) "" &amp; O$3 &amp; ""'!$A$1:$D$1000""),""SELECT A WHERE D = '"" &amp; $A531 &amp; ""'""))))"),"")</f>
        <v/>
      </c>
      <c r="P531" s="76" t="str">
        <f>IFERROR(__xludf.DUMMYFUNCTION("IF(ISBLANK($D531),"""",IFERROR(JOIN("", "",QUERY(INDIRECT(""'(EDCA) "" &amp; P$3 &amp; ""'!$A$1:$D$1000""),""SELECT A WHERE D = '"" &amp; $A531 &amp; ""'""))))"),"")</f>
        <v/>
      </c>
      <c r="Q531" s="76">
        <f t="shared" ref="Q531:V531" si="529">IF(ISBLANK(IFERROR(VLOOKUP($A531,INDIRECT("'(EDCA) " &amp; Q$3 &amp; "'!$D:$D"),1,FALSE))),0,1)</f>
        <v>0</v>
      </c>
      <c r="R531" s="76">
        <f t="shared" si="529"/>
        <v>0</v>
      </c>
      <c r="S531" s="76">
        <f t="shared" si="529"/>
        <v>0</v>
      </c>
      <c r="T531" s="76">
        <f t="shared" si="529"/>
        <v>0</v>
      </c>
      <c r="U531" s="76">
        <f t="shared" si="529"/>
        <v>0</v>
      </c>
      <c r="V531" s="76">
        <f t="shared" si="529"/>
        <v>0</v>
      </c>
    </row>
    <row r="532">
      <c r="A532" s="76" t="str">
        <f t="shared" si="1"/>
        <v> ()</v>
      </c>
      <c r="B532" s="76"/>
      <c r="C532" s="76"/>
      <c r="D532" s="76"/>
      <c r="E532" s="76"/>
      <c r="F532" s="76"/>
      <c r="G532" s="76"/>
      <c r="H532" s="76"/>
      <c r="I532" s="88" t="str">
        <f t="shared" si="3"/>
        <v>no</v>
      </c>
      <c r="J532" s="88" t="str">
        <f>IFERROR(__xludf.DUMMYFUNCTION("IFERROR(JOIN("", "",FILTER(K532:P532,LEN(K532:P532))))"),"")</f>
        <v/>
      </c>
      <c r="K532" s="76" t="str">
        <f>IFERROR(__xludf.DUMMYFUNCTION("IF(ISBLANK($D532),"""",IFERROR(JOIN("", "",QUERY(INDIRECT(""'(EDCA) "" &amp; K$3 &amp; ""'!$A$1:$D$1000""),""SELECT A WHERE D = '"" &amp; $A532 &amp; ""'""))))"),"")</f>
        <v/>
      </c>
      <c r="L532" s="76" t="str">
        <f>IFERROR(__xludf.DUMMYFUNCTION("IF(ISBLANK($D532),"""",IFERROR(JOIN("", "",QUERY(INDIRECT(""'(EDCA) "" &amp; L$3 &amp; ""'!$A$1:$D$1000""),""SELECT A WHERE D = '"" &amp; $A532 &amp; ""'""))))"),"")</f>
        <v/>
      </c>
      <c r="M532" s="76" t="str">
        <f>IFERROR(__xludf.DUMMYFUNCTION("IF(ISBLANK($D532),"""",IFERROR(JOIN("", "",QUERY(INDIRECT(""'(EDCA) "" &amp; M$3 &amp; ""'!$A$1:$D$1000""),""SELECT A WHERE D = '"" &amp; $A532 &amp; ""'""))))"),"")</f>
        <v/>
      </c>
      <c r="N532" s="76" t="str">
        <f>IFERROR(__xludf.DUMMYFUNCTION("IF(ISBLANK($D532),"""",IFERROR(JOIN("", "",QUERY(INDIRECT(""'(EDCA) "" &amp; N$3 &amp; ""'!$A$1:$D$1000""),""SELECT A WHERE D = '"" &amp; $A532 &amp; ""'""))))"),"")</f>
        <v/>
      </c>
      <c r="O532" s="76" t="str">
        <f>IFERROR(__xludf.DUMMYFUNCTION("IF(ISBLANK($D532),"""",IFERROR(JOIN("", "",QUERY(INDIRECT(""'(EDCA) "" &amp; O$3 &amp; ""'!$A$1:$D$1000""),""SELECT A WHERE D = '"" &amp; $A532 &amp; ""'""))))"),"")</f>
        <v/>
      </c>
      <c r="P532" s="76" t="str">
        <f>IFERROR(__xludf.DUMMYFUNCTION("IF(ISBLANK($D532),"""",IFERROR(JOIN("", "",QUERY(INDIRECT(""'(EDCA) "" &amp; P$3 &amp; ""'!$A$1:$D$1000""),""SELECT A WHERE D = '"" &amp; $A532 &amp; ""'""))))"),"")</f>
        <v/>
      </c>
      <c r="Q532" s="76">
        <f t="shared" ref="Q532:V532" si="530">IF(ISBLANK(IFERROR(VLOOKUP($A532,INDIRECT("'(EDCA) " &amp; Q$3 &amp; "'!$D:$D"),1,FALSE))),0,1)</f>
        <v>0</v>
      </c>
      <c r="R532" s="76">
        <f t="shared" si="530"/>
        <v>0</v>
      </c>
      <c r="S532" s="76">
        <f t="shared" si="530"/>
        <v>0</v>
      </c>
      <c r="T532" s="76">
        <f t="shared" si="530"/>
        <v>0</v>
      </c>
      <c r="U532" s="76">
        <f t="shared" si="530"/>
        <v>0</v>
      </c>
      <c r="V532" s="76">
        <f t="shared" si="530"/>
        <v>0</v>
      </c>
    </row>
    <row r="533">
      <c r="A533" s="76" t="str">
        <f t="shared" si="1"/>
        <v> ()</v>
      </c>
      <c r="B533" s="76"/>
      <c r="C533" s="76"/>
      <c r="D533" s="76"/>
      <c r="E533" s="76"/>
      <c r="F533" s="76"/>
      <c r="G533" s="76"/>
      <c r="H533" s="76"/>
      <c r="I533" s="88" t="str">
        <f t="shared" si="3"/>
        <v>no</v>
      </c>
      <c r="J533" s="88" t="str">
        <f>IFERROR(__xludf.DUMMYFUNCTION("IFERROR(JOIN("", "",FILTER(K533:P533,LEN(K533:P533))))"),"")</f>
        <v/>
      </c>
      <c r="K533" s="76" t="str">
        <f>IFERROR(__xludf.DUMMYFUNCTION("IF(ISBLANK($D533),"""",IFERROR(JOIN("", "",QUERY(INDIRECT(""'(EDCA) "" &amp; K$3 &amp; ""'!$A$1:$D$1000""),""SELECT A WHERE D = '"" &amp; $A533 &amp; ""'""))))"),"")</f>
        <v/>
      </c>
      <c r="L533" s="76" t="str">
        <f>IFERROR(__xludf.DUMMYFUNCTION("IF(ISBLANK($D533),"""",IFERROR(JOIN("", "",QUERY(INDIRECT(""'(EDCA) "" &amp; L$3 &amp; ""'!$A$1:$D$1000""),""SELECT A WHERE D = '"" &amp; $A533 &amp; ""'""))))"),"")</f>
        <v/>
      </c>
      <c r="M533" s="76" t="str">
        <f>IFERROR(__xludf.DUMMYFUNCTION("IF(ISBLANK($D533),"""",IFERROR(JOIN("", "",QUERY(INDIRECT(""'(EDCA) "" &amp; M$3 &amp; ""'!$A$1:$D$1000""),""SELECT A WHERE D = '"" &amp; $A533 &amp; ""'""))))"),"")</f>
        <v/>
      </c>
      <c r="N533" s="76" t="str">
        <f>IFERROR(__xludf.DUMMYFUNCTION("IF(ISBLANK($D533),"""",IFERROR(JOIN("", "",QUERY(INDIRECT(""'(EDCA) "" &amp; N$3 &amp; ""'!$A$1:$D$1000""),""SELECT A WHERE D = '"" &amp; $A533 &amp; ""'""))))"),"")</f>
        <v/>
      </c>
      <c r="O533" s="76" t="str">
        <f>IFERROR(__xludf.DUMMYFUNCTION("IF(ISBLANK($D533),"""",IFERROR(JOIN("", "",QUERY(INDIRECT(""'(EDCA) "" &amp; O$3 &amp; ""'!$A$1:$D$1000""),""SELECT A WHERE D = '"" &amp; $A533 &amp; ""'""))))"),"")</f>
        <v/>
      </c>
      <c r="P533" s="76" t="str">
        <f>IFERROR(__xludf.DUMMYFUNCTION("IF(ISBLANK($D533),"""",IFERROR(JOIN("", "",QUERY(INDIRECT(""'(EDCA) "" &amp; P$3 &amp; ""'!$A$1:$D$1000""),""SELECT A WHERE D = '"" &amp; $A533 &amp; ""'""))))"),"")</f>
        <v/>
      </c>
      <c r="Q533" s="76">
        <f t="shared" ref="Q533:V533" si="531">IF(ISBLANK(IFERROR(VLOOKUP($A533,INDIRECT("'(EDCA) " &amp; Q$3 &amp; "'!$D:$D"),1,FALSE))),0,1)</f>
        <v>0</v>
      </c>
      <c r="R533" s="76">
        <f t="shared" si="531"/>
        <v>0</v>
      </c>
      <c r="S533" s="76">
        <f t="shared" si="531"/>
        <v>0</v>
      </c>
      <c r="T533" s="76">
        <f t="shared" si="531"/>
        <v>0</v>
      </c>
      <c r="U533" s="76">
        <f t="shared" si="531"/>
        <v>0</v>
      </c>
      <c r="V533" s="76">
        <f t="shared" si="531"/>
        <v>0</v>
      </c>
    </row>
    <row r="534">
      <c r="A534" s="76" t="str">
        <f t="shared" si="1"/>
        <v> ()</v>
      </c>
      <c r="B534" s="76"/>
      <c r="C534" s="76"/>
      <c r="D534" s="76"/>
      <c r="E534" s="76"/>
      <c r="F534" s="76"/>
      <c r="G534" s="76"/>
      <c r="H534" s="76"/>
      <c r="I534" s="88" t="str">
        <f t="shared" si="3"/>
        <v>no</v>
      </c>
      <c r="J534" s="88" t="str">
        <f>IFERROR(__xludf.DUMMYFUNCTION("IFERROR(JOIN("", "",FILTER(K534:P534,LEN(K534:P534))))"),"")</f>
        <v/>
      </c>
      <c r="K534" s="76" t="str">
        <f>IFERROR(__xludf.DUMMYFUNCTION("IF(ISBLANK($D534),"""",IFERROR(JOIN("", "",QUERY(INDIRECT(""'(EDCA) "" &amp; K$3 &amp; ""'!$A$1:$D$1000""),""SELECT A WHERE D = '"" &amp; $A534 &amp; ""'""))))"),"")</f>
        <v/>
      </c>
      <c r="L534" s="76" t="str">
        <f>IFERROR(__xludf.DUMMYFUNCTION("IF(ISBLANK($D534),"""",IFERROR(JOIN("", "",QUERY(INDIRECT(""'(EDCA) "" &amp; L$3 &amp; ""'!$A$1:$D$1000""),""SELECT A WHERE D = '"" &amp; $A534 &amp; ""'""))))"),"")</f>
        <v/>
      </c>
      <c r="M534" s="76" t="str">
        <f>IFERROR(__xludf.DUMMYFUNCTION("IF(ISBLANK($D534),"""",IFERROR(JOIN("", "",QUERY(INDIRECT(""'(EDCA) "" &amp; M$3 &amp; ""'!$A$1:$D$1000""),""SELECT A WHERE D = '"" &amp; $A534 &amp; ""'""))))"),"")</f>
        <v/>
      </c>
      <c r="N534" s="76" t="str">
        <f>IFERROR(__xludf.DUMMYFUNCTION("IF(ISBLANK($D534),"""",IFERROR(JOIN("", "",QUERY(INDIRECT(""'(EDCA) "" &amp; N$3 &amp; ""'!$A$1:$D$1000""),""SELECT A WHERE D = '"" &amp; $A534 &amp; ""'""))))"),"")</f>
        <v/>
      </c>
      <c r="O534" s="76" t="str">
        <f>IFERROR(__xludf.DUMMYFUNCTION("IF(ISBLANK($D534),"""",IFERROR(JOIN("", "",QUERY(INDIRECT(""'(EDCA) "" &amp; O$3 &amp; ""'!$A$1:$D$1000""),""SELECT A WHERE D = '"" &amp; $A534 &amp; ""'""))))"),"")</f>
        <v/>
      </c>
      <c r="P534" s="76" t="str">
        <f>IFERROR(__xludf.DUMMYFUNCTION("IF(ISBLANK($D534),"""",IFERROR(JOIN("", "",QUERY(INDIRECT(""'(EDCA) "" &amp; P$3 &amp; ""'!$A$1:$D$1000""),""SELECT A WHERE D = '"" &amp; $A534 &amp; ""'""))))"),"")</f>
        <v/>
      </c>
      <c r="Q534" s="76">
        <f t="shared" ref="Q534:V534" si="532">IF(ISBLANK(IFERROR(VLOOKUP($A534,INDIRECT("'(EDCA) " &amp; Q$3 &amp; "'!$D:$D"),1,FALSE))),0,1)</f>
        <v>0</v>
      </c>
      <c r="R534" s="76">
        <f t="shared" si="532"/>
        <v>0</v>
      </c>
      <c r="S534" s="76">
        <f t="shared" si="532"/>
        <v>0</v>
      </c>
      <c r="T534" s="76">
        <f t="shared" si="532"/>
        <v>0</v>
      </c>
      <c r="U534" s="76">
        <f t="shared" si="532"/>
        <v>0</v>
      </c>
      <c r="V534" s="76">
        <f t="shared" si="532"/>
        <v>0</v>
      </c>
    </row>
    <row r="535">
      <c r="A535" s="76" t="str">
        <f t="shared" si="1"/>
        <v> ()</v>
      </c>
      <c r="B535" s="76"/>
      <c r="C535" s="76"/>
      <c r="D535" s="76"/>
      <c r="E535" s="76"/>
      <c r="F535" s="76"/>
      <c r="G535" s="76"/>
      <c r="H535" s="76"/>
      <c r="I535" s="88" t="str">
        <f t="shared" si="3"/>
        <v>no</v>
      </c>
      <c r="J535" s="88" t="str">
        <f>IFERROR(__xludf.DUMMYFUNCTION("IFERROR(JOIN("", "",FILTER(K535:P535,LEN(K535:P535))))"),"")</f>
        <v/>
      </c>
      <c r="K535" s="76" t="str">
        <f>IFERROR(__xludf.DUMMYFUNCTION("IF(ISBLANK($D535),"""",IFERROR(JOIN("", "",QUERY(INDIRECT(""'(EDCA) "" &amp; K$3 &amp; ""'!$A$1:$D$1000""),""SELECT A WHERE D = '"" &amp; $A535 &amp; ""'""))))"),"")</f>
        <v/>
      </c>
      <c r="L535" s="76" t="str">
        <f>IFERROR(__xludf.DUMMYFUNCTION("IF(ISBLANK($D535),"""",IFERROR(JOIN("", "",QUERY(INDIRECT(""'(EDCA) "" &amp; L$3 &amp; ""'!$A$1:$D$1000""),""SELECT A WHERE D = '"" &amp; $A535 &amp; ""'""))))"),"")</f>
        <v/>
      </c>
      <c r="M535" s="76" t="str">
        <f>IFERROR(__xludf.DUMMYFUNCTION("IF(ISBLANK($D535),"""",IFERROR(JOIN("", "",QUERY(INDIRECT(""'(EDCA) "" &amp; M$3 &amp; ""'!$A$1:$D$1000""),""SELECT A WHERE D = '"" &amp; $A535 &amp; ""'""))))"),"")</f>
        <v/>
      </c>
      <c r="N535" s="76" t="str">
        <f>IFERROR(__xludf.DUMMYFUNCTION("IF(ISBLANK($D535),"""",IFERROR(JOIN("", "",QUERY(INDIRECT(""'(EDCA) "" &amp; N$3 &amp; ""'!$A$1:$D$1000""),""SELECT A WHERE D = '"" &amp; $A535 &amp; ""'""))))"),"")</f>
        <v/>
      </c>
      <c r="O535" s="76" t="str">
        <f>IFERROR(__xludf.DUMMYFUNCTION("IF(ISBLANK($D535),"""",IFERROR(JOIN("", "",QUERY(INDIRECT(""'(EDCA) "" &amp; O$3 &amp; ""'!$A$1:$D$1000""),""SELECT A WHERE D = '"" &amp; $A535 &amp; ""'""))))"),"")</f>
        <v/>
      </c>
      <c r="P535" s="76" t="str">
        <f>IFERROR(__xludf.DUMMYFUNCTION("IF(ISBLANK($D535),"""",IFERROR(JOIN("", "",QUERY(INDIRECT(""'(EDCA) "" &amp; P$3 &amp; ""'!$A$1:$D$1000""),""SELECT A WHERE D = '"" &amp; $A535 &amp; ""'""))))"),"")</f>
        <v/>
      </c>
      <c r="Q535" s="76">
        <f t="shared" ref="Q535:V535" si="533">IF(ISBLANK(IFERROR(VLOOKUP($A535,INDIRECT("'(EDCA) " &amp; Q$3 &amp; "'!$D:$D"),1,FALSE))),0,1)</f>
        <v>0</v>
      </c>
      <c r="R535" s="76">
        <f t="shared" si="533"/>
        <v>0</v>
      </c>
      <c r="S535" s="76">
        <f t="shared" si="533"/>
        <v>0</v>
      </c>
      <c r="T535" s="76">
        <f t="shared" si="533"/>
        <v>0</v>
      </c>
      <c r="U535" s="76">
        <f t="shared" si="533"/>
        <v>0</v>
      </c>
      <c r="V535" s="76">
        <f t="shared" si="533"/>
        <v>0</v>
      </c>
    </row>
    <row r="536">
      <c r="A536" s="76" t="str">
        <f t="shared" si="1"/>
        <v> ()</v>
      </c>
      <c r="B536" s="76"/>
      <c r="C536" s="76"/>
      <c r="D536" s="76"/>
      <c r="E536" s="76"/>
      <c r="F536" s="76"/>
      <c r="G536" s="76"/>
      <c r="H536" s="76"/>
      <c r="I536" s="88" t="str">
        <f t="shared" si="3"/>
        <v>no</v>
      </c>
      <c r="J536" s="88" t="str">
        <f>IFERROR(__xludf.DUMMYFUNCTION("IFERROR(JOIN("", "",FILTER(K536:P536,LEN(K536:P536))))"),"")</f>
        <v/>
      </c>
      <c r="K536" s="76" t="str">
        <f>IFERROR(__xludf.DUMMYFUNCTION("IF(ISBLANK($D536),"""",IFERROR(JOIN("", "",QUERY(INDIRECT(""'(EDCA) "" &amp; K$3 &amp; ""'!$A$1:$D$1000""),""SELECT A WHERE D = '"" &amp; $A536 &amp; ""'""))))"),"")</f>
        <v/>
      </c>
      <c r="L536" s="76" t="str">
        <f>IFERROR(__xludf.DUMMYFUNCTION("IF(ISBLANK($D536),"""",IFERROR(JOIN("", "",QUERY(INDIRECT(""'(EDCA) "" &amp; L$3 &amp; ""'!$A$1:$D$1000""),""SELECT A WHERE D = '"" &amp; $A536 &amp; ""'""))))"),"")</f>
        <v/>
      </c>
      <c r="M536" s="76" t="str">
        <f>IFERROR(__xludf.DUMMYFUNCTION("IF(ISBLANK($D536),"""",IFERROR(JOIN("", "",QUERY(INDIRECT(""'(EDCA) "" &amp; M$3 &amp; ""'!$A$1:$D$1000""),""SELECT A WHERE D = '"" &amp; $A536 &amp; ""'""))))"),"")</f>
        <v/>
      </c>
      <c r="N536" s="76" t="str">
        <f>IFERROR(__xludf.DUMMYFUNCTION("IF(ISBLANK($D536),"""",IFERROR(JOIN("", "",QUERY(INDIRECT(""'(EDCA) "" &amp; N$3 &amp; ""'!$A$1:$D$1000""),""SELECT A WHERE D = '"" &amp; $A536 &amp; ""'""))))"),"")</f>
        <v/>
      </c>
      <c r="O536" s="76" t="str">
        <f>IFERROR(__xludf.DUMMYFUNCTION("IF(ISBLANK($D536),"""",IFERROR(JOIN("", "",QUERY(INDIRECT(""'(EDCA) "" &amp; O$3 &amp; ""'!$A$1:$D$1000""),""SELECT A WHERE D = '"" &amp; $A536 &amp; ""'""))))"),"")</f>
        <v/>
      </c>
      <c r="P536" s="76" t="str">
        <f>IFERROR(__xludf.DUMMYFUNCTION("IF(ISBLANK($D536),"""",IFERROR(JOIN("", "",QUERY(INDIRECT(""'(EDCA) "" &amp; P$3 &amp; ""'!$A$1:$D$1000""),""SELECT A WHERE D = '"" &amp; $A536 &amp; ""'""))))"),"")</f>
        <v/>
      </c>
      <c r="Q536" s="76">
        <f t="shared" ref="Q536:V536" si="534">IF(ISBLANK(IFERROR(VLOOKUP($A536,INDIRECT("'(EDCA) " &amp; Q$3 &amp; "'!$D:$D"),1,FALSE))),0,1)</f>
        <v>0</v>
      </c>
      <c r="R536" s="76">
        <f t="shared" si="534"/>
        <v>0</v>
      </c>
      <c r="S536" s="76">
        <f t="shared" si="534"/>
        <v>0</v>
      </c>
      <c r="T536" s="76">
        <f t="shared" si="534"/>
        <v>0</v>
      </c>
      <c r="U536" s="76">
        <f t="shared" si="534"/>
        <v>0</v>
      </c>
      <c r="V536" s="76">
        <f t="shared" si="534"/>
        <v>0</v>
      </c>
    </row>
    <row r="537">
      <c r="A537" s="76" t="str">
        <f t="shared" si="1"/>
        <v> ()</v>
      </c>
      <c r="B537" s="76"/>
      <c r="C537" s="76"/>
      <c r="D537" s="76"/>
      <c r="E537" s="76"/>
      <c r="F537" s="76"/>
      <c r="G537" s="76"/>
      <c r="H537" s="76"/>
      <c r="I537" s="88" t="str">
        <f t="shared" si="3"/>
        <v>no</v>
      </c>
      <c r="J537" s="88" t="str">
        <f>IFERROR(__xludf.DUMMYFUNCTION("IFERROR(JOIN("", "",FILTER(K537:P537,LEN(K537:P537))))"),"")</f>
        <v/>
      </c>
      <c r="K537" s="76" t="str">
        <f>IFERROR(__xludf.DUMMYFUNCTION("IF(ISBLANK($D537),"""",IFERROR(JOIN("", "",QUERY(INDIRECT(""'(EDCA) "" &amp; K$3 &amp; ""'!$A$1:$D$1000""),""SELECT A WHERE D = '"" &amp; $A537 &amp; ""'""))))"),"")</f>
        <v/>
      </c>
      <c r="L537" s="76" t="str">
        <f>IFERROR(__xludf.DUMMYFUNCTION("IF(ISBLANK($D537),"""",IFERROR(JOIN("", "",QUERY(INDIRECT(""'(EDCA) "" &amp; L$3 &amp; ""'!$A$1:$D$1000""),""SELECT A WHERE D = '"" &amp; $A537 &amp; ""'""))))"),"")</f>
        <v/>
      </c>
      <c r="M537" s="76" t="str">
        <f>IFERROR(__xludf.DUMMYFUNCTION("IF(ISBLANK($D537),"""",IFERROR(JOIN("", "",QUERY(INDIRECT(""'(EDCA) "" &amp; M$3 &amp; ""'!$A$1:$D$1000""),""SELECT A WHERE D = '"" &amp; $A537 &amp; ""'""))))"),"")</f>
        <v/>
      </c>
      <c r="N537" s="76" t="str">
        <f>IFERROR(__xludf.DUMMYFUNCTION("IF(ISBLANK($D537),"""",IFERROR(JOIN("", "",QUERY(INDIRECT(""'(EDCA) "" &amp; N$3 &amp; ""'!$A$1:$D$1000""),""SELECT A WHERE D = '"" &amp; $A537 &amp; ""'""))))"),"")</f>
        <v/>
      </c>
      <c r="O537" s="76" t="str">
        <f>IFERROR(__xludf.DUMMYFUNCTION("IF(ISBLANK($D537),"""",IFERROR(JOIN("", "",QUERY(INDIRECT(""'(EDCA) "" &amp; O$3 &amp; ""'!$A$1:$D$1000""),""SELECT A WHERE D = '"" &amp; $A537 &amp; ""'""))))"),"")</f>
        <v/>
      </c>
      <c r="P537" s="76" t="str">
        <f>IFERROR(__xludf.DUMMYFUNCTION("IF(ISBLANK($D537),"""",IFERROR(JOIN("", "",QUERY(INDIRECT(""'(EDCA) "" &amp; P$3 &amp; ""'!$A$1:$D$1000""),""SELECT A WHERE D = '"" &amp; $A537 &amp; ""'""))))"),"")</f>
        <v/>
      </c>
      <c r="Q537" s="76">
        <f t="shared" ref="Q537:V537" si="535">IF(ISBLANK(IFERROR(VLOOKUP($A537,INDIRECT("'(EDCA) " &amp; Q$3 &amp; "'!$D:$D"),1,FALSE))),0,1)</f>
        <v>0</v>
      </c>
      <c r="R537" s="76">
        <f t="shared" si="535"/>
        <v>0</v>
      </c>
      <c r="S537" s="76">
        <f t="shared" si="535"/>
        <v>0</v>
      </c>
      <c r="T537" s="76">
        <f t="shared" si="535"/>
        <v>0</v>
      </c>
      <c r="U537" s="76">
        <f t="shared" si="535"/>
        <v>0</v>
      </c>
      <c r="V537" s="76">
        <f t="shared" si="535"/>
        <v>0</v>
      </c>
    </row>
    <row r="538">
      <c r="A538" s="76" t="str">
        <f t="shared" si="1"/>
        <v> ()</v>
      </c>
      <c r="B538" s="76"/>
      <c r="C538" s="76"/>
      <c r="D538" s="76"/>
      <c r="E538" s="76"/>
      <c r="F538" s="76"/>
      <c r="G538" s="76"/>
      <c r="H538" s="76"/>
      <c r="I538" s="88" t="str">
        <f t="shared" si="3"/>
        <v>no</v>
      </c>
      <c r="J538" s="88" t="str">
        <f>IFERROR(__xludf.DUMMYFUNCTION("IFERROR(JOIN("", "",FILTER(K538:P538,LEN(K538:P538))))"),"")</f>
        <v/>
      </c>
      <c r="K538" s="76" t="str">
        <f>IFERROR(__xludf.DUMMYFUNCTION("IF(ISBLANK($D538),"""",IFERROR(JOIN("", "",QUERY(INDIRECT(""'(EDCA) "" &amp; K$3 &amp; ""'!$A$1:$D$1000""),""SELECT A WHERE D = '"" &amp; $A538 &amp; ""'""))))"),"")</f>
        <v/>
      </c>
      <c r="L538" s="76" t="str">
        <f>IFERROR(__xludf.DUMMYFUNCTION("IF(ISBLANK($D538),"""",IFERROR(JOIN("", "",QUERY(INDIRECT(""'(EDCA) "" &amp; L$3 &amp; ""'!$A$1:$D$1000""),""SELECT A WHERE D = '"" &amp; $A538 &amp; ""'""))))"),"")</f>
        <v/>
      </c>
      <c r="M538" s="76" t="str">
        <f>IFERROR(__xludf.DUMMYFUNCTION("IF(ISBLANK($D538),"""",IFERROR(JOIN("", "",QUERY(INDIRECT(""'(EDCA) "" &amp; M$3 &amp; ""'!$A$1:$D$1000""),""SELECT A WHERE D = '"" &amp; $A538 &amp; ""'""))))"),"")</f>
        <v/>
      </c>
      <c r="N538" s="76" t="str">
        <f>IFERROR(__xludf.DUMMYFUNCTION("IF(ISBLANK($D538),"""",IFERROR(JOIN("", "",QUERY(INDIRECT(""'(EDCA) "" &amp; N$3 &amp; ""'!$A$1:$D$1000""),""SELECT A WHERE D = '"" &amp; $A538 &amp; ""'""))))"),"")</f>
        <v/>
      </c>
      <c r="O538" s="76" t="str">
        <f>IFERROR(__xludf.DUMMYFUNCTION("IF(ISBLANK($D538),"""",IFERROR(JOIN("", "",QUERY(INDIRECT(""'(EDCA) "" &amp; O$3 &amp; ""'!$A$1:$D$1000""),""SELECT A WHERE D = '"" &amp; $A538 &amp; ""'""))))"),"")</f>
        <v/>
      </c>
      <c r="P538" s="76" t="str">
        <f>IFERROR(__xludf.DUMMYFUNCTION("IF(ISBLANK($D538),"""",IFERROR(JOIN("", "",QUERY(INDIRECT(""'(EDCA) "" &amp; P$3 &amp; ""'!$A$1:$D$1000""),""SELECT A WHERE D = '"" &amp; $A538 &amp; ""'""))))"),"")</f>
        <v/>
      </c>
      <c r="Q538" s="76">
        <f t="shared" ref="Q538:V538" si="536">IF(ISBLANK(IFERROR(VLOOKUP($A538,INDIRECT("'(EDCA) " &amp; Q$3 &amp; "'!$D:$D"),1,FALSE))),0,1)</f>
        <v>0</v>
      </c>
      <c r="R538" s="76">
        <f t="shared" si="536"/>
        <v>0</v>
      </c>
      <c r="S538" s="76">
        <f t="shared" si="536"/>
        <v>0</v>
      </c>
      <c r="T538" s="76">
        <f t="shared" si="536"/>
        <v>0</v>
      </c>
      <c r="U538" s="76">
        <f t="shared" si="536"/>
        <v>0</v>
      </c>
      <c r="V538" s="76">
        <f t="shared" si="536"/>
        <v>0</v>
      </c>
    </row>
    <row r="539">
      <c r="A539" s="76" t="str">
        <f t="shared" si="1"/>
        <v> ()</v>
      </c>
      <c r="B539" s="76"/>
      <c r="C539" s="76"/>
      <c r="D539" s="76"/>
      <c r="E539" s="76"/>
      <c r="F539" s="76"/>
      <c r="G539" s="76"/>
      <c r="H539" s="76"/>
      <c r="I539" s="88" t="str">
        <f t="shared" si="3"/>
        <v>no</v>
      </c>
      <c r="J539" s="88" t="str">
        <f>IFERROR(__xludf.DUMMYFUNCTION("IFERROR(JOIN("", "",FILTER(K539:P539,LEN(K539:P539))))"),"")</f>
        <v/>
      </c>
      <c r="K539" s="76" t="str">
        <f>IFERROR(__xludf.DUMMYFUNCTION("IF(ISBLANK($D539),"""",IFERROR(JOIN("", "",QUERY(INDIRECT(""'(EDCA) "" &amp; K$3 &amp; ""'!$A$1:$D$1000""),""SELECT A WHERE D = '"" &amp; $A539 &amp; ""'""))))"),"")</f>
        <v/>
      </c>
      <c r="L539" s="76" t="str">
        <f>IFERROR(__xludf.DUMMYFUNCTION("IF(ISBLANK($D539),"""",IFERROR(JOIN("", "",QUERY(INDIRECT(""'(EDCA) "" &amp; L$3 &amp; ""'!$A$1:$D$1000""),""SELECT A WHERE D = '"" &amp; $A539 &amp; ""'""))))"),"")</f>
        <v/>
      </c>
      <c r="M539" s="76" t="str">
        <f>IFERROR(__xludf.DUMMYFUNCTION("IF(ISBLANK($D539),"""",IFERROR(JOIN("", "",QUERY(INDIRECT(""'(EDCA) "" &amp; M$3 &amp; ""'!$A$1:$D$1000""),""SELECT A WHERE D = '"" &amp; $A539 &amp; ""'""))))"),"")</f>
        <v/>
      </c>
      <c r="N539" s="76" t="str">
        <f>IFERROR(__xludf.DUMMYFUNCTION("IF(ISBLANK($D539),"""",IFERROR(JOIN("", "",QUERY(INDIRECT(""'(EDCA) "" &amp; N$3 &amp; ""'!$A$1:$D$1000""),""SELECT A WHERE D = '"" &amp; $A539 &amp; ""'""))))"),"")</f>
        <v/>
      </c>
      <c r="O539" s="76" t="str">
        <f>IFERROR(__xludf.DUMMYFUNCTION("IF(ISBLANK($D539),"""",IFERROR(JOIN("", "",QUERY(INDIRECT(""'(EDCA) "" &amp; O$3 &amp; ""'!$A$1:$D$1000""),""SELECT A WHERE D = '"" &amp; $A539 &amp; ""'""))))"),"")</f>
        <v/>
      </c>
      <c r="P539" s="76" t="str">
        <f>IFERROR(__xludf.DUMMYFUNCTION("IF(ISBLANK($D539),"""",IFERROR(JOIN("", "",QUERY(INDIRECT(""'(EDCA) "" &amp; P$3 &amp; ""'!$A$1:$D$1000""),""SELECT A WHERE D = '"" &amp; $A539 &amp; ""'""))))"),"")</f>
        <v/>
      </c>
      <c r="Q539" s="76">
        <f t="shared" ref="Q539:V539" si="537">IF(ISBLANK(IFERROR(VLOOKUP($A539,INDIRECT("'(EDCA) " &amp; Q$3 &amp; "'!$D:$D"),1,FALSE))),0,1)</f>
        <v>0</v>
      </c>
      <c r="R539" s="76">
        <f t="shared" si="537"/>
        <v>0</v>
      </c>
      <c r="S539" s="76">
        <f t="shared" si="537"/>
        <v>0</v>
      </c>
      <c r="T539" s="76">
        <f t="shared" si="537"/>
        <v>0</v>
      </c>
      <c r="U539" s="76">
        <f t="shared" si="537"/>
        <v>0</v>
      </c>
      <c r="V539" s="76">
        <f t="shared" si="537"/>
        <v>0</v>
      </c>
    </row>
    <row r="540">
      <c r="A540" s="76" t="str">
        <f t="shared" si="1"/>
        <v> ()</v>
      </c>
      <c r="B540" s="76"/>
      <c r="C540" s="76"/>
      <c r="D540" s="76"/>
      <c r="E540" s="76"/>
      <c r="F540" s="76"/>
      <c r="G540" s="76"/>
      <c r="H540" s="76"/>
      <c r="I540" s="88" t="str">
        <f t="shared" si="3"/>
        <v>no</v>
      </c>
      <c r="J540" s="88" t="str">
        <f>IFERROR(__xludf.DUMMYFUNCTION("IFERROR(JOIN("", "",FILTER(K540:P540,LEN(K540:P540))))"),"")</f>
        <v/>
      </c>
      <c r="K540" s="76" t="str">
        <f>IFERROR(__xludf.DUMMYFUNCTION("IF(ISBLANK($D540),"""",IFERROR(JOIN("", "",QUERY(INDIRECT(""'(EDCA) "" &amp; K$3 &amp; ""'!$A$1:$D$1000""),""SELECT A WHERE D = '"" &amp; $A540 &amp; ""'""))))"),"")</f>
        <v/>
      </c>
      <c r="L540" s="76" t="str">
        <f>IFERROR(__xludf.DUMMYFUNCTION("IF(ISBLANK($D540),"""",IFERROR(JOIN("", "",QUERY(INDIRECT(""'(EDCA) "" &amp; L$3 &amp; ""'!$A$1:$D$1000""),""SELECT A WHERE D = '"" &amp; $A540 &amp; ""'""))))"),"")</f>
        <v/>
      </c>
      <c r="M540" s="76" t="str">
        <f>IFERROR(__xludf.DUMMYFUNCTION("IF(ISBLANK($D540),"""",IFERROR(JOIN("", "",QUERY(INDIRECT(""'(EDCA) "" &amp; M$3 &amp; ""'!$A$1:$D$1000""),""SELECT A WHERE D = '"" &amp; $A540 &amp; ""'""))))"),"")</f>
        <v/>
      </c>
      <c r="N540" s="76" t="str">
        <f>IFERROR(__xludf.DUMMYFUNCTION("IF(ISBLANK($D540),"""",IFERROR(JOIN("", "",QUERY(INDIRECT(""'(EDCA) "" &amp; N$3 &amp; ""'!$A$1:$D$1000""),""SELECT A WHERE D = '"" &amp; $A540 &amp; ""'""))))"),"")</f>
        <v/>
      </c>
      <c r="O540" s="76" t="str">
        <f>IFERROR(__xludf.DUMMYFUNCTION("IF(ISBLANK($D540),"""",IFERROR(JOIN("", "",QUERY(INDIRECT(""'(EDCA) "" &amp; O$3 &amp; ""'!$A$1:$D$1000""),""SELECT A WHERE D = '"" &amp; $A540 &amp; ""'""))))"),"")</f>
        <v/>
      </c>
      <c r="P540" s="76" t="str">
        <f>IFERROR(__xludf.DUMMYFUNCTION("IF(ISBLANK($D540),"""",IFERROR(JOIN("", "",QUERY(INDIRECT(""'(EDCA) "" &amp; P$3 &amp; ""'!$A$1:$D$1000""),""SELECT A WHERE D = '"" &amp; $A540 &amp; ""'""))))"),"")</f>
        <v/>
      </c>
      <c r="Q540" s="76">
        <f t="shared" ref="Q540:V540" si="538">IF(ISBLANK(IFERROR(VLOOKUP($A540,INDIRECT("'(EDCA) " &amp; Q$3 &amp; "'!$D:$D"),1,FALSE))),0,1)</f>
        <v>0</v>
      </c>
      <c r="R540" s="76">
        <f t="shared" si="538"/>
        <v>0</v>
      </c>
      <c r="S540" s="76">
        <f t="shared" si="538"/>
        <v>0</v>
      </c>
      <c r="T540" s="76">
        <f t="shared" si="538"/>
        <v>0</v>
      </c>
      <c r="U540" s="76">
        <f t="shared" si="538"/>
        <v>0</v>
      </c>
      <c r="V540" s="76">
        <f t="shared" si="538"/>
        <v>0</v>
      </c>
    </row>
    <row r="541">
      <c r="A541" s="76" t="str">
        <f t="shared" si="1"/>
        <v> ()</v>
      </c>
      <c r="B541" s="76"/>
      <c r="C541" s="76"/>
      <c r="D541" s="76"/>
      <c r="E541" s="76"/>
      <c r="F541" s="76"/>
      <c r="G541" s="76"/>
      <c r="H541" s="76"/>
      <c r="I541" s="88" t="str">
        <f t="shared" si="3"/>
        <v>no</v>
      </c>
      <c r="J541" s="88" t="str">
        <f>IFERROR(__xludf.DUMMYFUNCTION("IFERROR(JOIN("", "",FILTER(K541:P541,LEN(K541:P541))))"),"")</f>
        <v/>
      </c>
      <c r="K541" s="76" t="str">
        <f>IFERROR(__xludf.DUMMYFUNCTION("IF(ISBLANK($D541),"""",IFERROR(JOIN("", "",QUERY(INDIRECT(""'(EDCA) "" &amp; K$3 &amp; ""'!$A$1:$D$1000""),""SELECT A WHERE D = '"" &amp; $A541 &amp; ""'""))))"),"")</f>
        <v/>
      </c>
      <c r="L541" s="76" t="str">
        <f>IFERROR(__xludf.DUMMYFUNCTION("IF(ISBLANK($D541),"""",IFERROR(JOIN("", "",QUERY(INDIRECT(""'(EDCA) "" &amp; L$3 &amp; ""'!$A$1:$D$1000""),""SELECT A WHERE D = '"" &amp; $A541 &amp; ""'""))))"),"")</f>
        <v/>
      </c>
      <c r="M541" s="76" t="str">
        <f>IFERROR(__xludf.DUMMYFUNCTION("IF(ISBLANK($D541),"""",IFERROR(JOIN("", "",QUERY(INDIRECT(""'(EDCA) "" &amp; M$3 &amp; ""'!$A$1:$D$1000""),""SELECT A WHERE D = '"" &amp; $A541 &amp; ""'""))))"),"")</f>
        <v/>
      </c>
      <c r="N541" s="76" t="str">
        <f>IFERROR(__xludf.DUMMYFUNCTION("IF(ISBLANK($D541),"""",IFERROR(JOIN("", "",QUERY(INDIRECT(""'(EDCA) "" &amp; N$3 &amp; ""'!$A$1:$D$1000""),""SELECT A WHERE D = '"" &amp; $A541 &amp; ""'""))))"),"")</f>
        <v/>
      </c>
      <c r="O541" s="76" t="str">
        <f>IFERROR(__xludf.DUMMYFUNCTION("IF(ISBLANK($D541),"""",IFERROR(JOIN("", "",QUERY(INDIRECT(""'(EDCA) "" &amp; O$3 &amp; ""'!$A$1:$D$1000""),""SELECT A WHERE D = '"" &amp; $A541 &amp; ""'""))))"),"")</f>
        <v/>
      </c>
      <c r="P541" s="76" t="str">
        <f>IFERROR(__xludf.DUMMYFUNCTION("IF(ISBLANK($D541),"""",IFERROR(JOIN("", "",QUERY(INDIRECT(""'(EDCA) "" &amp; P$3 &amp; ""'!$A$1:$D$1000""),""SELECT A WHERE D = '"" &amp; $A541 &amp; ""'""))))"),"")</f>
        <v/>
      </c>
      <c r="Q541" s="76">
        <f t="shared" ref="Q541:V541" si="539">IF(ISBLANK(IFERROR(VLOOKUP($A541,INDIRECT("'(EDCA) " &amp; Q$3 &amp; "'!$D:$D"),1,FALSE))),0,1)</f>
        <v>0</v>
      </c>
      <c r="R541" s="76">
        <f t="shared" si="539"/>
        <v>0</v>
      </c>
      <c r="S541" s="76">
        <f t="shared" si="539"/>
        <v>0</v>
      </c>
      <c r="T541" s="76">
        <f t="shared" si="539"/>
        <v>0</v>
      </c>
      <c r="U541" s="76">
        <f t="shared" si="539"/>
        <v>0</v>
      </c>
      <c r="V541" s="76">
        <f t="shared" si="539"/>
        <v>0</v>
      </c>
    </row>
    <row r="542">
      <c r="A542" s="76" t="str">
        <f t="shared" si="1"/>
        <v> ()</v>
      </c>
      <c r="B542" s="76"/>
      <c r="C542" s="76"/>
      <c r="D542" s="76"/>
      <c r="E542" s="76"/>
      <c r="F542" s="76"/>
      <c r="G542" s="76"/>
      <c r="H542" s="76"/>
      <c r="I542" s="88" t="str">
        <f t="shared" si="3"/>
        <v>no</v>
      </c>
      <c r="J542" s="88" t="str">
        <f>IFERROR(__xludf.DUMMYFUNCTION("IFERROR(JOIN("", "",FILTER(K542:P542,LEN(K542:P542))))"),"")</f>
        <v/>
      </c>
      <c r="K542" s="76" t="str">
        <f>IFERROR(__xludf.DUMMYFUNCTION("IF(ISBLANK($D542),"""",IFERROR(JOIN("", "",QUERY(INDIRECT(""'(EDCA) "" &amp; K$3 &amp; ""'!$A$1:$D$1000""),""SELECT A WHERE D = '"" &amp; $A542 &amp; ""'""))))"),"")</f>
        <v/>
      </c>
      <c r="L542" s="76" t="str">
        <f>IFERROR(__xludf.DUMMYFUNCTION("IF(ISBLANK($D542),"""",IFERROR(JOIN("", "",QUERY(INDIRECT(""'(EDCA) "" &amp; L$3 &amp; ""'!$A$1:$D$1000""),""SELECT A WHERE D = '"" &amp; $A542 &amp; ""'""))))"),"")</f>
        <v/>
      </c>
      <c r="M542" s="76" t="str">
        <f>IFERROR(__xludf.DUMMYFUNCTION("IF(ISBLANK($D542),"""",IFERROR(JOIN("", "",QUERY(INDIRECT(""'(EDCA) "" &amp; M$3 &amp; ""'!$A$1:$D$1000""),""SELECT A WHERE D = '"" &amp; $A542 &amp; ""'""))))"),"")</f>
        <v/>
      </c>
      <c r="N542" s="76" t="str">
        <f>IFERROR(__xludf.DUMMYFUNCTION("IF(ISBLANK($D542),"""",IFERROR(JOIN("", "",QUERY(INDIRECT(""'(EDCA) "" &amp; N$3 &amp; ""'!$A$1:$D$1000""),""SELECT A WHERE D = '"" &amp; $A542 &amp; ""'""))))"),"")</f>
        <v/>
      </c>
      <c r="O542" s="76" t="str">
        <f>IFERROR(__xludf.DUMMYFUNCTION("IF(ISBLANK($D542),"""",IFERROR(JOIN("", "",QUERY(INDIRECT(""'(EDCA) "" &amp; O$3 &amp; ""'!$A$1:$D$1000""),""SELECT A WHERE D = '"" &amp; $A542 &amp; ""'""))))"),"")</f>
        <v/>
      </c>
      <c r="P542" s="76" t="str">
        <f>IFERROR(__xludf.DUMMYFUNCTION("IF(ISBLANK($D542),"""",IFERROR(JOIN("", "",QUERY(INDIRECT(""'(EDCA) "" &amp; P$3 &amp; ""'!$A$1:$D$1000""),""SELECT A WHERE D = '"" &amp; $A542 &amp; ""'""))))"),"")</f>
        <v/>
      </c>
      <c r="Q542" s="76">
        <f t="shared" ref="Q542:V542" si="540">IF(ISBLANK(IFERROR(VLOOKUP($A542,INDIRECT("'(EDCA) " &amp; Q$3 &amp; "'!$D:$D"),1,FALSE))),0,1)</f>
        <v>0</v>
      </c>
      <c r="R542" s="76">
        <f t="shared" si="540"/>
        <v>0</v>
      </c>
      <c r="S542" s="76">
        <f t="shared" si="540"/>
        <v>0</v>
      </c>
      <c r="T542" s="76">
        <f t="shared" si="540"/>
        <v>0</v>
      </c>
      <c r="U542" s="76">
        <f t="shared" si="540"/>
        <v>0</v>
      </c>
      <c r="V542" s="76">
        <f t="shared" si="540"/>
        <v>0</v>
      </c>
    </row>
    <row r="543">
      <c r="A543" s="76" t="str">
        <f t="shared" si="1"/>
        <v> ()</v>
      </c>
      <c r="B543" s="76"/>
      <c r="C543" s="76"/>
      <c r="D543" s="76"/>
      <c r="E543" s="76"/>
      <c r="F543" s="76"/>
      <c r="G543" s="76"/>
      <c r="H543" s="76"/>
      <c r="I543" s="88" t="str">
        <f t="shared" si="3"/>
        <v>no</v>
      </c>
      <c r="J543" s="88" t="str">
        <f>IFERROR(__xludf.DUMMYFUNCTION("IFERROR(JOIN("", "",FILTER(K543:P543,LEN(K543:P543))))"),"")</f>
        <v/>
      </c>
      <c r="K543" s="76" t="str">
        <f>IFERROR(__xludf.DUMMYFUNCTION("IF(ISBLANK($D543),"""",IFERROR(JOIN("", "",QUERY(INDIRECT(""'(EDCA) "" &amp; K$3 &amp; ""'!$A$1:$D$1000""),""SELECT A WHERE D = '"" &amp; $A543 &amp; ""'""))))"),"")</f>
        <v/>
      </c>
      <c r="L543" s="76" t="str">
        <f>IFERROR(__xludf.DUMMYFUNCTION("IF(ISBLANK($D543),"""",IFERROR(JOIN("", "",QUERY(INDIRECT(""'(EDCA) "" &amp; L$3 &amp; ""'!$A$1:$D$1000""),""SELECT A WHERE D = '"" &amp; $A543 &amp; ""'""))))"),"")</f>
        <v/>
      </c>
      <c r="M543" s="76" t="str">
        <f>IFERROR(__xludf.DUMMYFUNCTION("IF(ISBLANK($D543),"""",IFERROR(JOIN("", "",QUERY(INDIRECT(""'(EDCA) "" &amp; M$3 &amp; ""'!$A$1:$D$1000""),""SELECT A WHERE D = '"" &amp; $A543 &amp; ""'""))))"),"")</f>
        <v/>
      </c>
      <c r="N543" s="76" t="str">
        <f>IFERROR(__xludf.DUMMYFUNCTION("IF(ISBLANK($D543),"""",IFERROR(JOIN("", "",QUERY(INDIRECT(""'(EDCA) "" &amp; N$3 &amp; ""'!$A$1:$D$1000""),""SELECT A WHERE D = '"" &amp; $A543 &amp; ""'""))))"),"")</f>
        <v/>
      </c>
      <c r="O543" s="76" t="str">
        <f>IFERROR(__xludf.DUMMYFUNCTION("IF(ISBLANK($D543),"""",IFERROR(JOIN("", "",QUERY(INDIRECT(""'(EDCA) "" &amp; O$3 &amp; ""'!$A$1:$D$1000""),""SELECT A WHERE D = '"" &amp; $A543 &amp; ""'""))))"),"")</f>
        <v/>
      </c>
      <c r="P543" s="76" t="str">
        <f>IFERROR(__xludf.DUMMYFUNCTION("IF(ISBLANK($D543),"""",IFERROR(JOIN("", "",QUERY(INDIRECT(""'(EDCA) "" &amp; P$3 &amp; ""'!$A$1:$D$1000""),""SELECT A WHERE D = '"" &amp; $A543 &amp; ""'""))))"),"")</f>
        <v/>
      </c>
      <c r="Q543" s="76">
        <f t="shared" ref="Q543:V543" si="541">IF(ISBLANK(IFERROR(VLOOKUP($A543,INDIRECT("'(EDCA) " &amp; Q$3 &amp; "'!$D:$D"),1,FALSE))),0,1)</f>
        <v>0</v>
      </c>
      <c r="R543" s="76">
        <f t="shared" si="541"/>
        <v>0</v>
      </c>
      <c r="S543" s="76">
        <f t="shared" si="541"/>
        <v>0</v>
      </c>
      <c r="T543" s="76">
        <f t="shared" si="541"/>
        <v>0</v>
      </c>
      <c r="U543" s="76">
        <f t="shared" si="541"/>
        <v>0</v>
      </c>
      <c r="V543" s="76">
        <f t="shared" si="541"/>
        <v>0</v>
      </c>
    </row>
    <row r="544">
      <c r="A544" s="76" t="str">
        <f t="shared" si="1"/>
        <v> ()</v>
      </c>
      <c r="B544" s="76"/>
      <c r="C544" s="76"/>
      <c r="D544" s="76"/>
      <c r="E544" s="76"/>
      <c r="F544" s="76"/>
      <c r="G544" s="76"/>
      <c r="H544" s="76"/>
      <c r="I544" s="88" t="str">
        <f t="shared" si="3"/>
        <v>no</v>
      </c>
      <c r="J544" s="88" t="str">
        <f>IFERROR(__xludf.DUMMYFUNCTION("IFERROR(JOIN("", "",FILTER(K544:P544,LEN(K544:P544))))"),"")</f>
        <v/>
      </c>
      <c r="K544" s="76" t="str">
        <f>IFERROR(__xludf.DUMMYFUNCTION("IF(ISBLANK($D544),"""",IFERROR(JOIN("", "",QUERY(INDIRECT(""'(EDCA) "" &amp; K$3 &amp; ""'!$A$1:$D$1000""),""SELECT A WHERE D = '"" &amp; $A544 &amp; ""'""))))"),"")</f>
        <v/>
      </c>
      <c r="L544" s="76" t="str">
        <f>IFERROR(__xludf.DUMMYFUNCTION("IF(ISBLANK($D544),"""",IFERROR(JOIN("", "",QUERY(INDIRECT(""'(EDCA) "" &amp; L$3 &amp; ""'!$A$1:$D$1000""),""SELECT A WHERE D = '"" &amp; $A544 &amp; ""'""))))"),"")</f>
        <v/>
      </c>
      <c r="M544" s="76" t="str">
        <f>IFERROR(__xludf.DUMMYFUNCTION("IF(ISBLANK($D544),"""",IFERROR(JOIN("", "",QUERY(INDIRECT(""'(EDCA) "" &amp; M$3 &amp; ""'!$A$1:$D$1000""),""SELECT A WHERE D = '"" &amp; $A544 &amp; ""'""))))"),"")</f>
        <v/>
      </c>
      <c r="N544" s="76" t="str">
        <f>IFERROR(__xludf.DUMMYFUNCTION("IF(ISBLANK($D544),"""",IFERROR(JOIN("", "",QUERY(INDIRECT(""'(EDCA) "" &amp; N$3 &amp; ""'!$A$1:$D$1000""),""SELECT A WHERE D = '"" &amp; $A544 &amp; ""'""))))"),"")</f>
        <v/>
      </c>
      <c r="O544" s="76" t="str">
        <f>IFERROR(__xludf.DUMMYFUNCTION("IF(ISBLANK($D544),"""",IFERROR(JOIN("", "",QUERY(INDIRECT(""'(EDCA) "" &amp; O$3 &amp; ""'!$A$1:$D$1000""),""SELECT A WHERE D = '"" &amp; $A544 &amp; ""'""))))"),"")</f>
        <v/>
      </c>
      <c r="P544" s="76" t="str">
        <f>IFERROR(__xludf.DUMMYFUNCTION("IF(ISBLANK($D544),"""",IFERROR(JOIN("", "",QUERY(INDIRECT(""'(EDCA) "" &amp; P$3 &amp; ""'!$A$1:$D$1000""),""SELECT A WHERE D = '"" &amp; $A544 &amp; ""'""))))"),"")</f>
        <v/>
      </c>
      <c r="Q544" s="76">
        <f t="shared" ref="Q544:V544" si="542">IF(ISBLANK(IFERROR(VLOOKUP($A544,INDIRECT("'(EDCA) " &amp; Q$3 &amp; "'!$D:$D"),1,FALSE))),0,1)</f>
        <v>0</v>
      </c>
      <c r="R544" s="76">
        <f t="shared" si="542"/>
        <v>0</v>
      </c>
      <c r="S544" s="76">
        <f t="shared" si="542"/>
        <v>0</v>
      </c>
      <c r="T544" s="76">
        <f t="shared" si="542"/>
        <v>0</v>
      </c>
      <c r="U544" s="76">
        <f t="shared" si="542"/>
        <v>0</v>
      </c>
      <c r="V544" s="76">
        <f t="shared" si="542"/>
        <v>0</v>
      </c>
    </row>
    <row r="545">
      <c r="A545" s="76" t="str">
        <f t="shared" si="1"/>
        <v> ()</v>
      </c>
      <c r="B545" s="76"/>
      <c r="C545" s="76"/>
      <c r="D545" s="76"/>
      <c r="E545" s="76"/>
      <c r="F545" s="76"/>
      <c r="G545" s="76"/>
      <c r="H545" s="76"/>
      <c r="I545" s="88" t="str">
        <f t="shared" si="3"/>
        <v>no</v>
      </c>
      <c r="J545" s="88" t="str">
        <f>IFERROR(__xludf.DUMMYFUNCTION("IFERROR(JOIN("", "",FILTER(K545:P545,LEN(K545:P545))))"),"")</f>
        <v/>
      </c>
      <c r="K545" s="76" t="str">
        <f>IFERROR(__xludf.DUMMYFUNCTION("IF(ISBLANK($D545),"""",IFERROR(JOIN("", "",QUERY(INDIRECT(""'(EDCA) "" &amp; K$3 &amp; ""'!$A$1:$D$1000""),""SELECT A WHERE D = '"" &amp; $A545 &amp; ""'""))))"),"")</f>
        <v/>
      </c>
      <c r="L545" s="76" t="str">
        <f>IFERROR(__xludf.DUMMYFUNCTION("IF(ISBLANK($D545),"""",IFERROR(JOIN("", "",QUERY(INDIRECT(""'(EDCA) "" &amp; L$3 &amp; ""'!$A$1:$D$1000""),""SELECT A WHERE D = '"" &amp; $A545 &amp; ""'""))))"),"")</f>
        <v/>
      </c>
      <c r="M545" s="76" t="str">
        <f>IFERROR(__xludf.DUMMYFUNCTION("IF(ISBLANK($D545),"""",IFERROR(JOIN("", "",QUERY(INDIRECT(""'(EDCA) "" &amp; M$3 &amp; ""'!$A$1:$D$1000""),""SELECT A WHERE D = '"" &amp; $A545 &amp; ""'""))))"),"")</f>
        <v/>
      </c>
      <c r="N545" s="76" t="str">
        <f>IFERROR(__xludf.DUMMYFUNCTION("IF(ISBLANK($D545),"""",IFERROR(JOIN("", "",QUERY(INDIRECT(""'(EDCA) "" &amp; N$3 &amp; ""'!$A$1:$D$1000""),""SELECT A WHERE D = '"" &amp; $A545 &amp; ""'""))))"),"")</f>
        <v/>
      </c>
      <c r="O545" s="76" t="str">
        <f>IFERROR(__xludf.DUMMYFUNCTION("IF(ISBLANK($D545),"""",IFERROR(JOIN("", "",QUERY(INDIRECT(""'(EDCA) "" &amp; O$3 &amp; ""'!$A$1:$D$1000""),""SELECT A WHERE D = '"" &amp; $A545 &amp; ""'""))))"),"")</f>
        <v/>
      </c>
      <c r="P545" s="76" t="str">
        <f>IFERROR(__xludf.DUMMYFUNCTION("IF(ISBLANK($D545),"""",IFERROR(JOIN("", "",QUERY(INDIRECT(""'(EDCA) "" &amp; P$3 &amp; ""'!$A$1:$D$1000""),""SELECT A WHERE D = '"" &amp; $A545 &amp; ""'""))))"),"")</f>
        <v/>
      </c>
      <c r="Q545" s="76">
        <f t="shared" ref="Q545:V545" si="543">IF(ISBLANK(IFERROR(VLOOKUP($A545,INDIRECT("'(EDCA) " &amp; Q$3 &amp; "'!$D:$D"),1,FALSE))),0,1)</f>
        <v>0</v>
      </c>
      <c r="R545" s="76">
        <f t="shared" si="543"/>
        <v>0</v>
      </c>
      <c r="S545" s="76">
        <f t="shared" si="543"/>
        <v>0</v>
      </c>
      <c r="T545" s="76">
        <f t="shared" si="543"/>
        <v>0</v>
      </c>
      <c r="U545" s="76">
        <f t="shared" si="543"/>
        <v>0</v>
      </c>
      <c r="V545" s="76">
        <f t="shared" si="543"/>
        <v>0</v>
      </c>
    </row>
    <row r="546">
      <c r="A546" s="76" t="str">
        <f t="shared" si="1"/>
        <v> ()</v>
      </c>
      <c r="B546" s="76"/>
      <c r="C546" s="76"/>
      <c r="D546" s="76"/>
      <c r="E546" s="76"/>
      <c r="F546" s="76"/>
      <c r="G546" s="76"/>
      <c r="H546" s="76"/>
      <c r="I546" s="88" t="str">
        <f t="shared" si="3"/>
        <v>no</v>
      </c>
      <c r="J546" s="88" t="str">
        <f>IFERROR(__xludf.DUMMYFUNCTION("IFERROR(JOIN("", "",FILTER(K546:P546,LEN(K546:P546))))"),"")</f>
        <v/>
      </c>
      <c r="K546" s="76" t="str">
        <f>IFERROR(__xludf.DUMMYFUNCTION("IF(ISBLANK($D546),"""",IFERROR(JOIN("", "",QUERY(INDIRECT(""'(EDCA) "" &amp; K$3 &amp; ""'!$A$1:$D$1000""),""SELECT A WHERE D = '"" &amp; $A546 &amp; ""'""))))"),"")</f>
        <v/>
      </c>
      <c r="L546" s="76" t="str">
        <f>IFERROR(__xludf.DUMMYFUNCTION("IF(ISBLANK($D546),"""",IFERROR(JOIN("", "",QUERY(INDIRECT(""'(EDCA) "" &amp; L$3 &amp; ""'!$A$1:$D$1000""),""SELECT A WHERE D = '"" &amp; $A546 &amp; ""'""))))"),"")</f>
        <v/>
      </c>
      <c r="M546" s="76" t="str">
        <f>IFERROR(__xludf.DUMMYFUNCTION("IF(ISBLANK($D546),"""",IFERROR(JOIN("", "",QUERY(INDIRECT(""'(EDCA) "" &amp; M$3 &amp; ""'!$A$1:$D$1000""),""SELECT A WHERE D = '"" &amp; $A546 &amp; ""'""))))"),"")</f>
        <v/>
      </c>
      <c r="N546" s="76" t="str">
        <f>IFERROR(__xludf.DUMMYFUNCTION("IF(ISBLANK($D546),"""",IFERROR(JOIN("", "",QUERY(INDIRECT(""'(EDCA) "" &amp; N$3 &amp; ""'!$A$1:$D$1000""),""SELECT A WHERE D = '"" &amp; $A546 &amp; ""'""))))"),"")</f>
        <v/>
      </c>
      <c r="O546" s="76" t="str">
        <f>IFERROR(__xludf.DUMMYFUNCTION("IF(ISBLANK($D546),"""",IFERROR(JOIN("", "",QUERY(INDIRECT(""'(EDCA) "" &amp; O$3 &amp; ""'!$A$1:$D$1000""),""SELECT A WHERE D = '"" &amp; $A546 &amp; ""'""))))"),"")</f>
        <v/>
      </c>
      <c r="P546" s="76" t="str">
        <f>IFERROR(__xludf.DUMMYFUNCTION("IF(ISBLANK($D546),"""",IFERROR(JOIN("", "",QUERY(INDIRECT(""'(EDCA) "" &amp; P$3 &amp; ""'!$A$1:$D$1000""),""SELECT A WHERE D = '"" &amp; $A546 &amp; ""'""))))"),"")</f>
        <v/>
      </c>
      <c r="Q546" s="76">
        <f t="shared" ref="Q546:V546" si="544">IF(ISBLANK(IFERROR(VLOOKUP($A546,INDIRECT("'(EDCA) " &amp; Q$3 &amp; "'!$D:$D"),1,FALSE))),0,1)</f>
        <v>0</v>
      </c>
      <c r="R546" s="76">
        <f t="shared" si="544"/>
        <v>0</v>
      </c>
      <c r="S546" s="76">
        <f t="shared" si="544"/>
        <v>0</v>
      </c>
      <c r="T546" s="76">
        <f t="shared" si="544"/>
        <v>0</v>
      </c>
      <c r="U546" s="76">
        <f t="shared" si="544"/>
        <v>0</v>
      </c>
      <c r="V546" s="76">
        <f t="shared" si="544"/>
        <v>0</v>
      </c>
    </row>
    <row r="547">
      <c r="A547" s="76" t="str">
        <f t="shared" si="1"/>
        <v> ()</v>
      </c>
      <c r="B547" s="76"/>
      <c r="C547" s="76"/>
      <c r="D547" s="76"/>
      <c r="E547" s="76"/>
      <c r="F547" s="76"/>
      <c r="G547" s="76"/>
      <c r="H547" s="76"/>
      <c r="I547" s="88" t="str">
        <f t="shared" si="3"/>
        <v>no</v>
      </c>
      <c r="J547" s="88" t="str">
        <f>IFERROR(__xludf.DUMMYFUNCTION("IFERROR(JOIN("", "",FILTER(K547:P547,LEN(K547:P547))))"),"")</f>
        <v/>
      </c>
      <c r="K547" s="76" t="str">
        <f>IFERROR(__xludf.DUMMYFUNCTION("IF(ISBLANK($D547),"""",IFERROR(JOIN("", "",QUERY(INDIRECT(""'(EDCA) "" &amp; K$3 &amp; ""'!$A$1:$D$1000""),""SELECT A WHERE D = '"" &amp; $A547 &amp; ""'""))))"),"")</f>
        <v/>
      </c>
      <c r="L547" s="76" t="str">
        <f>IFERROR(__xludf.DUMMYFUNCTION("IF(ISBLANK($D547),"""",IFERROR(JOIN("", "",QUERY(INDIRECT(""'(EDCA) "" &amp; L$3 &amp; ""'!$A$1:$D$1000""),""SELECT A WHERE D = '"" &amp; $A547 &amp; ""'""))))"),"")</f>
        <v/>
      </c>
      <c r="M547" s="76" t="str">
        <f>IFERROR(__xludf.DUMMYFUNCTION("IF(ISBLANK($D547),"""",IFERROR(JOIN("", "",QUERY(INDIRECT(""'(EDCA) "" &amp; M$3 &amp; ""'!$A$1:$D$1000""),""SELECT A WHERE D = '"" &amp; $A547 &amp; ""'""))))"),"")</f>
        <v/>
      </c>
      <c r="N547" s="76" t="str">
        <f>IFERROR(__xludf.DUMMYFUNCTION("IF(ISBLANK($D547),"""",IFERROR(JOIN("", "",QUERY(INDIRECT(""'(EDCA) "" &amp; N$3 &amp; ""'!$A$1:$D$1000""),""SELECT A WHERE D = '"" &amp; $A547 &amp; ""'""))))"),"")</f>
        <v/>
      </c>
      <c r="O547" s="76" t="str">
        <f>IFERROR(__xludf.DUMMYFUNCTION("IF(ISBLANK($D547),"""",IFERROR(JOIN("", "",QUERY(INDIRECT(""'(EDCA) "" &amp; O$3 &amp; ""'!$A$1:$D$1000""),""SELECT A WHERE D = '"" &amp; $A547 &amp; ""'""))))"),"")</f>
        <v/>
      </c>
      <c r="P547" s="76" t="str">
        <f>IFERROR(__xludf.DUMMYFUNCTION("IF(ISBLANK($D547),"""",IFERROR(JOIN("", "",QUERY(INDIRECT(""'(EDCA) "" &amp; P$3 &amp; ""'!$A$1:$D$1000""),""SELECT A WHERE D = '"" &amp; $A547 &amp; ""'""))))"),"")</f>
        <v/>
      </c>
      <c r="Q547" s="76">
        <f t="shared" ref="Q547:V547" si="545">IF(ISBLANK(IFERROR(VLOOKUP($A547,INDIRECT("'(EDCA) " &amp; Q$3 &amp; "'!$D:$D"),1,FALSE))),0,1)</f>
        <v>0</v>
      </c>
      <c r="R547" s="76">
        <f t="shared" si="545"/>
        <v>0</v>
      </c>
      <c r="S547" s="76">
        <f t="shared" si="545"/>
        <v>0</v>
      </c>
      <c r="T547" s="76">
        <f t="shared" si="545"/>
        <v>0</v>
      </c>
      <c r="U547" s="76">
        <f t="shared" si="545"/>
        <v>0</v>
      </c>
      <c r="V547" s="76">
        <f t="shared" si="545"/>
        <v>0</v>
      </c>
    </row>
    <row r="548">
      <c r="A548" s="76" t="str">
        <f t="shared" si="1"/>
        <v> ()</v>
      </c>
      <c r="B548" s="76"/>
      <c r="C548" s="76"/>
      <c r="D548" s="76"/>
      <c r="E548" s="76"/>
      <c r="F548" s="76"/>
      <c r="G548" s="76"/>
      <c r="H548" s="76"/>
      <c r="I548" s="88" t="str">
        <f t="shared" si="3"/>
        <v>no</v>
      </c>
      <c r="J548" s="88" t="str">
        <f>IFERROR(__xludf.DUMMYFUNCTION("IFERROR(JOIN("", "",FILTER(K548:P548,LEN(K548:P548))))"),"")</f>
        <v/>
      </c>
      <c r="K548" s="76" t="str">
        <f>IFERROR(__xludf.DUMMYFUNCTION("IF(ISBLANK($D548),"""",IFERROR(JOIN("", "",QUERY(INDIRECT(""'(EDCA) "" &amp; K$3 &amp; ""'!$A$1:$D$1000""),""SELECT A WHERE D = '"" &amp; $A548 &amp; ""'""))))"),"")</f>
        <v/>
      </c>
      <c r="L548" s="76" t="str">
        <f>IFERROR(__xludf.DUMMYFUNCTION("IF(ISBLANK($D548),"""",IFERROR(JOIN("", "",QUERY(INDIRECT(""'(EDCA) "" &amp; L$3 &amp; ""'!$A$1:$D$1000""),""SELECT A WHERE D = '"" &amp; $A548 &amp; ""'""))))"),"")</f>
        <v/>
      </c>
      <c r="M548" s="76" t="str">
        <f>IFERROR(__xludf.DUMMYFUNCTION("IF(ISBLANK($D548),"""",IFERROR(JOIN("", "",QUERY(INDIRECT(""'(EDCA) "" &amp; M$3 &amp; ""'!$A$1:$D$1000""),""SELECT A WHERE D = '"" &amp; $A548 &amp; ""'""))))"),"")</f>
        <v/>
      </c>
      <c r="N548" s="76" t="str">
        <f>IFERROR(__xludf.DUMMYFUNCTION("IF(ISBLANK($D548),"""",IFERROR(JOIN("", "",QUERY(INDIRECT(""'(EDCA) "" &amp; N$3 &amp; ""'!$A$1:$D$1000""),""SELECT A WHERE D = '"" &amp; $A548 &amp; ""'""))))"),"")</f>
        <v/>
      </c>
      <c r="O548" s="76" t="str">
        <f>IFERROR(__xludf.DUMMYFUNCTION("IF(ISBLANK($D548),"""",IFERROR(JOIN("", "",QUERY(INDIRECT(""'(EDCA) "" &amp; O$3 &amp; ""'!$A$1:$D$1000""),""SELECT A WHERE D = '"" &amp; $A548 &amp; ""'""))))"),"")</f>
        <v/>
      </c>
      <c r="P548" s="76" t="str">
        <f>IFERROR(__xludf.DUMMYFUNCTION("IF(ISBLANK($D548),"""",IFERROR(JOIN("", "",QUERY(INDIRECT(""'(EDCA) "" &amp; P$3 &amp; ""'!$A$1:$D$1000""),""SELECT A WHERE D = '"" &amp; $A548 &amp; ""'""))))"),"")</f>
        <v/>
      </c>
      <c r="Q548" s="76">
        <f t="shared" ref="Q548:V548" si="546">IF(ISBLANK(IFERROR(VLOOKUP($A548,INDIRECT("'(EDCA) " &amp; Q$3 &amp; "'!$D:$D"),1,FALSE))),0,1)</f>
        <v>0</v>
      </c>
      <c r="R548" s="76">
        <f t="shared" si="546"/>
        <v>0</v>
      </c>
      <c r="S548" s="76">
        <f t="shared" si="546"/>
        <v>0</v>
      </c>
      <c r="T548" s="76">
        <f t="shared" si="546"/>
        <v>0</v>
      </c>
      <c r="U548" s="76">
        <f t="shared" si="546"/>
        <v>0</v>
      </c>
      <c r="V548" s="76">
        <f t="shared" si="546"/>
        <v>0</v>
      </c>
    </row>
    <row r="549">
      <c r="A549" s="76" t="str">
        <f t="shared" si="1"/>
        <v> ()</v>
      </c>
      <c r="B549" s="76"/>
      <c r="C549" s="76"/>
      <c r="D549" s="76"/>
      <c r="E549" s="76"/>
      <c r="F549" s="76"/>
      <c r="G549" s="76"/>
      <c r="H549" s="76"/>
      <c r="I549" s="88" t="str">
        <f t="shared" si="3"/>
        <v>no</v>
      </c>
      <c r="J549" s="88" t="str">
        <f>IFERROR(__xludf.DUMMYFUNCTION("IFERROR(JOIN("", "",FILTER(K549:P549,LEN(K549:P549))))"),"")</f>
        <v/>
      </c>
      <c r="K549" s="76" t="str">
        <f>IFERROR(__xludf.DUMMYFUNCTION("IF(ISBLANK($D549),"""",IFERROR(JOIN("", "",QUERY(INDIRECT(""'(EDCA) "" &amp; K$3 &amp; ""'!$A$1:$D$1000""),""SELECT A WHERE D = '"" &amp; $A549 &amp; ""'""))))"),"")</f>
        <v/>
      </c>
      <c r="L549" s="76" t="str">
        <f>IFERROR(__xludf.DUMMYFUNCTION("IF(ISBLANK($D549),"""",IFERROR(JOIN("", "",QUERY(INDIRECT(""'(EDCA) "" &amp; L$3 &amp; ""'!$A$1:$D$1000""),""SELECT A WHERE D = '"" &amp; $A549 &amp; ""'""))))"),"")</f>
        <v/>
      </c>
      <c r="M549" s="76" t="str">
        <f>IFERROR(__xludf.DUMMYFUNCTION("IF(ISBLANK($D549),"""",IFERROR(JOIN("", "",QUERY(INDIRECT(""'(EDCA) "" &amp; M$3 &amp; ""'!$A$1:$D$1000""),""SELECT A WHERE D = '"" &amp; $A549 &amp; ""'""))))"),"")</f>
        <v/>
      </c>
      <c r="N549" s="76" t="str">
        <f>IFERROR(__xludf.DUMMYFUNCTION("IF(ISBLANK($D549),"""",IFERROR(JOIN("", "",QUERY(INDIRECT(""'(EDCA) "" &amp; N$3 &amp; ""'!$A$1:$D$1000""),""SELECT A WHERE D = '"" &amp; $A549 &amp; ""'""))))"),"")</f>
        <v/>
      </c>
      <c r="O549" s="76" t="str">
        <f>IFERROR(__xludf.DUMMYFUNCTION("IF(ISBLANK($D549),"""",IFERROR(JOIN("", "",QUERY(INDIRECT(""'(EDCA) "" &amp; O$3 &amp; ""'!$A$1:$D$1000""),""SELECT A WHERE D = '"" &amp; $A549 &amp; ""'""))))"),"")</f>
        <v/>
      </c>
      <c r="P549" s="76" t="str">
        <f>IFERROR(__xludf.DUMMYFUNCTION("IF(ISBLANK($D549),"""",IFERROR(JOIN("", "",QUERY(INDIRECT(""'(EDCA) "" &amp; P$3 &amp; ""'!$A$1:$D$1000""),""SELECT A WHERE D = '"" &amp; $A549 &amp; ""'""))))"),"")</f>
        <v/>
      </c>
      <c r="Q549" s="76">
        <f t="shared" ref="Q549:V549" si="547">IF(ISBLANK(IFERROR(VLOOKUP($A549,INDIRECT("'(EDCA) " &amp; Q$3 &amp; "'!$D:$D"),1,FALSE))),0,1)</f>
        <v>0</v>
      </c>
      <c r="R549" s="76">
        <f t="shared" si="547"/>
        <v>0</v>
      </c>
      <c r="S549" s="76">
        <f t="shared" si="547"/>
        <v>0</v>
      </c>
      <c r="T549" s="76">
        <f t="shared" si="547"/>
        <v>0</v>
      </c>
      <c r="U549" s="76">
        <f t="shared" si="547"/>
        <v>0</v>
      </c>
      <c r="V549" s="76">
        <f t="shared" si="547"/>
        <v>0</v>
      </c>
    </row>
    <row r="550">
      <c r="A550" s="76" t="str">
        <f t="shared" si="1"/>
        <v> ()</v>
      </c>
      <c r="B550" s="76"/>
      <c r="C550" s="76"/>
      <c r="D550" s="76"/>
      <c r="E550" s="76"/>
      <c r="F550" s="76"/>
      <c r="G550" s="76"/>
      <c r="H550" s="76"/>
      <c r="I550" s="88" t="str">
        <f t="shared" si="3"/>
        <v>no</v>
      </c>
      <c r="J550" s="88" t="str">
        <f>IFERROR(__xludf.DUMMYFUNCTION("IFERROR(JOIN("", "",FILTER(K550:P550,LEN(K550:P550))))"),"")</f>
        <v/>
      </c>
      <c r="K550" s="76" t="str">
        <f>IFERROR(__xludf.DUMMYFUNCTION("IF(ISBLANK($D550),"""",IFERROR(JOIN("", "",QUERY(INDIRECT(""'(EDCA) "" &amp; K$3 &amp; ""'!$A$1:$D$1000""),""SELECT A WHERE D = '"" &amp; $A550 &amp; ""'""))))"),"")</f>
        <v/>
      </c>
      <c r="L550" s="76" t="str">
        <f>IFERROR(__xludf.DUMMYFUNCTION("IF(ISBLANK($D550),"""",IFERROR(JOIN("", "",QUERY(INDIRECT(""'(EDCA) "" &amp; L$3 &amp; ""'!$A$1:$D$1000""),""SELECT A WHERE D = '"" &amp; $A550 &amp; ""'""))))"),"")</f>
        <v/>
      </c>
      <c r="M550" s="76" t="str">
        <f>IFERROR(__xludf.DUMMYFUNCTION("IF(ISBLANK($D550),"""",IFERROR(JOIN("", "",QUERY(INDIRECT(""'(EDCA) "" &amp; M$3 &amp; ""'!$A$1:$D$1000""),""SELECT A WHERE D = '"" &amp; $A550 &amp; ""'""))))"),"")</f>
        <v/>
      </c>
      <c r="N550" s="76" t="str">
        <f>IFERROR(__xludf.DUMMYFUNCTION("IF(ISBLANK($D550),"""",IFERROR(JOIN("", "",QUERY(INDIRECT(""'(EDCA) "" &amp; N$3 &amp; ""'!$A$1:$D$1000""),""SELECT A WHERE D = '"" &amp; $A550 &amp; ""'""))))"),"")</f>
        <v/>
      </c>
      <c r="O550" s="76" t="str">
        <f>IFERROR(__xludf.DUMMYFUNCTION("IF(ISBLANK($D550),"""",IFERROR(JOIN("", "",QUERY(INDIRECT(""'(EDCA) "" &amp; O$3 &amp; ""'!$A$1:$D$1000""),""SELECT A WHERE D = '"" &amp; $A550 &amp; ""'""))))"),"")</f>
        <v/>
      </c>
      <c r="P550" s="76" t="str">
        <f>IFERROR(__xludf.DUMMYFUNCTION("IF(ISBLANK($D550),"""",IFERROR(JOIN("", "",QUERY(INDIRECT(""'(EDCA) "" &amp; P$3 &amp; ""'!$A$1:$D$1000""),""SELECT A WHERE D = '"" &amp; $A550 &amp; ""'""))))"),"")</f>
        <v/>
      </c>
      <c r="Q550" s="76">
        <f t="shared" ref="Q550:V550" si="548">IF(ISBLANK(IFERROR(VLOOKUP($A550,INDIRECT("'(EDCA) " &amp; Q$3 &amp; "'!$D:$D"),1,FALSE))),0,1)</f>
        <v>0</v>
      </c>
      <c r="R550" s="76">
        <f t="shared" si="548"/>
        <v>0</v>
      </c>
      <c r="S550" s="76">
        <f t="shared" si="548"/>
        <v>0</v>
      </c>
      <c r="T550" s="76">
        <f t="shared" si="548"/>
        <v>0</v>
      </c>
      <c r="U550" s="76">
        <f t="shared" si="548"/>
        <v>0</v>
      </c>
      <c r="V550" s="76">
        <f t="shared" si="548"/>
        <v>0</v>
      </c>
    </row>
    <row r="551">
      <c r="A551" s="76" t="str">
        <f t="shared" si="1"/>
        <v> ()</v>
      </c>
      <c r="B551" s="76"/>
      <c r="C551" s="76"/>
      <c r="D551" s="76"/>
      <c r="E551" s="76"/>
      <c r="F551" s="76"/>
      <c r="G551" s="76"/>
      <c r="H551" s="76"/>
      <c r="I551" s="88" t="str">
        <f t="shared" si="3"/>
        <v>no</v>
      </c>
      <c r="J551" s="88" t="str">
        <f>IFERROR(__xludf.DUMMYFUNCTION("IFERROR(JOIN("", "",FILTER(K551:P551,LEN(K551:P551))))"),"")</f>
        <v/>
      </c>
      <c r="K551" s="76" t="str">
        <f>IFERROR(__xludf.DUMMYFUNCTION("IF(ISBLANK($D551),"""",IFERROR(JOIN("", "",QUERY(INDIRECT(""'(EDCA) "" &amp; K$3 &amp; ""'!$A$1:$D$1000""),""SELECT A WHERE D = '"" &amp; $A551 &amp; ""'""))))"),"")</f>
        <v/>
      </c>
      <c r="L551" s="76" t="str">
        <f>IFERROR(__xludf.DUMMYFUNCTION("IF(ISBLANK($D551),"""",IFERROR(JOIN("", "",QUERY(INDIRECT(""'(EDCA) "" &amp; L$3 &amp; ""'!$A$1:$D$1000""),""SELECT A WHERE D = '"" &amp; $A551 &amp; ""'""))))"),"")</f>
        <v/>
      </c>
      <c r="M551" s="76" t="str">
        <f>IFERROR(__xludf.DUMMYFUNCTION("IF(ISBLANK($D551),"""",IFERROR(JOIN("", "",QUERY(INDIRECT(""'(EDCA) "" &amp; M$3 &amp; ""'!$A$1:$D$1000""),""SELECT A WHERE D = '"" &amp; $A551 &amp; ""'""))))"),"")</f>
        <v/>
      </c>
      <c r="N551" s="76" t="str">
        <f>IFERROR(__xludf.DUMMYFUNCTION("IF(ISBLANK($D551),"""",IFERROR(JOIN("", "",QUERY(INDIRECT(""'(EDCA) "" &amp; N$3 &amp; ""'!$A$1:$D$1000""),""SELECT A WHERE D = '"" &amp; $A551 &amp; ""'""))))"),"")</f>
        <v/>
      </c>
      <c r="O551" s="76" t="str">
        <f>IFERROR(__xludf.DUMMYFUNCTION("IF(ISBLANK($D551),"""",IFERROR(JOIN("", "",QUERY(INDIRECT(""'(EDCA) "" &amp; O$3 &amp; ""'!$A$1:$D$1000""),""SELECT A WHERE D = '"" &amp; $A551 &amp; ""'""))))"),"")</f>
        <v/>
      </c>
      <c r="P551" s="76" t="str">
        <f>IFERROR(__xludf.DUMMYFUNCTION("IF(ISBLANK($D551),"""",IFERROR(JOIN("", "",QUERY(INDIRECT(""'(EDCA) "" &amp; P$3 &amp; ""'!$A$1:$D$1000""),""SELECT A WHERE D = '"" &amp; $A551 &amp; ""'""))))"),"")</f>
        <v/>
      </c>
      <c r="Q551" s="76">
        <f t="shared" ref="Q551:V551" si="549">IF(ISBLANK(IFERROR(VLOOKUP($A551,INDIRECT("'(EDCA) " &amp; Q$3 &amp; "'!$D:$D"),1,FALSE))),0,1)</f>
        <v>0</v>
      </c>
      <c r="R551" s="76">
        <f t="shared" si="549"/>
        <v>0</v>
      </c>
      <c r="S551" s="76">
        <f t="shared" si="549"/>
        <v>0</v>
      </c>
      <c r="T551" s="76">
        <f t="shared" si="549"/>
        <v>0</v>
      </c>
      <c r="U551" s="76">
        <f t="shared" si="549"/>
        <v>0</v>
      </c>
      <c r="V551" s="76">
        <f t="shared" si="549"/>
        <v>0</v>
      </c>
    </row>
    <row r="552">
      <c r="A552" s="76" t="str">
        <f t="shared" si="1"/>
        <v> ()</v>
      </c>
      <c r="B552" s="76"/>
      <c r="C552" s="76"/>
      <c r="D552" s="76"/>
      <c r="E552" s="76"/>
      <c r="F552" s="76"/>
      <c r="G552" s="76"/>
      <c r="H552" s="76"/>
      <c r="I552" s="88" t="str">
        <f t="shared" si="3"/>
        <v>no</v>
      </c>
      <c r="J552" s="88" t="str">
        <f>IFERROR(__xludf.DUMMYFUNCTION("IFERROR(JOIN("", "",FILTER(K552:P552,LEN(K552:P552))))"),"")</f>
        <v/>
      </c>
      <c r="K552" s="76" t="str">
        <f>IFERROR(__xludf.DUMMYFUNCTION("IF(ISBLANK($D552),"""",IFERROR(JOIN("", "",QUERY(INDIRECT(""'(EDCA) "" &amp; K$3 &amp; ""'!$A$1:$D$1000""),""SELECT A WHERE D = '"" &amp; $A552 &amp; ""'""))))"),"")</f>
        <v/>
      </c>
      <c r="L552" s="76" t="str">
        <f>IFERROR(__xludf.DUMMYFUNCTION("IF(ISBLANK($D552),"""",IFERROR(JOIN("", "",QUERY(INDIRECT(""'(EDCA) "" &amp; L$3 &amp; ""'!$A$1:$D$1000""),""SELECT A WHERE D = '"" &amp; $A552 &amp; ""'""))))"),"")</f>
        <v/>
      </c>
      <c r="M552" s="76" t="str">
        <f>IFERROR(__xludf.DUMMYFUNCTION("IF(ISBLANK($D552),"""",IFERROR(JOIN("", "",QUERY(INDIRECT(""'(EDCA) "" &amp; M$3 &amp; ""'!$A$1:$D$1000""),""SELECT A WHERE D = '"" &amp; $A552 &amp; ""'""))))"),"")</f>
        <v/>
      </c>
      <c r="N552" s="76" t="str">
        <f>IFERROR(__xludf.DUMMYFUNCTION("IF(ISBLANK($D552),"""",IFERROR(JOIN("", "",QUERY(INDIRECT(""'(EDCA) "" &amp; N$3 &amp; ""'!$A$1:$D$1000""),""SELECT A WHERE D = '"" &amp; $A552 &amp; ""'""))))"),"")</f>
        <v/>
      </c>
      <c r="O552" s="76" t="str">
        <f>IFERROR(__xludf.DUMMYFUNCTION("IF(ISBLANK($D552),"""",IFERROR(JOIN("", "",QUERY(INDIRECT(""'(EDCA) "" &amp; O$3 &amp; ""'!$A$1:$D$1000""),""SELECT A WHERE D = '"" &amp; $A552 &amp; ""'""))))"),"")</f>
        <v/>
      </c>
      <c r="P552" s="76" t="str">
        <f>IFERROR(__xludf.DUMMYFUNCTION("IF(ISBLANK($D552),"""",IFERROR(JOIN("", "",QUERY(INDIRECT(""'(EDCA) "" &amp; P$3 &amp; ""'!$A$1:$D$1000""),""SELECT A WHERE D = '"" &amp; $A552 &amp; ""'""))))"),"")</f>
        <v/>
      </c>
      <c r="Q552" s="76">
        <f t="shared" ref="Q552:V552" si="550">IF(ISBLANK(IFERROR(VLOOKUP($A552,INDIRECT("'(EDCA) " &amp; Q$3 &amp; "'!$D:$D"),1,FALSE))),0,1)</f>
        <v>0</v>
      </c>
      <c r="R552" s="76">
        <f t="shared" si="550"/>
        <v>0</v>
      </c>
      <c r="S552" s="76">
        <f t="shared" si="550"/>
        <v>0</v>
      </c>
      <c r="T552" s="76">
        <f t="shared" si="550"/>
        <v>0</v>
      </c>
      <c r="U552" s="76">
        <f t="shared" si="550"/>
        <v>0</v>
      </c>
      <c r="V552" s="76">
        <f t="shared" si="550"/>
        <v>0</v>
      </c>
    </row>
    <row r="553">
      <c r="A553" s="76" t="str">
        <f t="shared" si="1"/>
        <v> ()</v>
      </c>
      <c r="B553" s="76"/>
      <c r="C553" s="76"/>
      <c r="D553" s="76"/>
      <c r="E553" s="76"/>
      <c r="F553" s="76"/>
      <c r="G553" s="76"/>
      <c r="H553" s="76"/>
      <c r="I553" s="88" t="str">
        <f t="shared" si="3"/>
        <v>no</v>
      </c>
      <c r="J553" s="88" t="str">
        <f>IFERROR(__xludf.DUMMYFUNCTION("IFERROR(JOIN("", "",FILTER(K553:P553,LEN(K553:P553))))"),"")</f>
        <v/>
      </c>
      <c r="K553" s="76" t="str">
        <f>IFERROR(__xludf.DUMMYFUNCTION("IF(ISBLANK($D553),"""",IFERROR(JOIN("", "",QUERY(INDIRECT(""'(EDCA) "" &amp; K$3 &amp; ""'!$A$1:$D$1000""),""SELECT A WHERE D = '"" &amp; $A553 &amp; ""'""))))"),"")</f>
        <v/>
      </c>
      <c r="L553" s="76" t="str">
        <f>IFERROR(__xludf.DUMMYFUNCTION("IF(ISBLANK($D553),"""",IFERROR(JOIN("", "",QUERY(INDIRECT(""'(EDCA) "" &amp; L$3 &amp; ""'!$A$1:$D$1000""),""SELECT A WHERE D = '"" &amp; $A553 &amp; ""'""))))"),"")</f>
        <v/>
      </c>
      <c r="M553" s="76" t="str">
        <f>IFERROR(__xludf.DUMMYFUNCTION("IF(ISBLANK($D553),"""",IFERROR(JOIN("", "",QUERY(INDIRECT(""'(EDCA) "" &amp; M$3 &amp; ""'!$A$1:$D$1000""),""SELECT A WHERE D = '"" &amp; $A553 &amp; ""'""))))"),"")</f>
        <v/>
      </c>
      <c r="N553" s="76" t="str">
        <f>IFERROR(__xludf.DUMMYFUNCTION("IF(ISBLANK($D553),"""",IFERROR(JOIN("", "",QUERY(INDIRECT(""'(EDCA) "" &amp; N$3 &amp; ""'!$A$1:$D$1000""),""SELECT A WHERE D = '"" &amp; $A553 &amp; ""'""))))"),"")</f>
        <v/>
      </c>
      <c r="O553" s="76" t="str">
        <f>IFERROR(__xludf.DUMMYFUNCTION("IF(ISBLANK($D553),"""",IFERROR(JOIN("", "",QUERY(INDIRECT(""'(EDCA) "" &amp; O$3 &amp; ""'!$A$1:$D$1000""),""SELECT A WHERE D = '"" &amp; $A553 &amp; ""'""))))"),"")</f>
        <v/>
      </c>
      <c r="P553" s="76" t="str">
        <f>IFERROR(__xludf.DUMMYFUNCTION("IF(ISBLANK($D553),"""",IFERROR(JOIN("", "",QUERY(INDIRECT(""'(EDCA) "" &amp; P$3 &amp; ""'!$A$1:$D$1000""),""SELECT A WHERE D = '"" &amp; $A553 &amp; ""'""))))"),"")</f>
        <v/>
      </c>
      <c r="Q553" s="76">
        <f t="shared" ref="Q553:V553" si="551">IF(ISBLANK(IFERROR(VLOOKUP($A553,INDIRECT("'(EDCA) " &amp; Q$3 &amp; "'!$D:$D"),1,FALSE))),0,1)</f>
        <v>0</v>
      </c>
      <c r="R553" s="76">
        <f t="shared" si="551"/>
        <v>0</v>
      </c>
      <c r="S553" s="76">
        <f t="shared" si="551"/>
        <v>0</v>
      </c>
      <c r="T553" s="76">
        <f t="shared" si="551"/>
        <v>0</v>
      </c>
      <c r="U553" s="76">
        <f t="shared" si="551"/>
        <v>0</v>
      </c>
      <c r="V553" s="76">
        <f t="shared" si="551"/>
        <v>0</v>
      </c>
    </row>
    <row r="554">
      <c r="A554" s="76" t="str">
        <f t="shared" si="1"/>
        <v> ()</v>
      </c>
      <c r="B554" s="76"/>
      <c r="C554" s="76"/>
      <c r="D554" s="76"/>
      <c r="E554" s="76"/>
      <c r="F554" s="76"/>
      <c r="G554" s="76"/>
      <c r="H554" s="76"/>
      <c r="I554" s="88" t="str">
        <f t="shared" si="3"/>
        <v>no</v>
      </c>
      <c r="J554" s="88" t="str">
        <f>IFERROR(__xludf.DUMMYFUNCTION("IFERROR(JOIN("", "",FILTER(K554:P554,LEN(K554:P554))))"),"")</f>
        <v/>
      </c>
      <c r="K554" s="76" t="str">
        <f>IFERROR(__xludf.DUMMYFUNCTION("IF(ISBLANK($D554),"""",IFERROR(JOIN("", "",QUERY(INDIRECT(""'(EDCA) "" &amp; K$3 &amp; ""'!$A$1:$D$1000""),""SELECT A WHERE D = '"" &amp; $A554 &amp; ""'""))))"),"")</f>
        <v/>
      </c>
      <c r="L554" s="76" t="str">
        <f>IFERROR(__xludf.DUMMYFUNCTION("IF(ISBLANK($D554),"""",IFERROR(JOIN("", "",QUERY(INDIRECT(""'(EDCA) "" &amp; L$3 &amp; ""'!$A$1:$D$1000""),""SELECT A WHERE D = '"" &amp; $A554 &amp; ""'""))))"),"")</f>
        <v/>
      </c>
      <c r="M554" s="76" t="str">
        <f>IFERROR(__xludf.DUMMYFUNCTION("IF(ISBLANK($D554),"""",IFERROR(JOIN("", "",QUERY(INDIRECT(""'(EDCA) "" &amp; M$3 &amp; ""'!$A$1:$D$1000""),""SELECT A WHERE D = '"" &amp; $A554 &amp; ""'""))))"),"")</f>
        <v/>
      </c>
      <c r="N554" s="76" t="str">
        <f>IFERROR(__xludf.DUMMYFUNCTION("IF(ISBLANK($D554),"""",IFERROR(JOIN("", "",QUERY(INDIRECT(""'(EDCA) "" &amp; N$3 &amp; ""'!$A$1:$D$1000""),""SELECT A WHERE D = '"" &amp; $A554 &amp; ""'""))))"),"")</f>
        <v/>
      </c>
      <c r="O554" s="76" t="str">
        <f>IFERROR(__xludf.DUMMYFUNCTION("IF(ISBLANK($D554),"""",IFERROR(JOIN("", "",QUERY(INDIRECT(""'(EDCA) "" &amp; O$3 &amp; ""'!$A$1:$D$1000""),""SELECT A WHERE D = '"" &amp; $A554 &amp; ""'""))))"),"")</f>
        <v/>
      </c>
      <c r="P554" s="76" t="str">
        <f>IFERROR(__xludf.DUMMYFUNCTION("IF(ISBLANK($D554),"""",IFERROR(JOIN("", "",QUERY(INDIRECT(""'(EDCA) "" &amp; P$3 &amp; ""'!$A$1:$D$1000""),""SELECT A WHERE D = '"" &amp; $A554 &amp; ""'""))))"),"")</f>
        <v/>
      </c>
      <c r="Q554" s="76">
        <f t="shared" ref="Q554:V554" si="552">IF(ISBLANK(IFERROR(VLOOKUP($A554,INDIRECT("'(EDCA) " &amp; Q$3 &amp; "'!$D:$D"),1,FALSE))),0,1)</f>
        <v>0</v>
      </c>
      <c r="R554" s="76">
        <f t="shared" si="552"/>
        <v>0</v>
      </c>
      <c r="S554" s="76">
        <f t="shared" si="552"/>
        <v>0</v>
      </c>
      <c r="T554" s="76">
        <f t="shared" si="552"/>
        <v>0</v>
      </c>
      <c r="U554" s="76">
        <f t="shared" si="552"/>
        <v>0</v>
      </c>
      <c r="V554" s="76">
        <f t="shared" si="552"/>
        <v>0</v>
      </c>
    </row>
    <row r="555">
      <c r="A555" s="76" t="str">
        <f t="shared" si="1"/>
        <v> ()</v>
      </c>
      <c r="B555" s="76"/>
      <c r="C555" s="76"/>
      <c r="D555" s="76"/>
      <c r="E555" s="76"/>
      <c r="F555" s="76"/>
      <c r="G555" s="76"/>
      <c r="H555" s="76"/>
      <c r="I555" s="88" t="str">
        <f t="shared" si="3"/>
        <v>no</v>
      </c>
      <c r="J555" s="88" t="str">
        <f>IFERROR(__xludf.DUMMYFUNCTION("IFERROR(JOIN("", "",FILTER(K555:P555,LEN(K555:P555))))"),"")</f>
        <v/>
      </c>
      <c r="K555" s="76" t="str">
        <f>IFERROR(__xludf.DUMMYFUNCTION("IF(ISBLANK($D555),"""",IFERROR(JOIN("", "",QUERY(INDIRECT(""'(EDCA) "" &amp; K$3 &amp; ""'!$A$1:$D$1000""),""SELECT A WHERE D = '"" &amp; $A555 &amp; ""'""))))"),"")</f>
        <v/>
      </c>
      <c r="L555" s="76" t="str">
        <f>IFERROR(__xludf.DUMMYFUNCTION("IF(ISBLANK($D555),"""",IFERROR(JOIN("", "",QUERY(INDIRECT(""'(EDCA) "" &amp; L$3 &amp; ""'!$A$1:$D$1000""),""SELECT A WHERE D = '"" &amp; $A555 &amp; ""'""))))"),"")</f>
        <v/>
      </c>
      <c r="M555" s="76" t="str">
        <f>IFERROR(__xludf.DUMMYFUNCTION("IF(ISBLANK($D555),"""",IFERROR(JOIN("", "",QUERY(INDIRECT(""'(EDCA) "" &amp; M$3 &amp; ""'!$A$1:$D$1000""),""SELECT A WHERE D = '"" &amp; $A555 &amp; ""'""))))"),"")</f>
        <v/>
      </c>
      <c r="N555" s="76" t="str">
        <f>IFERROR(__xludf.DUMMYFUNCTION("IF(ISBLANK($D555),"""",IFERROR(JOIN("", "",QUERY(INDIRECT(""'(EDCA) "" &amp; N$3 &amp; ""'!$A$1:$D$1000""),""SELECT A WHERE D = '"" &amp; $A555 &amp; ""'""))))"),"")</f>
        <v/>
      </c>
      <c r="O555" s="76" t="str">
        <f>IFERROR(__xludf.DUMMYFUNCTION("IF(ISBLANK($D555),"""",IFERROR(JOIN("", "",QUERY(INDIRECT(""'(EDCA) "" &amp; O$3 &amp; ""'!$A$1:$D$1000""),""SELECT A WHERE D = '"" &amp; $A555 &amp; ""'""))))"),"")</f>
        <v/>
      </c>
      <c r="P555" s="76" t="str">
        <f>IFERROR(__xludf.DUMMYFUNCTION("IF(ISBLANK($D555),"""",IFERROR(JOIN("", "",QUERY(INDIRECT(""'(EDCA) "" &amp; P$3 &amp; ""'!$A$1:$D$1000""),""SELECT A WHERE D = '"" &amp; $A555 &amp; ""'""))))"),"")</f>
        <v/>
      </c>
      <c r="Q555" s="76">
        <f t="shared" ref="Q555:V555" si="553">IF(ISBLANK(IFERROR(VLOOKUP($A555,INDIRECT("'(EDCA) " &amp; Q$3 &amp; "'!$D:$D"),1,FALSE))),0,1)</f>
        <v>0</v>
      </c>
      <c r="R555" s="76">
        <f t="shared" si="553"/>
        <v>0</v>
      </c>
      <c r="S555" s="76">
        <f t="shared" si="553"/>
        <v>0</v>
      </c>
      <c r="T555" s="76">
        <f t="shared" si="553"/>
        <v>0</v>
      </c>
      <c r="U555" s="76">
        <f t="shared" si="553"/>
        <v>0</v>
      </c>
      <c r="V555" s="76">
        <f t="shared" si="553"/>
        <v>0</v>
      </c>
    </row>
    <row r="556">
      <c r="A556" s="76" t="str">
        <f t="shared" si="1"/>
        <v> ()</v>
      </c>
      <c r="B556" s="76"/>
      <c r="C556" s="76"/>
      <c r="D556" s="76"/>
      <c r="E556" s="76"/>
      <c r="F556" s="76"/>
      <c r="G556" s="76"/>
      <c r="H556" s="76"/>
      <c r="I556" s="88" t="str">
        <f t="shared" si="3"/>
        <v>no</v>
      </c>
      <c r="J556" s="88" t="str">
        <f>IFERROR(__xludf.DUMMYFUNCTION("IFERROR(JOIN("", "",FILTER(K556:P556,LEN(K556:P556))))"),"")</f>
        <v/>
      </c>
      <c r="K556" s="76" t="str">
        <f>IFERROR(__xludf.DUMMYFUNCTION("IF(ISBLANK($D556),"""",IFERROR(JOIN("", "",QUERY(INDIRECT(""'(EDCA) "" &amp; K$3 &amp; ""'!$A$1:$D$1000""),""SELECT A WHERE D = '"" &amp; $A556 &amp; ""'""))))"),"")</f>
        <v/>
      </c>
      <c r="L556" s="76" t="str">
        <f>IFERROR(__xludf.DUMMYFUNCTION("IF(ISBLANK($D556),"""",IFERROR(JOIN("", "",QUERY(INDIRECT(""'(EDCA) "" &amp; L$3 &amp; ""'!$A$1:$D$1000""),""SELECT A WHERE D = '"" &amp; $A556 &amp; ""'""))))"),"")</f>
        <v/>
      </c>
      <c r="M556" s="76" t="str">
        <f>IFERROR(__xludf.DUMMYFUNCTION("IF(ISBLANK($D556),"""",IFERROR(JOIN("", "",QUERY(INDIRECT(""'(EDCA) "" &amp; M$3 &amp; ""'!$A$1:$D$1000""),""SELECT A WHERE D = '"" &amp; $A556 &amp; ""'""))))"),"")</f>
        <v/>
      </c>
      <c r="N556" s="76" t="str">
        <f>IFERROR(__xludf.DUMMYFUNCTION("IF(ISBLANK($D556),"""",IFERROR(JOIN("", "",QUERY(INDIRECT(""'(EDCA) "" &amp; N$3 &amp; ""'!$A$1:$D$1000""),""SELECT A WHERE D = '"" &amp; $A556 &amp; ""'""))))"),"")</f>
        <v/>
      </c>
      <c r="O556" s="76" t="str">
        <f>IFERROR(__xludf.DUMMYFUNCTION("IF(ISBLANK($D556),"""",IFERROR(JOIN("", "",QUERY(INDIRECT(""'(EDCA) "" &amp; O$3 &amp; ""'!$A$1:$D$1000""),""SELECT A WHERE D = '"" &amp; $A556 &amp; ""'""))))"),"")</f>
        <v/>
      </c>
      <c r="P556" s="76" t="str">
        <f>IFERROR(__xludf.DUMMYFUNCTION("IF(ISBLANK($D556),"""",IFERROR(JOIN("", "",QUERY(INDIRECT(""'(EDCA) "" &amp; P$3 &amp; ""'!$A$1:$D$1000""),""SELECT A WHERE D = '"" &amp; $A556 &amp; ""'""))))"),"")</f>
        <v/>
      </c>
      <c r="Q556" s="76">
        <f t="shared" ref="Q556:V556" si="554">IF(ISBLANK(IFERROR(VLOOKUP($A556,INDIRECT("'(EDCA) " &amp; Q$3 &amp; "'!$D:$D"),1,FALSE))),0,1)</f>
        <v>0</v>
      </c>
      <c r="R556" s="76">
        <f t="shared" si="554"/>
        <v>0</v>
      </c>
      <c r="S556" s="76">
        <f t="shared" si="554"/>
        <v>0</v>
      </c>
      <c r="T556" s="76">
        <f t="shared" si="554"/>
        <v>0</v>
      </c>
      <c r="U556" s="76">
        <f t="shared" si="554"/>
        <v>0</v>
      </c>
      <c r="V556" s="76">
        <f t="shared" si="554"/>
        <v>0</v>
      </c>
    </row>
    <row r="557">
      <c r="A557" s="76" t="str">
        <f t="shared" si="1"/>
        <v> ()</v>
      </c>
      <c r="B557" s="76"/>
      <c r="C557" s="76"/>
      <c r="D557" s="76"/>
      <c r="E557" s="76"/>
      <c r="F557" s="76"/>
      <c r="G557" s="76"/>
      <c r="H557" s="76"/>
      <c r="I557" s="88" t="str">
        <f t="shared" si="3"/>
        <v>no</v>
      </c>
      <c r="J557" s="88" t="str">
        <f>IFERROR(__xludf.DUMMYFUNCTION("IFERROR(JOIN("", "",FILTER(K557:P557,LEN(K557:P557))))"),"")</f>
        <v/>
      </c>
      <c r="K557" s="76" t="str">
        <f>IFERROR(__xludf.DUMMYFUNCTION("IF(ISBLANK($D557),"""",IFERROR(JOIN("", "",QUERY(INDIRECT(""'(EDCA) "" &amp; K$3 &amp; ""'!$A$1:$D$1000""),""SELECT A WHERE D = '"" &amp; $A557 &amp; ""'""))))"),"")</f>
        <v/>
      </c>
      <c r="L557" s="76" t="str">
        <f>IFERROR(__xludf.DUMMYFUNCTION("IF(ISBLANK($D557),"""",IFERROR(JOIN("", "",QUERY(INDIRECT(""'(EDCA) "" &amp; L$3 &amp; ""'!$A$1:$D$1000""),""SELECT A WHERE D = '"" &amp; $A557 &amp; ""'""))))"),"")</f>
        <v/>
      </c>
      <c r="M557" s="76" t="str">
        <f>IFERROR(__xludf.DUMMYFUNCTION("IF(ISBLANK($D557),"""",IFERROR(JOIN("", "",QUERY(INDIRECT(""'(EDCA) "" &amp; M$3 &amp; ""'!$A$1:$D$1000""),""SELECT A WHERE D = '"" &amp; $A557 &amp; ""'""))))"),"")</f>
        <v/>
      </c>
      <c r="N557" s="76" t="str">
        <f>IFERROR(__xludf.DUMMYFUNCTION("IF(ISBLANK($D557),"""",IFERROR(JOIN("", "",QUERY(INDIRECT(""'(EDCA) "" &amp; N$3 &amp; ""'!$A$1:$D$1000""),""SELECT A WHERE D = '"" &amp; $A557 &amp; ""'""))))"),"")</f>
        <v/>
      </c>
      <c r="O557" s="76" t="str">
        <f>IFERROR(__xludf.DUMMYFUNCTION("IF(ISBLANK($D557),"""",IFERROR(JOIN("", "",QUERY(INDIRECT(""'(EDCA) "" &amp; O$3 &amp; ""'!$A$1:$D$1000""),""SELECT A WHERE D = '"" &amp; $A557 &amp; ""'""))))"),"")</f>
        <v/>
      </c>
      <c r="P557" s="76" t="str">
        <f>IFERROR(__xludf.DUMMYFUNCTION("IF(ISBLANK($D557),"""",IFERROR(JOIN("", "",QUERY(INDIRECT(""'(EDCA) "" &amp; P$3 &amp; ""'!$A$1:$D$1000""),""SELECT A WHERE D = '"" &amp; $A557 &amp; ""'""))))"),"")</f>
        <v/>
      </c>
      <c r="Q557" s="76">
        <f t="shared" ref="Q557:V557" si="555">IF(ISBLANK(IFERROR(VLOOKUP($A557,INDIRECT("'(EDCA) " &amp; Q$3 &amp; "'!$D:$D"),1,FALSE))),0,1)</f>
        <v>0</v>
      </c>
      <c r="R557" s="76">
        <f t="shared" si="555"/>
        <v>0</v>
      </c>
      <c r="S557" s="76">
        <f t="shared" si="555"/>
        <v>0</v>
      </c>
      <c r="T557" s="76">
        <f t="shared" si="555"/>
        <v>0</v>
      </c>
      <c r="U557" s="76">
        <f t="shared" si="555"/>
        <v>0</v>
      </c>
      <c r="V557" s="76">
        <f t="shared" si="555"/>
        <v>0</v>
      </c>
    </row>
    <row r="558">
      <c r="A558" s="76" t="str">
        <f t="shared" si="1"/>
        <v> ()</v>
      </c>
      <c r="B558" s="76"/>
      <c r="C558" s="76"/>
      <c r="D558" s="76"/>
      <c r="E558" s="76"/>
      <c r="F558" s="76"/>
      <c r="G558" s="76"/>
      <c r="H558" s="76"/>
      <c r="I558" s="88" t="str">
        <f t="shared" si="3"/>
        <v>no</v>
      </c>
      <c r="J558" s="88" t="str">
        <f>IFERROR(__xludf.DUMMYFUNCTION("IFERROR(JOIN("", "",FILTER(K558:P558,LEN(K558:P558))))"),"")</f>
        <v/>
      </c>
      <c r="K558" s="76" t="str">
        <f>IFERROR(__xludf.DUMMYFUNCTION("IF(ISBLANK($D558),"""",IFERROR(JOIN("", "",QUERY(INDIRECT(""'(EDCA) "" &amp; K$3 &amp; ""'!$A$1:$D$1000""),""SELECT A WHERE D = '"" &amp; $A558 &amp; ""'""))))"),"")</f>
        <v/>
      </c>
      <c r="L558" s="76" t="str">
        <f>IFERROR(__xludf.DUMMYFUNCTION("IF(ISBLANK($D558),"""",IFERROR(JOIN("", "",QUERY(INDIRECT(""'(EDCA) "" &amp; L$3 &amp; ""'!$A$1:$D$1000""),""SELECT A WHERE D = '"" &amp; $A558 &amp; ""'""))))"),"")</f>
        <v/>
      </c>
      <c r="M558" s="76" t="str">
        <f>IFERROR(__xludf.DUMMYFUNCTION("IF(ISBLANK($D558),"""",IFERROR(JOIN("", "",QUERY(INDIRECT(""'(EDCA) "" &amp; M$3 &amp; ""'!$A$1:$D$1000""),""SELECT A WHERE D = '"" &amp; $A558 &amp; ""'""))))"),"")</f>
        <v/>
      </c>
      <c r="N558" s="76" t="str">
        <f>IFERROR(__xludf.DUMMYFUNCTION("IF(ISBLANK($D558),"""",IFERROR(JOIN("", "",QUERY(INDIRECT(""'(EDCA) "" &amp; N$3 &amp; ""'!$A$1:$D$1000""),""SELECT A WHERE D = '"" &amp; $A558 &amp; ""'""))))"),"")</f>
        <v/>
      </c>
      <c r="O558" s="76" t="str">
        <f>IFERROR(__xludf.DUMMYFUNCTION("IF(ISBLANK($D558),"""",IFERROR(JOIN("", "",QUERY(INDIRECT(""'(EDCA) "" &amp; O$3 &amp; ""'!$A$1:$D$1000""),""SELECT A WHERE D = '"" &amp; $A558 &amp; ""'""))))"),"")</f>
        <v/>
      </c>
      <c r="P558" s="76" t="str">
        <f>IFERROR(__xludf.DUMMYFUNCTION("IF(ISBLANK($D558),"""",IFERROR(JOIN("", "",QUERY(INDIRECT(""'(EDCA) "" &amp; P$3 &amp; ""'!$A$1:$D$1000""),""SELECT A WHERE D = '"" &amp; $A558 &amp; ""'""))))"),"")</f>
        <v/>
      </c>
      <c r="Q558" s="76">
        <f t="shared" ref="Q558:V558" si="556">IF(ISBLANK(IFERROR(VLOOKUP($A558,INDIRECT("'(EDCA) " &amp; Q$3 &amp; "'!$D:$D"),1,FALSE))),0,1)</f>
        <v>0</v>
      </c>
      <c r="R558" s="76">
        <f t="shared" si="556"/>
        <v>0</v>
      </c>
      <c r="S558" s="76">
        <f t="shared" si="556"/>
        <v>0</v>
      </c>
      <c r="T558" s="76">
        <f t="shared" si="556"/>
        <v>0</v>
      </c>
      <c r="U558" s="76">
        <f t="shared" si="556"/>
        <v>0</v>
      </c>
      <c r="V558" s="76">
        <f t="shared" si="556"/>
        <v>0</v>
      </c>
    </row>
    <row r="559">
      <c r="A559" s="76" t="str">
        <f t="shared" si="1"/>
        <v> ()</v>
      </c>
      <c r="B559" s="76"/>
      <c r="C559" s="76"/>
      <c r="D559" s="76"/>
      <c r="E559" s="76"/>
      <c r="F559" s="76"/>
      <c r="G559" s="76"/>
      <c r="H559" s="76"/>
      <c r="I559" s="88" t="str">
        <f t="shared" si="3"/>
        <v>no</v>
      </c>
      <c r="J559" s="88" t="str">
        <f>IFERROR(__xludf.DUMMYFUNCTION("IFERROR(JOIN("", "",FILTER(K559:P559,LEN(K559:P559))))"),"")</f>
        <v/>
      </c>
      <c r="K559" s="76" t="str">
        <f>IFERROR(__xludf.DUMMYFUNCTION("IF(ISBLANK($D559),"""",IFERROR(JOIN("", "",QUERY(INDIRECT(""'(EDCA) "" &amp; K$3 &amp; ""'!$A$1:$D$1000""),""SELECT A WHERE D = '"" &amp; $A559 &amp; ""'""))))"),"")</f>
        <v/>
      </c>
      <c r="L559" s="76" t="str">
        <f>IFERROR(__xludf.DUMMYFUNCTION("IF(ISBLANK($D559),"""",IFERROR(JOIN("", "",QUERY(INDIRECT(""'(EDCA) "" &amp; L$3 &amp; ""'!$A$1:$D$1000""),""SELECT A WHERE D = '"" &amp; $A559 &amp; ""'""))))"),"")</f>
        <v/>
      </c>
      <c r="M559" s="76" t="str">
        <f>IFERROR(__xludf.DUMMYFUNCTION("IF(ISBLANK($D559),"""",IFERROR(JOIN("", "",QUERY(INDIRECT(""'(EDCA) "" &amp; M$3 &amp; ""'!$A$1:$D$1000""),""SELECT A WHERE D = '"" &amp; $A559 &amp; ""'""))))"),"")</f>
        <v/>
      </c>
      <c r="N559" s="76" t="str">
        <f>IFERROR(__xludf.DUMMYFUNCTION("IF(ISBLANK($D559),"""",IFERROR(JOIN("", "",QUERY(INDIRECT(""'(EDCA) "" &amp; N$3 &amp; ""'!$A$1:$D$1000""),""SELECT A WHERE D = '"" &amp; $A559 &amp; ""'""))))"),"")</f>
        <v/>
      </c>
      <c r="O559" s="76" t="str">
        <f>IFERROR(__xludf.DUMMYFUNCTION("IF(ISBLANK($D559),"""",IFERROR(JOIN("", "",QUERY(INDIRECT(""'(EDCA) "" &amp; O$3 &amp; ""'!$A$1:$D$1000""),""SELECT A WHERE D = '"" &amp; $A559 &amp; ""'""))))"),"")</f>
        <v/>
      </c>
      <c r="P559" s="76" t="str">
        <f>IFERROR(__xludf.DUMMYFUNCTION("IF(ISBLANK($D559),"""",IFERROR(JOIN("", "",QUERY(INDIRECT(""'(EDCA) "" &amp; P$3 &amp; ""'!$A$1:$D$1000""),""SELECT A WHERE D = '"" &amp; $A559 &amp; ""'""))))"),"")</f>
        <v/>
      </c>
      <c r="Q559" s="76">
        <f t="shared" ref="Q559:V559" si="557">IF(ISBLANK(IFERROR(VLOOKUP($A559,INDIRECT("'(EDCA) " &amp; Q$3 &amp; "'!$D:$D"),1,FALSE))),0,1)</f>
        <v>0</v>
      </c>
      <c r="R559" s="76">
        <f t="shared" si="557"/>
        <v>0</v>
      </c>
      <c r="S559" s="76">
        <f t="shared" si="557"/>
        <v>0</v>
      </c>
      <c r="T559" s="76">
        <f t="shared" si="557"/>
        <v>0</v>
      </c>
      <c r="U559" s="76">
        <f t="shared" si="557"/>
        <v>0</v>
      </c>
      <c r="V559" s="76">
        <f t="shared" si="557"/>
        <v>0</v>
      </c>
    </row>
    <row r="560">
      <c r="A560" s="76" t="str">
        <f t="shared" si="1"/>
        <v> ()</v>
      </c>
      <c r="B560" s="76"/>
      <c r="C560" s="76"/>
      <c r="D560" s="76"/>
      <c r="E560" s="76"/>
      <c r="F560" s="76"/>
      <c r="G560" s="76"/>
      <c r="H560" s="76"/>
      <c r="I560" s="88" t="str">
        <f t="shared" si="3"/>
        <v>no</v>
      </c>
      <c r="J560" s="88" t="str">
        <f>IFERROR(__xludf.DUMMYFUNCTION("IFERROR(JOIN("", "",FILTER(K560:P560,LEN(K560:P560))))"),"")</f>
        <v/>
      </c>
      <c r="K560" s="76" t="str">
        <f>IFERROR(__xludf.DUMMYFUNCTION("IF(ISBLANK($D560),"""",IFERROR(JOIN("", "",QUERY(INDIRECT(""'(EDCA) "" &amp; K$3 &amp; ""'!$A$1:$D$1000""),""SELECT A WHERE D = '"" &amp; $A560 &amp; ""'""))))"),"")</f>
        <v/>
      </c>
      <c r="L560" s="76" t="str">
        <f>IFERROR(__xludf.DUMMYFUNCTION("IF(ISBLANK($D560),"""",IFERROR(JOIN("", "",QUERY(INDIRECT(""'(EDCA) "" &amp; L$3 &amp; ""'!$A$1:$D$1000""),""SELECT A WHERE D = '"" &amp; $A560 &amp; ""'""))))"),"")</f>
        <v/>
      </c>
      <c r="M560" s="76" t="str">
        <f>IFERROR(__xludf.DUMMYFUNCTION("IF(ISBLANK($D560),"""",IFERROR(JOIN("", "",QUERY(INDIRECT(""'(EDCA) "" &amp; M$3 &amp; ""'!$A$1:$D$1000""),""SELECT A WHERE D = '"" &amp; $A560 &amp; ""'""))))"),"")</f>
        <v/>
      </c>
      <c r="N560" s="76" t="str">
        <f>IFERROR(__xludf.DUMMYFUNCTION("IF(ISBLANK($D560),"""",IFERROR(JOIN("", "",QUERY(INDIRECT(""'(EDCA) "" &amp; N$3 &amp; ""'!$A$1:$D$1000""),""SELECT A WHERE D = '"" &amp; $A560 &amp; ""'""))))"),"")</f>
        <v/>
      </c>
      <c r="O560" s="76" t="str">
        <f>IFERROR(__xludf.DUMMYFUNCTION("IF(ISBLANK($D560),"""",IFERROR(JOIN("", "",QUERY(INDIRECT(""'(EDCA) "" &amp; O$3 &amp; ""'!$A$1:$D$1000""),""SELECT A WHERE D = '"" &amp; $A560 &amp; ""'""))))"),"")</f>
        <v/>
      </c>
      <c r="P560" s="76" t="str">
        <f>IFERROR(__xludf.DUMMYFUNCTION("IF(ISBLANK($D560),"""",IFERROR(JOIN("", "",QUERY(INDIRECT(""'(EDCA) "" &amp; P$3 &amp; ""'!$A$1:$D$1000""),""SELECT A WHERE D = '"" &amp; $A560 &amp; ""'""))))"),"")</f>
        <v/>
      </c>
      <c r="Q560" s="76">
        <f t="shared" ref="Q560:V560" si="558">IF(ISBLANK(IFERROR(VLOOKUP($A560,INDIRECT("'(EDCA) " &amp; Q$3 &amp; "'!$D:$D"),1,FALSE))),0,1)</f>
        <v>0</v>
      </c>
      <c r="R560" s="76">
        <f t="shared" si="558"/>
        <v>0</v>
      </c>
      <c r="S560" s="76">
        <f t="shared" si="558"/>
        <v>0</v>
      </c>
      <c r="T560" s="76">
        <f t="shared" si="558"/>
        <v>0</v>
      </c>
      <c r="U560" s="76">
        <f t="shared" si="558"/>
        <v>0</v>
      </c>
      <c r="V560" s="76">
        <f t="shared" si="558"/>
        <v>0</v>
      </c>
    </row>
    <row r="561">
      <c r="A561" s="76" t="str">
        <f t="shared" si="1"/>
        <v> ()</v>
      </c>
      <c r="B561" s="76"/>
      <c r="C561" s="76"/>
      <c r="D561" s="76"/>
      <c r="E561" s="76"/>
      <c r="F561" s="76"/>
      <c r="G561" s="76"/>
      <c r="H561" s="76"/>
      <c r="I561" s="88" t="str">
        <f t="shared" si="3"/>
        <v>no</v>
      </c>
      <c r="J561" s="88" t="str">
        <f>IFERROR(__xludf.DUMMYFUNCTION("IFERROR(JOIN("", "",FILTER(K561:P561,LEN(K561:P561))))"),"")</f>
        <v/>
      </c>
      <c r="K561" s="76" t="str">
        <f>IFERROR(__xludf.DUMMYFUNCTION("IF(ISBLANK($D561),"""",IFERROR(JOIN("", "",QUERY(INDIRECT(""'(EDCA) "" &amp; K$3 &amp; ""'!$A$1:$D$1000""),""SELECT A WHERE D = '"" &amp; $A561 &amp; ""'""))))"),"")</f>
        <v/>
      </c>
      <c r="L561" s="76" t="str">
        <f>IFERROR(__xludf.DUMMYFUNCTION("IF(ISBLANK($D561),"""",IFERROR(JOIN("", "",QUERY(INDIRECT(""'(EDCA) "" &amp; L$3 &amp; ""'!$A$1:$D$1000""),""SELECT A WHERE D = '"" &amp; $A561 &amp; ""'""))))"),"")</f>
        <v/>
      </c>
      <c r="M561" s="76" t="str">
        <f>IFERROR(__xludf.DUMMYFUNCTION("IF(ISBLANK($D561),"""",IFERROR(JOIN("", "",QUERY(INDIRECT(""'(EDCA) "" &amp; M$3 &amp; ""'!$A$1:$D$1000""),""SELECT A WHERE D = '"" &amp; $A561 &amp; ""'""))))"),"")</f>
        <v/>
      </c>
      <c r="N561" s="76" t="str">
        <f>IFERROR(__xludf.DUMMYFUNCTION("IF(ISBLANK($D561),"""",IFERROR(JOIN("", "",QUERY(INDIRECT(""'(EDCA) "" &amp; N$3 &amp; ""'!$A$1:$D$1000""),""SELECT A WHERE D = '"" &amp; $A561 &amp; ""'""))))"),"")</f>
        <v/>
      </c>
      <c r="O561" s="76" t="str">
        <f>IFERROR(__xludf.DUMMYFUNCTION("IF(ISBLANK($D561),"""",IFERROR(JOIN("", "",QUERY(INDIRECT(""'(EDCA) "" &amp; O$3 &amp; ""'!$A$1:$D$1000""),""SELECT A WHERE D = '"" &amp; $A561 &amp; ""'""))))"),"")</f>
        <v/>
      </c>
      <c r="P561" s="76" t="str">
        <f>IFERROR(__xludf.DUMMYFUNCTION("IF(ISBLANK($D561),"""",IFERROR(JOIN("", "",QUERY(INDIRECT(""'(EDCA) "" &amp; P$3 &amp; ""'!$A$1:$D$1000""),""SELECT A WHERE D = '"" &amp; $A561 &amp; ""'""))))"),"")</f>
        <v/>
      </c>
      <c r="Q561" s="76">
        <f t="shared" ref="Q561:V561" si="559">IF(ISBLANK(IFERROR(VLOOKUP($A561,INDIRECT("'(EDCA) " &amp; Q$3 &amp; "'!$D:$D"),1,FALSE))),0,1)</f>
        <v>0</v>
      </c>
      <c r="R561" s="76">
        <f t="shared" si="559"/>
        <v>0</v>
      </c>
      <c r="S561" s="76">
        <f t="shared" si="559"/>
        <v>0</v>
      </c>
      <c r="T561" s="76">
        <f t="shared" si="559"/>
        <v>0</v>
      </c>
      <c r="U561" s="76">
        <f t="shared" si="559"/>
        <v>0</v>
      </c>
      <c r="V561" s="76">
        <f t="shared" si="559"/>
        <v>0</v>
      </c>
    </row>
    <row r="562">
      <c r="A562" s="76" t="str">
        <f t="shared" si="1"/>
        <v> ()</v>
      </c>
      <c r="B562" s="76"/>
      <c r="C562" s="76"/>
      <c r="D562" s="76"/>
      <c r="E562" s="76"/>
      <c r="F562" s="76"/>
      <c r="G562" s="76"/>
      <c r="H562" s="76"/>
      <c r="I562" s="88" t="str">
        <f t="shared" si="3"/>
        <v>no</v>
      </c>
      <c r="J562" s="88" t="str">
        <f>IFERROR(__xludf.DUMMYFUNCTION("IFERROR(JOIN("", "",FILTER(K562:P562,LEN(K562:P562))))"),"")</f>
        <v/>
      </c>
      <c r="K562" s="76" t="str">
        <f>IFERROR(__xludf.DUMMYFUNCTION("IF(ISBLANK($D562),"""",IFERROR(JOIN("", "",QUERY(INDIRECT(""'(EDCA) "" &amp; K$3 &amp; ""'!$A$1:$D$1000""),""SELECT A WHERE D = '"" &amp; $A562 &amp; ""'""))))"),"")</f>
        <v/>
      </c>
      <c r="L562" s="76" t="str">
        <f>IFERROR(__xludf.DUMMYFUNCTION("IF(ISBLANK($D562),"""",IFERROR(JOIN("", "",QUERY(INDIRECT(""'(EDCA) "" &amp; L$3 &amp; ""'!$A$1:$D$1000""),""SELECT A WHERE D = '"" &amp; $A562 &amp; ""'""))))"),"")</f>
        <v/>
      </c>
      <c r="M562" s="76" t="str">
        <f>IFERROR(__xludf.DUMMYFUNCTION("IF(ISBLANK($D562),"""",IFERROR(JOIN("", "",QUERY(INDIRECT(""'(EDCA) "" &amp; M$3 &amp; ""'!$A$1:$D$1000""),""SELECT A WHERE D = '"" &amp; $A562 &amp; ""'""))))"),"")</f>
        <v/>
      </c>
      <c r="N562" s="76" t="str">
        <f>IFERROR(__xludf.DUMMYFUNCTION("IF(ISBLANK($D562),"""",IFERROR(JOIN("", "",QUERY(INDIRECT(""'(EDCA) "" &amp; N$3 &amp; ""'!$A$1:$D$1000""),""SELECT A WHERE D = '"" &amp; $A562 &amp; ""'""))))"),"")</f>
        <v/>
      </c>
      <c r="O562" s="76" t="str">
        <f>IFERROR(__xludf.DUMMYFUNCTION("IF(ISBLANK($D562),"""",IFERROR(JOIN("", "",QUERY(INDIRECT(""'(EDCA) "" &amp; O$3 &amp; ""'!$A$1:$D$1000""),""SELECT A WHERE D = '"" &amp; $A562 &amp; ""'""))))"),"")</f>
        <v/>
      </c>
      <c r="P562" s="76" t="str">
        <f>IFERROR(__xludf.DUMMYFUNCTION("IF(ISBLANK($D562),"""",IFERROR(JOIN("", "",QUERY(INDIRECT(""'(EDCA) "" &amp; P$3 &amp; ""'!$A$1:$D$1000""),""SELECT A WHERE D = '"" &amp; $A562 &amp; ""'""))))"),"")</f>
        <v/>
      </c>
      <c r="Q562" s="76">
        <f t="shared" ref="Q562:V562" si="560">IF(ISBLANK(IFERROR(VLOOKUP($A562,INDIRECT("'(EDCA) " &amp; Q$3 &amp; "'!$D:$D"),1,FALSE))),0,1)</f>
        <v>0</v>
      </c>
      <c r="R562" s="76">
        <f t="shared" si="560"/>
        <v>0</v>
      </c>
      <c r="S562" s="76">
        <f t="shared" si="560"/>
        <v>0</v>
      </c>
      <c r="T562" s="76">
        <f t="shared" si="560"/>
        <v>0</v>
      </c>
      <c r="U562" s="76">
        <f t="shared" si="560"/>
        <v>0</v>
      </c>
      <c r="V562" s="76">
        <f t="shared" si="560"/>
        <v>0</v>
      </c>
    </row>
    <row r="563">
      <c r="A563" s="76" t="str">
        <f t="shared" si="1"/>
        <v> ()</v>
      </c>
      <c r="B563" s="76"/>
      <c r="C563" s="76"/>
      <c r="D563" s="76"/>
      <c r="E563" s="76"/>
      <c r="F563" s="76"/>
      <c r="G563" s="76"/>
      <c r="H563" s="76"/>
      <c r="I563" s="88" t="str">
        <f t="shared" si="3"/>
        <v>no</v>
      </c>
      <c r="J563" s="88" t="str">
        <f>IFERROR(__xludf.DUMMYFUNCTION("IFERROR(JOIN("", "",FILTER(K563:P563,LEN(K563:P563))))"),"")</f>
        <v/>
      </c>
      <c r="K563" s="76" t="str">
        <f>IFERROR(__xludf.DUMMYFUNCTION("IF(ISBLANK($D563),"""",IFERROR(JOIN("", "",QUERY(INDIRECT(""'(EDCA) "" &amp; K$3 &amp; ""'!$A$1:$D$1000""),""SELECT A WHERE D = '"" &amp; $A563 &amp; ""'""))))"),"")</f>
        <v/>
      </c>
      <c r="L563" s="76" t="str">
        <f>IFERROR(__xludf.DUMMYFUNCTION("IF(ISBLANK($D563),"""",IFERROR(JOIN("", "",QUERY(INDIRECT(""'(EDCA) "" &amp; L$3 &amp; ""'!$A$1:$D$1000""),""SELECT A WHERE D = '"" &amp; $A563 &amp; ""'""))))"),"")</f>
        <v/>
      </c>
      <c r="M563" s="76" t="str">
        <f>IFERROR(__xludf.DUMMYFUNCTION("IF(ISBLANK($D563),"""",IFERROR(JOIN("", "",QUERY(INDIRECT(""'(EDCA) "" &amp; M$3 &amp; ""'!$A$1:$D$1000""),""SELECT A WHERE D = '"" &amp; $A563 &amp; ""'""))))"),"")</f>
        <v/>
      </c>
      <c r="N563" s="76" t="str">
        <f>IFERROR(__xludf.DUMMYFUNCTION("IF(ISBLANK($D563),"""",IFERROR(JOIN("", "",QUERY(INDIRECT(""'(EDCA) "" &amp; N$3 &amp; ""'!$A$1:$D$1000""),""SELECT A WHERE D = '"" &amp; $A563 &amp; ""'""))))"),"")</f>
        <v/>
      </c>
      <c r="O563" s="76" t="str">
        <f>IFERROR(__xludf.DUMMYFUNCTION("IF(ISBLANK($D563),"""",IFERROR(JOIN("", "",QUERY(INDIRECT(""'(EDCA) "" &amp; O$3 &amp; ""'!$A$1:$D$1000""),""SELECT A WHERE D = '"" &amp; $A563 &amp; ""'""))))"),"")</f>
        <v/>
      </c>
      <c r="P563" s="76" t="str">
        <f>IFERROR(__xludf.DUMMYFUNCTION("IF(ISBLANK($D563),"""",IFERROR(JOIN("", "",QUERY(INDIRECT(""'(EDCA) "" &amp; P$3 &amp; ""'!$A$1:$D$1000""),""SELECT A WHERE D = '"" &amp; $A563 &amp; ""'""))))"),"")</f>
        <v/>
      </c>
      <c r="Q563" s="76">
        <f t="shared" ref="Q563:V563" si="561">IF(ISBLANK(IFERROR(VLOOKUP($A563,INDIRECT("'(EDCA) " &amp; Q$3 &amp; "'!$D:$D"),1,FALSE))),0,1)</f>
        <v>0</v>
      </c>
      <c r="R563" s="76">
        <f t="shared" si="561"/>
        <v>0</v>
      </c>
      <c r="S563" s="76">
        <f t="shared" si="561"/>
        <v>0</v>
      </c>
      <c r="T563" s="76">
        <f t="shared" si="561"/>
        <v>0</v>
      </c>
      <c r="U563" s="76">
        <f t="shared" si="561"/>
        <v>0</v>
      </c>
      <c r="V563" s="76">
        <f t="shared" si="561"/>
        <v>0</v>
      </c>
    </row>
    <row r="564">
      <c r="A564" s="76" t="str">
        <f t="shared" si="1"/>
        <v> ()</v>
      </c>
      <c r="B564" s="76"/>
      <c r="C564" s="76"/>
      <c r="D564" s="76"/>
      <c r="E564" s="76"/>
      <c r="F564" s="76"/>
      <c r="G564" s="76"/>
      <c r="H564" s="76"/>
      <c r="I564" s="88" t="str">
        <f t="shared" si="3"/>
        <v>no</v>
      </c>
      <c r="J564" s="88" t="str">
        <f>IFERROR(__xludf.DUMMYFUNCTION("IFERROR(JOIN("", "",FILTER(K564:P564,LEN(K564:P564))))"),"")</f>
        <v/>
      </c>
      <c r="K564" s="76" t="str">
        <f>IFERROR(__xludf.DUMMYFUNCTION("IF(ISBLANK($D564),"""",IFERROR(JOIN("", "",QUERY(INDIRECT(""'(EDCA) "" &amp; K$3 &amp; ""'!$A$1:$D$1000""),""SELECT A WHERE D = '"" &amp; $A564 &amp; ""'""))))"),"")</f>
        <v/>
      </c>
      <c r="L564" s="76" t="str">
        <f>IFERROR(__xludf.DUMMYFUNCTION("IF(ISBLANK($D564),"""",IFERROR(JOIN("", "",QUERY(INDIRECT(""'(EDCA) "" &amp; L$3 &amp; ""'!$A$1:$D$1000""),""SELECT A WHERE D = '"" &amp; $A564 &amp; ""'""))))"),"")</f>
        <v/>
      </c>
      <c r="M564" s="76" t="str">
        <f>IFERROR(__xludf.DUMMYFUNCTION("IF(ISBLANK($D564),"""",IFERROR(JOIN("", "",QUERY(INDIRECT(""'(EDCA) "" &amp; M$3 &amp; ""'!$A$1:$D$1000""),""SELECT A WHERE D = '"" &amp; $A564 &amp; ""'""))))"),"")</f>
        <v/>
      </c>
      <c r="N564" s="76" t="str">
        <f>IFERROR(__xludf.DUMMYFUNCTION("IF(ISBLANK($D564),"""",IFERROR(JOIN("", "",QUERY(INDIRECT(""'(EDCA) "" &amp; N$3 &amp; ""'!$A$1:$D$1000""),""SELECT A WHERE D = '"" &amp; $A564 &amp; ""'""))))"),"")</f>
        <v/>
      </c>
      <c r="O564" s="76" t="str">
        <f>IFERROR(__xludf.DUMMYFUNCTION("IF(ISBLANK($D564),"""",IFERROR(JOIN("", "",QUERY(INDIRECT(""'(EDCA) "" &amp; O$3 &amp; ""'!$A$1:$D$1000""),""SELECT A WHERE D = '"" &amp; $A564 &amp; ""'""))))"),"")</f>
        <v/>
      </c>
      <c r="P564" s="76" t="str">
        <f>IFERROR(__xludf.DUMMYFUNCTION("IF(ISBLANK($D564),"""",IFERROR(JOIN("", "",QUERY(INDIRECT(""'(EDCA) "" &amp; P$3 &amp; ""'!$A$1:$D$1000""),""SELECT A WHERE D = '"" &amp; $A564 &amp; ""'""))))"),"")</f>
        <v/>
      </c>
      <c r="Q564" s="76">
        <f t="shared" ref="Q564:V564" si="562">IF(ISBLANK(IFERROR(VLOOKUP($A564,INDIRECT("'(EDCA) " &amp; Q$3 &amp; "'!$D:$D"),1,FALSE))),0,1)</f>
        <v>0</v>
      </c>
      <c r="R564" s="76">
        <f t="shared" si="562"/>
        <v>0</v>
      </c>
      <c r="S564" s="76">
        <f t="shared" si="562"/>
        <v>0</v>
      </c>
      <c r="T564" s="76">
        <f t="shared" si="562"/>
        <v>0</v>
      </c>
      <c r="U564" s="76">
        <f t="shared" si="562"/>
        <v>0</v>
      </c>
      <c r="V564" s="76">
        <f t="shared" si="562"/>
        <v>0</v>
      </c>
    </row>
    <row r="565">
      <c r="A565" s="76" t="str">
        <f t="shared" si="1"/>
        <v> ()</v>
      </c>
      <c r="B565" s="76"/>
      <c r="C565" s="76"/>
      <c r="D565" s="76"/>
      <c r="E565" s="76"/>
      <c r="F565" s="76"/>
      <c r="G565" s="76"/>
      <c r="H565" s="76"/>
      <c r="I565" s="88" t="str">
        <f t="shared" si="3"/>
        <v>no</v>
      </c>
      <c r="J565" s="88" t="str">
        <f>IFERROR(__xludf.DUMMYFUNCTION("IFERROR(JOIN("", "",FILTER(K565:P565,LEN(K565:P565))))"),"")</f>
        <v/>
      </c>
      <c r="K565" s="76" t="str">
        <f>IFERROR(__xludf.DUMMYFUNCTION("IF(ISBLANK($D565),"""",IFERROR(JOIN("", "",QUERY(INDIRECT(""'(EDCA) "" &amp; K$3 &amp; ""'!$A$1:$D$1000""),""SELECT A WHERE D = '"" &amp; $A565 &amp; ""'""))))"),"")</f>
        <v/>
      </c>
      <c r="L565" s="76" t="str">
        <f>IFERROR(__xludf.DUMMYFUNCTION("IF(ISBLANK($D565),"""",IFERROR(JOIN("", "",QUERY(INDIRECT(""'(EDCA) "" &amp; L$3 &amp; ""'!$A$1:$D$1000""),""SELECT A WHERE D = '"" &amp; $A565 &amp; ""'""))))"),"")</f>
        <v/>
      </c>
      <c r="M565" s="76" t="str">
        <f>IFERROR(__xludf.DUMMYFUNCTION("IF(ISBLANK($D565),"""",IFERROR(JOIN("", "",QUERY(INDIRECT(""'(EDCA) "" &amp; M$3 &amp; ""'!$A$1:$D$1000""),""SELECT A WHERE D = '"" &amp; $A565 &amp; ""'""))))"),"")</f>
        <v/>
      </c>
      <c r="N565" s="76" t="str">
        <f>IFERROR(__xludf.DUMMYFUNCTION("IF(ISBLANK($D565),"""",IFERROR(JOIN("", "",QUERY(INDIRECT(""'(EDCA) "" &amp; N$3 &amp; ""'!$A$1:$D$1000""),""SELECT A WHERE D = '"" &amp; $A565 &amp; ""'""))))"),"")</f>
        <v/>
      </c>
      <c r="O565" s="76" t="str">
        <f>IFERROR(__xludf.DUMMYFUNCTION("IF(ISBLANK($D565),"""",IFERROR(JOIN("", "",QUERY(INDIRECT(""'(EDCA) "" &amp; O$3 &amp; ""'!$A$1:$D$1000""),""SELECT A WHERE D = '"" &amp; $A565 &amp; ""'""))))"),"")</f>
        <v/>
      </c>
      <c r="P565" s="76" t="str">
        <f>IFERROR(__xludf.DUMMYFUNCTION("IF(ISBLANK($D565),"""",IFERROR(JOIN("", "",QUERY(INDIRECT(""'(EDCA) "" &amp; P$3 &amp; ""'!$A$1:$D$1000""),""SELECT A WHERE D = '"" &amp; $A565 &amp; ""'""))))"),"")</f>
        <v/>
      </c>
      <c r="Q565" s="76">
        <f t="shared" ref="Q565:V565" si="563">IF(ISBLANK(IFERROR(VLOOKUP($A565,INDIRECT("'(EDCA) " &amp; Q$3 &amp; "'!$D:$D"),1,FALSE))),0,1)</f>
        <v>0</v>
      </c>
      <c r="R565" s="76">
        <f t="shared" si="563"/>
        <v>0</v>
      </c>
      <c r="S565" s="76">
        <f t="shared" si="563"/>
        <v>0</v>
      </c>
      <c r="T565" s="76">
        <f t="shared" si="563"/>
        <v>0</v>
      </c>
      <c r="U565" s="76">
        <f t="shared" si="563"/>
        <v>0</v>
      </c>
      <c r="V565" s="76">
        <f t="shared" si="563"/>
        <v>0</v>
      </c>
    </row>
    <row r="566">
      <c r="A566" s="76" t="str">
        <f t="shared" si="1"/>
        <v> ()</v>
      </c>
      <c r="B566" s="76"/>
      <c r="C566" s="76"/>
      <c r="D566" s="76"/>
      <c r="E566" s="76"/>
      <c r="F566" s="76"/>
      <c r="G566" s="76"/>
      <c r="H566" s="76"/>
      <c r="I566" s="88" t="str">
        <f t="shared" si="3"/>
        <v>no</v>
      </c>
      <c r="J566" s="88" t="str">
        <f>IFERROR(__xludf.DUMMYFUNCTION("IFERROR(JOIN("", "",FILTER(K566:P566,LEN(K566:P566))))"),"")</f>
        <v/>
      </c>
      <c r="K566" s="76" t="str">
        <f>IFERROR(__xludf.DUMMYFUNCTION("IF(ISBLANK($D566),"""",IFERROR(JOIN("", "",QUERY(INDIRECT(""'(EDCA) "" &amp; K$3 &amp; ""'!$A$1:$D$1000""),""SELECT A WHERE D = '"" &amp; $A566 &amp; ""'""))))"),"")</f>
        <v/>
      </c>
      <c r="L566" s="76" t="str">
        <f>IFERROR(__xludf.DUMMYFUNCTION("IF(ISBLANK($D566),"""",IFERROR(JOIN("", "",QUERY(INDIRECT(""'(EDCA) "" &amp; L$3 &amp; ""'!$A$1:$D$1000""),""SELECT A WHERE D = '"" &amp; $A566 &amp; ""'""))))"),"")</f>
        <v/>
      </c>
      <c r="M566" s="76" t="str">
        <f>IFERROR(__xludf.DUMMYFUNCTION("IF(ISBLANK($D566),"""",IFERROR(JOIN("", "",QUERY(INDIRECT(""'(EDCA) "" &amp; M$3 &amp; ""'!$A$1:$D$1000""),""SELECT A WHERE D = '"" &amp; $A566 &amp; ""'""))))"),"")</f>
        <v/>
      </c>
      <c r="N566" s="76" t="str">
        <f>IFERROR(__xludf.DUMMYFUNCTION("IF(ISBLANK($D566),"""",IFERROR(JOIN("", "",QUERY(INDIRECT(""'(EDCA) "" &amp; N$3 &amp; ""'!$A$1:$D$1000""),""SELECT A WHERE D = '"" &amp; $A566 &amp; ""'""))))"),"")</f>
        <v/>
      </c>
      <c r="O566" s="76" t="str">
        <f>IFERROR(__xludf.DUMMYFUNCTION("IF(ISBLANK($D566),"""",IFERROR(JOIN("", "",QUERY(INDIRECT(""'(EDCA) "" &amp; O$3 &amp; ""'!$A$1:$D$1000""),""SELECT A WHERE D = '"" &amp; $A566 &amp; ""'""))))"),"")</f>
        <v/>
      </c>
      <c r="P566" s="76" t="str">
        <f>IFERROR(__xludf.DUMMYFUNCTION("IF(ISBLANK($D566),"""",IFERROR(JOIN("", "",QUERY(INDIRECT(""'(EDCA) "" &amp; P$3 &amp; ""'!$A$1:$D$1000""),""SELECT A WHERE D = '"" &amp; $A566 &amp; ""'""))))"),"")</f>
        <v/>
      </c>
      <c r="Q566" s="76">
        <f t="shared" ref="Q566:V566" si="564">IF(ISBLANK(IFERROR(VLOOKUP($A566,INDIRECT("'(EDCA) " &amp; Q$3 &amp; "'!$D:$D"),1,FALSE))),0,1)</f>
        <v>0</v>
      </c>
      <c r="R566" s="76">
        <f t="shared" si="564"/>
        <v>0</v>
      </c>
      <c r="S566" s="76">
        <f t="shared" si="564"/>
        <v>0</v>
      </c>
      <c r="T566" s="76">
        <f t="shared" si="564"/>
        <v>0</v>
      </c>
      <c r="U566" s="76">
        <f t="shared" si="564"/>
        <v>0</v>
      </c>
      <c r="V566" s="76">
        <f t="shared" si="564"/>
        <v>0</v>
      </c>
    </row>
    <row r="567">
      <c r="A567" s="76" t="str">
        <f t="shared" si="1"/>
        <v> ()</v>
      </c>
      <c r="B567" s="76"/>
      <c r="C567" s="76"/>
      <c r="D567" s="76"/>
      <c r="E567" s="76"/>
      <c r="F567" s="76"/>
      <c r="G567" s="76"/>
      <c r="H567" s="76"/>
      <c r="I567" s="88" t="str">
        <f t="shared" si="3"/>
        <v>no</v>
      </c>
      <c r="J567" s="88" t="str">
        <f>IFERROR(__xludf.DUMMYFUNCTION("IFERROR(JOIN("", "",FILTER(K567:P567,LEN(K567:P567))))"),"")</f>
        <v/>
      </c>
      <c r="K567" s="76" t="str">
        <f>IFERROR(__xludf.DUMMYFUNCTION("IF(ISBLANK($D567),"""",IFERROR(JOIN("", "",QUERY(INDIRECT(""'(EDCA) "" &amp; K$3 &amp; ""'!$A$1:$D$1000""),""SELECT A WHERE D = '"" &amp; $A567 &amp; ""'""))))"),"")</f>
        <v/>
      </c>
      <c r="L567" s="76" t="str">
        <f>IFERROR(__xludf.DUMMYFUNCTION("IF(ISBLANK($D567),"""",IFERROR(JOIN("", "",QUERY(INDIRECT(""'(EDCA) "" &amp; L$3 &amp; ""'!$A$1:$D$1000""),""SELECT A WHERE D = '"" &amp; $A567 &amp; ""'""))))"),"")</f>
        <v/>
      </c>
      <c r="M567" s="76" t="str">
        <f>IFERROR(__xludf.DUMMYFUNCTION("IF(ISBLANK($D567),"""",IFERROR(JOIN("", "",QUERY(INDIRECT(""'(EDCA) "" &amp; M$3 &amp; ""'!$A$1:$D$1000""),""SELECT A WHERE D = '"" &amp; $A567 &amp; ""'""))))"),"")</f>
        <v/>
      </c>
      <c r="N567" s="76" t="str">
        <f>IFERROR(__xludf.DUMMYFUNCTION("IF(ISBLANK($D567),"""",IFERROR(JOIN("", "",QUERY(INDIRECT(""'(EDCA) "" &amp; N$3 &amp; ""'!$A$1:$D$1000""),""SELECT A WHERE D = '"" &amp; $A567 &amp; ""'""))))"),"")</f>
        <v/>
      </c>
      <c r="O567" s="76" t="str">
        <f>IFERROR(__xludf.DUMMYFUNCTION("IF(ISBLANK($D567),"""",IFERROR(JOIN("", "",QUERY(INDIRECT(""'(EDCA) "" &amp; O$3 &amp; ""'!$A$1:$D$1000""),""SELECT A WHERE D = '"" &amp; $A567 &amp; ""'""))))"),"")</f>
        <v/>
      </c>
      <c r="P567" s="76" t="str">
        <f>IFERROR(__xludf.DUMMYFUNCTION("IF(ISBLANK($D567),"""",IFERROR(JOIN("", "",QUERY(INDIRECT(""'(EDCA) "" &amp; P$3 &amp; ""'!$A$1:$D$1000""),""SELECT A WHERE D = '"" &amp; $A567 &amp; ""'""))))"),"")</f>
        <v/>
      </c>
      <c r="Q567" s="76">
        <f t="shared" ref="Q567:V567" si="565">IF(ISBLANK(IFERROR(VLOOKUP($A567,INDIRECT("'(EDCA) " &amp; Q$3 &amp; "'!$D:$D"),1,FALSE))),0,1)</f>
        <v>0</v>
      </c>
      <c r="R567" s="76">
        <f t="shared" si="565"/>
        <v>0</v>
      </c>
      <c r="S567" s="76">
        <f t="shared" si="565"/>
        <v>0</v>
      </c>
      <c r="T567" s="76">
        <f t="shared" si="565"/>
        <v>0</v>
      </c>
      <c r="U567" s="76">
        <f t="shared" si="565"/>
        <v>0</v>
      </c>
      <c r="V567" s="76">
        <f t="shared" si="565"/>
        <v>0</v>
      </c>
    </row>
    <row r="568">
      <c r="A568" s="76" t="str">
        <f t="shared" si="1"/>
        <v> ()</v>
      </c>
      <c r="B568" s="76"/>
      <c r="C568" s="76"/>
      <c r="D568" s="76"/>
      <c r="E568" s="76"/>
      <c r="F568" s="76"/>
      <c r="G568" s="76"/>
      <c r="H568" s="76"/>
      <c r="I568" s="88" t="str">
        <f t="shared" si="3"/>
        <v>no</v>
      </c>
      <c r="J568" s="88" t="str">
        <f>IFERROR(__xludf.DUMMYFUNCTION("IFERROR(JOIN("", "",FILTER(K568:P568,LEN(K568:P568))))"),"")</f>
        <v/>
      </c>
      <c r="K568" s="76" t="str">
        <f>IFERROR(__xludf.DUMMYFUNCTION("IF(ISBLANK($D568),"""",IFERROR(JOIN("", "",QUERY(INDIRECT(""'(EDCA) "" &amp; K$3 &amp; ""'!$A$1:$D$1000""),""SELECT A WHERE D = '"" &amp; $A568 &amp; ""'""))))"),"")</f>
        <v/>
      </c>
      <c r="L568" s="76" t="str">
        <f>IFERROR(__xludf.DUMMYFUNCTION("IF(ISBLANK($D568),"""",IFERROR(JOIN("", "",QUERY(INDIRECT(""'(EDCA) "" &amp; L$3 &amp; ""'!$A$1:$D$1000""),""SELECT A WHERE D = '"" &amp; $A568 &amp; ""'""))))"),"")</f>
        <v/>
      </c>
      <c r="M568" s="76" t="str">
        <f>IFERROR(__xludf.DUMMYFUNCTION("IF(ISBLANK($D568),"""",IFERROR(JOIN("", "",QUERY(INDIRECT(""'(EDCA) "" &amp; M$3 &amp; ""'!$A$1:$D$1000""),""SELECT A WHERE D = '"" &amp; $A568 &amp; ""'""))))"),"")</f>
        <v/>
      </c>
      <c r="N568" s="76" t="str">
        <f>IFERROR(__xludf.DUMMYFUNCTION("IF(ISBLANK($D568),"""",IFERROR(JOIN("", "",QUERY(INDIRECT(""'(EDCA) "" &amp; N$3 &amp; ""'!$A$1:$D$1000""),""SELECT A WHERE D = '"" &amp; $A568 &amp; ""'""))))"),"")</f>
        <v/>
      </c>
      <c r="O568" s="76" t="str">
        <f>IFERROR(__xludf.DUMMYFUNCTION("IF(ISBLANK($D568),"""",IFERROR(JOIN("", "",QUERY(INDIRECT(""'(EDCA) "" &amp; O$3 &amp; ""'!$A$1:$D$1000""),""SELECT A WHERE D = '"" &amp; $A568 &amp; ""'""))))"),"")</f>
        <v/>
      </c>
      <c r="P568" s="76" t="str">
        <f>IFERROR(__xludf.DUMMYFUNCTION("IF(ISBLANK($D568),"""",IFERROR(JOIN("", "",QUERY(INDIRECT(""'(EDCA) "" &amp; P$3 &amp; ""'!$A$1:$D$1000""),""SELECT A WHERE D = '"" &amp; $A568 &amp; ""'""))))"),"")</f>
        <v/>
      </c>
      <c r="Q568" s="76">
        <f t="shared" ref="Q568:V568" si="566">IF(ISBLANK(IFERROR(VLOOKUP($A568,INDIRECT("'(EDCA) " &amp; Q$3 &amp; "'!$D:$D"),1,FALSE))),0,1)</f>
        <v>0</v>
      </c>
      <c r="R568" s="76">
        <f t="shared" si="566"/>
        <v>0</v>
      </c>
      <c r="S568" s="76">
        <f t="shared" si="566"/>
        <v>0</v>
      </c>
      <c r="T568" s="76">
        <f t="shared" si="566"/>
        <v>0</v>
      </c>
      <c r="U568" s="76">
        <f t="shared" si="566"/>
        <v>0</v>
      </c>
      <c r="V568" s="76">
        <f t="shared" si="566"/>
        <v>0</v>
      </c>
    </row>
    <row r="569">
      <c r="A569" s="76" t="str">
        <f t="shared" si="1"/>
        <v> ()</v>
      </c>
      <c r="B569" s="76"/>
      <c r="C569" s="76"/>
      <c r="D569" s="76"/>
      <c r="E569" s="76"/>
      <c r="F569" s="76"/>
      <c r="G569" s="76"/>
      <c r="H569" s="76"/>
      <c r="I569" s="88" t="str">
        <f t="shared" si="3"/>
        <v>no</v>
      </c>
      <c r="J569" s="88" t="str">
        <f>IFERROR(__xludf.DUMMYFUNCTION("IFERROR(JOIN("", "",FILTER(K569:P569,LEN(K569:P569))))"),"")</f>
        <v/>
      </c>
      <c r="K569" s="76" t="str">
        <f>IFERROR(__xludf.DUMMYFUNCTION("IF(ISBLANK($D569),"""",IFERROR(JOIN("", "",QUERY(INDIRECT(""'(EDCA) "" &amp; K$3 &amp; ""'!$A$1:$D$1000""),""SELECT A WHERE D = '"" &amp; $A569 &amp; ""'""))))"),"")</f>
        <v/>
      </c>
      <c r="L569" s="76" t="str">
        <f>IFERROR(__xludf.DUMMYFUNCTION("IF(ISBLANK($D569),"""",IFERROR(JOIN("", "",QUERY(INDIRECT(""'(EDCA) "" &amp; L$3 &amp; ""'!$A$1:$D$1000""),""SELECT A WHERE D = '"" &amp; $A569 &amp; ""'""))))"),"")</f>
        <v/>
      </c>
      <c r="M569" s="76" t="str">
        <f>IFERROR(__xludf.DUMMYFUNCTION("IF(ISBLANK($D569),"""",IFERROR(JOIN("", "",QUERY(INDIRECT(""'(EDCA) "" &amp; M$3 &amp; ""'!$A$1:$D$1000""),""SELECT A WHERE D = '"" &amp; $A569 &amp; ""'""))))"),"")</f>
        <v/>
      </c>
      <c r="N569" s="76" t="str">
        <f>IFERROR(__xludf.DUMMYFUNCTION("IF(ISBLANK($D569),"""",IFERROR(JOIN("", "",QUERY(INDIRECT(""'(EDCA) "" &amp; N$3 &amp; ""'!$A$1:$D$1000""),""SELECT A WHERE D = '"" &amp; $A569 &amp; ""'""))))"),"")</f>
        <v/>
      </c>
      <c r="O569" s="76" t="str">
        <f>IFERROR(__xludf.DUMMYFUNCTION("IF(ISBLANK($D569),"""",IFERROR(JOIN("", "",QUERY(INDIRECT(""'(EDCA) "" &amp; O$3 &amp; ""'!$A$1:$D$1000""),""SELECT A WHERE D = '"" &amp; $A569 &amp; ""'""))))"),"")</f>
        <v/>
      </c>
      <c r="P569" s="76" t="str">
        <f>IFERROR(__xludf.DUMMYFUNCTION("IF(ISBLANK($D569),"""",IFERROR(JOIN("", "",QUERY(INDIRECT(""'(EDCA) "" &amp; P$3 &amp; ""'!$A$1:$D$1000""),""SELECT A WHERE D = '"" &amp; $A569 &amp; ""'""))))"),"")</f>
        <v/>
      </c>
      <c r="Q569" s="76">
        <f t="shared" ref="Q569:V569" si="567">IF(ISBLANK(IFERROR(VLOOKUP($A569,INDIRECT("'(EDCA) " &amp; Q$3 &amp; "'!$D:$D"),1,FALSE))),0,1)</f>
        <v>0</v>
      </c>
      <c r="R569" s="76">
        <f t="shared" si="567"/>
        <v>0</v>
      </c>
      <c r="S569" s="76">
        <f t="shared" si="567"/>
        <v>0</v>
      </c>
      <c r="T569" s="76">
        <f t="shared" si="567"/>
        <v>0</v>
      </c>
      <c r="U569" s="76">
        <f t="shared" si="567"/>
        <v>0</v>
      </c>
      <c r="V569" s="76">
        <f t="shared" si="567"/>
        <v>0</v>
      </c>
    </row>
    <row r="570">
      <c r="A570" s="76" t="str">
        <f t="shared" si="1"/>
        <v> ()</v>
      </c>
      <c r="B570" s="76"/>
      <c r="C570" s="76"/>
      <c r="D570" s="76"/>
      <c r="E570" s="76"/>
      <c r="F570" s="76"/>
      <c r="G570" s="76"/>
      <c r="H570" s="76"/>
      <c r="I570" s="88" t="str">
        <f t="shared" si="3"/>
        <v>no</v>
      </c>
      <c r="J570" s="88" t="str">
        <f>IFERROR(__xludf.DUMMYFUNCTION("IFERROR(JOIN("", "",FILTER(K570:P570,LEN(K570:P570))))"),"")</f>
        <v/>
      </c>
      <c r="K570" s="76" t="str">
        <f>IFERROR(__xludf.DUMMYFUNCTION("IF(ISBLANK($D570),"""",IFERROR(JOIN("", "",QUERY(INDIRECT(""'(EDCA) "" &amp; K$3 &amp; ""'!$A$1:$D$1000""),""SELECT A WHERE D = '"" &amp; $A570 &amp; ""'""))))"),"")</f>
        <v/>
      </c>
      <c r="L570" s="76" t="str">
        <f>IFERROR(__xludf.DUMMYFUNCTION("IF(ISBLANK($D570),"""",IFERROR(JOIN("", "",QUERY(INDIRECT(""'(EDCA) "" &amp; L$3 &amp; ""'!$A$1:$D$1000""),""SELECT A WHERE D = '"" &amp; $A570 &amp; ""'""))))"),"")</f>
        <v/>
      </c>
      <c r="M570" s="76" t="str">
        <f>IFERROR(__xludf.DUMMYFUNCTION("IF(ISBLANK($D570),"""",IFERROR(JOIN("", "",QUERY(INDIRECT(""'(EDCA) "" &amp; M$3 &amp; ""'!$A$1:$D$1000""),""SELECT A WHERE D = '"" &amp; $A570 &amp; ""'""))))"),"")</f>
        <v/>
      </c>
      <c r="N570" s="76" t="str">
        <f>IFERROR(__xludf.DUMMYFUNCTION("IF(ISBLANK($D570),"""",IFERROR(JOIN("", "",QUERY(INDIRECT(""'(EDCA) "" &amp; N$3 &amp; ""'!$A$1:$D$1000""),""SELECT A WHERE D = '"" &amp; $A570 &amp; ""'""))))"),"")</f>
        <v/>
      </c>
      <c r="O570" s="76" t="str">
        <f>IFERROR(__xludf.DUMMYFUNCTION("IF(ISBLANK($D570),"""",IFERROR(JOIN("", "",QUERY(INDIRECT(""'(EDCA) "" &amp; O$3 &amp; ""'!$A$1:$D$1000""),""SELECT A WHERE D = '"" &amp; $A570 &amp; ""'""))))"),"")</f>
        <v/>
      </c>
      <c r="P570" s="76" t="str">
        <f>IFERROR(__xludf.DUMMYFUNCTION("IF(ISBLANK($D570),"""",IFERROR(JOIN("", "",QUERY(INDIRECT(""'(EDCA) "" &amp; P$3 &amp; ""'!$A$1:$D$1000""),""SELECT A WHERE D = '"" &amp; $A570 &amp; ""'""))))"),"")</f>
        <v/>
      </c>
      <c r="Q570" s="76">
        <f t="shared" ref="Q570:V570" si="568">IF(ISBLANK(IFERROR(VLOOKUP($A570,INDIRECT("'(EDCA) " &amp; Q$3 &amp; "'!$D:$D"),1,FALSE))),0,1)</f>
        <v>0</v>
      </c>
      <c r="R570" s="76">
        <f t="shared" si="568"/>
        <v>0</v>
      </c>
      <c r="S570" s="76">
        <f t="shared" si="568"/>
        <v>0</v>
      </c>
      <c r="T570" s="76">
        <f t="shared" si="568"/>
        <v>0</v>
      </c>
      <c r="U570" s="76">
        <f t="shared" si="568"/>
        <v>0</v>
      </c>
      <c r="V570" s="76">
        <f t="shared" si="568"/>
        <v>0</v>
      </c>
    </row>
    <row r="571">
      <c r="A571" s="76" t="str">
        <f t="shared" si="1"/>
        <v> ()</v>
      </c>
      <c r="B571" s="76"/>
      <c r="C571" s="76"/>
      <c r="D571" s="76"/>
      <c r="E571" s="76"/>
      <c r="F571" s="76"/>
      <c r="G571" s="76"/>
      <c r="H571" s="76"/>
      <c r="I571" s="88" t="str">
        <f t="shared" si="3"/>
        <v>no</v>
      </c>
      <c r="J571" s="88" t="str">
        <f>IFERROR(__xludf.DUMMYFUNCTION("IFERROR(JOIN("", "",FILTER(K571:P571,LEN(K571:P571))))"),"")</f>
        <v/>
      </c>
      <c r="K571" s="76" t="str">
        <f>IFERROR(__xludf.DUMMYFUNCTION("IF(ISBLANK($D571),"""",IFERROR(JOIN("", "",QUERY(INDIRECT(""'(EDCA) "" &amp; K$3 &amp; ""'!$A$1:$D$1000""),""SELECT A WHERE D = '"" &amp; $A571 &amp; ""'""))))"),"")</f>
        <v/>
      </c>
      <c r="L571" s="76" t="str">
        <f>IFERROR(__xludf.DUMMYFUNCTION("IF(ISBLANK($D571),"""",IFERROR(JOIN("", "",QUERY(INDIRECT(""'(EDCA) "" &amp; L$3 &amp; ""'!$A$1:$D$1000""),""SELECT A WHERE D = '"" &amp; $A571 &amp; ""'""))))"),"")</f>
        <v/>
      </c>
      <c r="M571" s="76" t="str">
        <f>IFERROR(__xludf.DUMMYFUNCTION("IF(ISBLANK($D571),"""",IFERROR(JOIN("", "",QUERY(INDIRECT(""'(EDCA) "" &amp; M$3 &amp; ""'!$A$1:$D$1000""),""SELECT A WHERE D = '"" &amp; $A571 &amp; ""'""))))"),"")</f>
        <v/>
      </c>
      <c r="N571" s="76" t="str">
        <f>IFERROR(__xludf.DUMMYFUNCTION("IF(ISBLANK($D571),"""",IFERROR(JOIN("", "",QUERY(INDIRECT(""'(EDCA) "" &amp; N$3 &amp; ""'!$A$1:$D$1000""),""SELECT A WHERE D = '"" &amp; $A571 &amp; ""'""))))"),"")</f>
        <v/>
      </c>
      <c r="O571" s="76" t="str">
        <f>IFERROR(__xludf.DUMMYFUNCTION("IF(ISBLANK($D571),"""",IFERROR(JOIN("", "",QUERY(INDIRECT(""'(EDCA) "" &amp; O$3 &amp; ""'!$A$1:$D$1000""),""SELECT A WHERE D = '"" &amp; $A571 &amp; ""'""))))"),"")</f>
        <v/>
      </c>
      <c r="P571" s="76" t="str">
        <f>IFERROR(__xludf.DUMMYFUNCTION("IF(ISBLANK($D571),"""",IFERROR(JOIN("", "",QUERY(INDIRECT(""'(EDCA) "" &amp; P$3 &amp; ""'!$A$1:$D$1000""),""SELECT A WHERE D = '"" &amp; $A571 &amp; ""'""))))"),"")</f>
        <v/>
      </c>
      <c r="Q571" s="76">
        <f t="shared" ref="Q571:V571" si="569">IF(ISBLANK(IFERROR(VLOOKUP($A571,INDIRECT("'(EDCA) " &amp; Q$3 &amp; "'!$D:$D"),1,FALSE))),0,1)</f>
        <v>0</v>
      </c>
      <c r="R571" s="76">
        <f t="shared" si="569"/>
        <v>0</v>
      </c>
      <c r="S571" s="76">
        <f t="shared" si="569"/>
        <v>0</v>
      </c>
      <c r="T571" s="76">
        <f t="shared" si="569"/>
        <v>0</v>
      </c>
      <c r="U571" s="76">
        <f t="shared" si="569"/>
        <v>0</v>
      </c>
      <c r="V571" s="76">
        <f t="shared" si="569"/>
        <v>0</v>
      </c>
    </row>
    <row r="572">
      <c r="A572" s="76" t="str">
        <f t="shared" si="1"/>
        <v> ()</v>
      </c>
      <c r="B572" s="76"/>
      <c r="C572" s="76"/>
      <c r="D572" s="76"/>
      <c r="E572" s="76"/>
      <c r="F572" s="76"/>
      <c r="G572" s="76"/>
      <c r="H572" s="76"/>
      <c r="I572" s="88" t="str">
        <f t="shared" si="3"/>
        <v>no</v>
      </c>
      <c r="J572" s="88" t="str">
        <f>IFERROR(__xludf.DUMMYFUNCTION("IFERROR(JOIN("", "",FILTER(K572:P572,LEN(K572:P572))))"),"")</f>
        <v/>
      </c>
      <c r="K572" s="76" t="str">
        <f>IFERROR(__xludf.DUMMYFUNCTION("IF(ISBLANK($D572),"""",IFERROR(JOIN("", "",QUERY(INDIRECT(""'(EDCA) "" &amp; K$3 &amp; ""'!$A$1:$D$1000""),""SELECT A WHERE D = '"" &amp; $A572 &amp; ""'""))))"),"")</f>
        <v/>
      </c>
      <c r="L572" s="76" t="str">
        <f>IFERROR(__xludf.DUMMYFUNCTION("IF(ISBLANK($D572),"""",IFERROR(JOIN("", "",QUERY(INDIRECT(""'(EDCA) "" &amp; L$3 &amp; ""'!$A$1:$D$1000""),""SELECT A WHERE D = '"" &amp; $A572 &amp; ""'""))))"),"")</f>
        <v/>
      </c>
      <c r="M572" s="76" t="str">
        <f>IFERROR(__xludf.DUMMYFUNCTION("IF(ISBLANK($D572),"""",IFERROR(JOIN("", "",QUERY(INDIRECT(""'(EDCA) "" &amp; M$3 &amp; ""'!$A$1:$D$1000""),""SELECT A WHERE D = '"" &amp; $A572 &amp; ""'""))))"),"")</f>
        <v/>
      </c>
      <c r="N572" s="76" t="str">
        <f>IFERROR(__xludf.DUMMYFUNCTION("IF(ISBLANK($D572),"""",IFERROR(JOIN("", "",QUERY(INDIRECT(""'(EDCA) "" &amp; N$3 &amp; ""'!$A$1:$D$1000""),""SELECT A WHERE D = '"" &amp; $A572 &amp; ""'""))))"),"")</f>
        <v/>
      </c>
      <c r="O572" s="76" t="str">
        <f>IFERROR(__xludf.DUMMYFUNCTION("IF(ISBLANK($D572),"""",IFERROR(JOIN("", "",QUERY(INDIRECT(""'(EDCA) "" &amp; O$3 &amp; ""'!$A$1:$D$1000""),""SELECT A WHERE D = '"" &amp; $A572 &amp; ""'""))))"),"")</f>
        <v/>
      </c>
      <c r="P572" s="76" t="str">
        <f>IFERROR(__xludf.DUMMYFUNCTION("IF(ISBLANK($D572),"""",IFERROR(JOIN("", "",QUERY(INDIRECT(""'(EDCA) "" &amp; P$3 &amp; ""'!$A$1:$D$1000""),""SELECT A WHERE D = '"" &amp; $A572 &amp; ""'""))))"),"")</f>
        <v/>
      </c>
      <c r="Q572" s="76">
        <f t="shared" ref="Q572:V572" si="570">IF(ISBLANK(IFERROR(VLOOKUP($A572,INDIRECT("'(EDCA) " &amp; Q$3 &amp; "'!$D:$D"),1,FALSE))),0,1)</f>
        <v>0</v>
      </c>
      <c r="R572" s="76">
        <f t="shared" si="570"/>
        <v>0</v>
      </c>
      <c r="S572" s="76">
        <f t="shared" si="570"/>
        <v>0</v>
      </c>
      <c r="T572" s="76">
        <f t="shared" si="570"/>
        <v>0</v>
      </c>
      <c r="U572" s="76">
        <f t="shared" si="570"/>
        <v>0</v>
      </c>
      <c r="V572" s="76">
        <f t="shared" si="570"/>
        <v>0</v>
      </c>
    </row>
    <row r="573">
      <c r="A573" s="76" t="str">
        <f t="shared" si="1"/>
        <v> ()</v>
      </c>
      <c r="B573" s="76"/>
      <c r="C573" s="76"/>
      <c r="D573" s="76"/>
      <c r="E573" s="76"/>
      <c r="F573" s="76"/>
      <c r="G573" s="76"/>
      <c r="H573" s="76"/>
      <c r="I573" s="88" t="str">
        <f t="shared" si="3"/>
        <v>no</v>
      </c>
      <c r="J573" s="88" t="str">
        <f>IFERROR(__xludf.DUMMYFUNCTION("IFERROR(JOIN("", "",FILTER(K573:P573,LEN(K573:P573))))"),"")</f>
        <v/>
      </c>
      <c r="K573" s="76" t="str">
        <f>IFERROR(__xludf.DUMMYFUNCTION("IF(ISBLANK($D573),"""",IFERROR(JOIN("", "",QUERY(INDIRECT(""'(EDCA) "" &amp; K$3 &amp; ""'!$A$1:$D$1000""),""SELECT A WHERE D = '"" &amp; $A573 &amp; ""'""))))"),"")</f>
        <v/>
      </c>
      <c r="L573" s="76" t="str">
        <f>IFERROR(__xludf.DUMMYFUNCTION("IF(ISBLANK($D573),"""",IFERROR(JOIN("", "",QUERY(INDIRECT(""'(EDCA) "" &amp; L$3 &amp; ""'!$A$1:$D$1000""),""SELECT A WHERE D = '"" &amp; $A573 &amp; ""'""))))"),"")</f>
        <v/>
      </c>
      <c r="M573" s="76" t="str">
        <f>IFERROR(__xludf.DUMMYFUNCTION("IF(ISBLANK($D573),"""",IFERROR(JOIN("", "",QUERY(INDIRECT(""'(EDCA) "" &amp; M$3 &amp; ""'!$A$1:$D$1000""),""SELECT A WHERE D = '"" &amp; $A573 &amp; ""'""))))"),"")</f>
        <v/>
      </c>
      <c r="N573" s="76" t="str">
        <f>IFERROR(__xludf.DUMMYFUNCTION("IF(ISBLANK($D573),"""",IFERROR(JOIN("", "",QUERY(INDIRECT(""'(EDCA) "" &amp; N$3 &amp; ""'!$A$1:$D$1000""),""SELECT A WHERE D = '"" &amp; $A573 &amp; ""'""))))"),"")</f>
        <v/>
      </c>
      <c r="O573" s="76" t="str">
        <f>IFERROR(__xludf.DUMMYFUNCTION("IF(ISBLANK($D573),"""",IFERROR(JOIN("", "",QUERY(INDIRECT(""'(EDCA) "" &amp; O$3 &amp; ""'!$A$1:$D$1000""),""SELECT A WHERE D = '"" &amp; $A573 &amp; ""'""))))"),"")</f>
        <v/>
      </c>
      <c r="P573" s="76" t="str">
        <f>IFERROR(__xludf.DUMMYFUNCTION("IF(ISBLANK($D573),"""",IFERROR(JOIN("", "",QUERY(INDIRECT(""'(EDCA) "" &amp; P$3 &amp; ""'!$A$1:$D$1000""),""SELECT A WHERE D = '"" &amp; $A573 &amp; ""'""))))"),"")</f>
        <v/>
      </c>
      <c r="Q573" s="76">
        <f t="shared" ref="Q573:V573" si="571">IF(ISBLANK(IFERROR(VLOOKUP($A573,INDIRECT("'(EDCA) " &amp; Q$3 &amp; "'!$D:$D"),1,FALSE))),0,1)</f>
        <v>0</v>
      </c>
      <c r="R573" s="76">
        <f t="shared" si="571"/>
        <v>0</v>
      </c>
      <c r="S573" s="76">
        <f t="shared" si="571"/>
        <v>0</v>
      </c>
      <c r="T573" s="76">
        <f t="shared" si="571"/>
        <v>0</v>
      </c>
      <c r="U573" s="76">
        <f t="shared" si="571"/>
        <v>0</v>
      </c>
      <c r="V573" s="76">
        <f t="shared" si="571"/>
        <v>0</v>
      </c>
    </row>
    <row r="574">
      <c r="A574" s="76" t="str">
        <f t="shared" si="1"/>
        <v> ()</v>
      </c>
      <c r="B574" s="76"/>
      <c r="C574" s="76"/>
      <c r="D574" s="76"/>
      <c r="E574" s="76"/>
      <c r="F574" s="76"/>
      <c r="G574" s="76"/>
      <c r="H574" s="76"/>
      <c r="I574" s="88" t="str">
        <f t="shared" si="3"/>
        <v>no</v>
      </c>
      <c r="J574" s="88" t="str">
        <f>IFERROR(__xludf.DUMMYFUNCTION("IFERROR(JOIN("", "",FILTER(K574:P574,LEN(K574:P574))))"),"")</f>
        <v/>
      </c>
      <c r="K574" s="76" t="str">
        <f>IFERROR(__xludf.DUMMYFUNCTION("IF(ISBLANK($D574),"""",IFERROR(JOIN("", "",QUERY(INDIRECT(""'(EDCA) "" &amp; K$3 &amp; ""'!$A$1:$D$1000""),""SELECT A WHERE D = '"" &amp; $A574 &amp; ""'""))))"),"")</f>
        <v/>
      </c>
      <c r="L574" s="76" t="str">
        <f>IFERROR(__xludf.DUMMYFUNCTION("IF(ISBLANK($D574),"""",IFERROR(JOIN("", "",QUERY(INDIRECT(""'(EDCA) "" &amp; L$3 &amp; ""'!$A$1:$D$1000""),""SELECT A WHERE D = '"" &amp; $A574 &amp; ""'""))))"),"")</f>
        <v/>
      </c>
      <c r="M574" s="76" t="str">
        <f>IFERROR(__xludf.DUMMYFUNCTION("IF(ISBLANK($D574),"""",IFERROR(JOIN("", "",QUERY(INDIRECT(""'(EDCA) "" &amp; M$3 &amp; ""'!$A$1:$D$1000""),""SELECT A WHERE D = '"" &amp; $A574 &amp; ""'""))))"),"")</f>
        <v/>
      </c>
      <c r="N574" s="76" t="str">
        <f>IFERROR(__xludf.DUMMYFUNCTION("IF(ISBLANK($D574),"""",IFERROR(JOIN("", "",QUERY(INDIRECT(""'(EDCA) "" &amp; N$3 &amp; ""'!$A$1:$D$1000""),""SELECT A WHERE D = '"" &amp; $A574 &amp; ""'""))))"),"")</f>
        <v/>
      </c>
      <c r="O574" s="76" t="str">
        <f>IFERROR(__xludf.DUMMYFUNCTION("IF(ISBLANK($D574),"""",IFERROR(JOIN("", "",QUERY(INDIRECT(""'(EDCA) "" &amp; O$3 &amp; ""'!$A$1:$D$1000""),""SELECT A WHERE D = '"" &amp; $A574 &amp; ""'""))))"),"")</f>
        <v/>
      </c>
      <c r="P574" s="76" t="str">
        <f>IFERROR(__xludf.DUMMYFUNCTION("IF(ISBLANK($D574),"""",IFERROR(JOIN("", "",QUERY(INDIRECT(""'(EDCA) "" &amp; P$3 &amp; ""'!$A$1:$D$1000""),""SELECT A WHERE D = '"" &amp; $A574 &amp; ""'""))))"),"")</f>
        <v/>
      </c>
      <c r="Q574" s="76">
        <f t="shared" ref="Q574:V574" si="572">IF(ISBLANK(IFERROR(VLOOKUP($A574,INDIRECT("'(EDCA) " &amp; Q$3 &amp; "'!$D:$D"),1,FALSE))),0,1)</f>
        <v>0</v>
      </c>
      <c r="R574" s="76">
        <f t="shared" si="572"/>
        <v>0</v>
      </c>
      <c r="S574" s="76">
        <f t="shared" si="572"/>
        <v>0</v>
      </c>
      <c r="T574" s="76">
        <f t="shared" si="572"/>
        <v>0</v>
      </c>
      <c r="U574" s="76">
        <f t="shared" si="572"/>
        <v>0</v>
      </c>
      <c r="V574" s="76">
        <f t="shared" si="572"/>
        <v>0</v>
      </c>
    </row>
    <row r="575">
      <c r="A575" s="76" t="str">
        <f t="shared" si="1"/>
        <v> ()</v>
      </c>
      <c r="B575" s="76"/>
      <c r="C575" s="76"/>
      <c r="D575" s="76"/>
      <c r="E575" s="76"/>
      <c r="F575" s="76"/>
      <c r="G575" s="76"/>
      <c r="H575" s="76"/>
      <c r="I575" s="88" t="str">
        <f t="shared" si="3"/>
        <v>no</v>
      </c>
      <c r="J575" s="88" t="str">
        <f>IFERROR(__xludf.DUMMYFUNCTION("IFERROR(JOIN("", "",FILTER(K575:P575,LEN(K575:P575))))"),"")</f>
        <v/>
      </c>
      <c r="K575" s="76" t="str">
        <f>IFERROR(__xludf.DUMMYFUNCTION("IF(ISBLANK($D575),"""",IFERROR(JOIN("", "",QUERY(INDIRECT(""'(EDCA) "" &amp; K$3 &amp; ""'!$A$1:$D$1000""),""SELECT A WHERE D = '"" &amp; $A575 &amp; ""'""))))"),"")</f>
        <v/>
      </c>
      <c r="L575" s="76" t="str">
        <f>IFERROR(__xludf.DUMMYFUNCTION("IF(ISBLANK($D575),"""",IFERROR(JOIN("", "",QUERY(INDIRECT(""'(EDCA) "" &amp; L$3 &amp; ""'!$A$1:$D$1000""),""SELECT A WHERE D = '"" &amp; $A575 &amp; ""'""))))"),"")</f>
        <v/>
      </c>
      <c r="M575" s="76" t="str">
        <f>IFERROR(__xludf.DUMMYFUNCTION("IF(ISBLANK($D575),"""",IFERROR(JOIN("", "",QUERY(INDIRECT(""'(EDCA) "" &amp; M$3 &amp; ""'!$A$1:$D$1000""),""SELECT A WHERE D = '"" &amp; $A575 &amp; ""'""))))"),"")</f>
        <v/>
      </c>
      <c r="N575" s="76" t="str">
        <f>IFERROR(__xludf.DUMMYFUNCTION("IF(ISBLANK($D575),"""",IFERROR(JOIN("", "",QUERY(INDIRECT(""'(EDCA) "" &amp; N$3 &amp; ""'!$A$1:$D$1000""),""SELECT A WHERE D = '"" &amp; $A575 &amp; ""'""))))"),"")</f>
        <v/>
      </c>
      <c r="O575" s="76" t="str">
        <f>IFERROR(__xludf.DUMMYFUNCTION("IF(ISBLANK($D575),"""",IFERROR(JOIN("", "",QUERY(INDIRECT(""'(EDCA) "" &amp; O$3 &amp; ""'!$A$1:$D$1000""),""SELECT A WHERE D = '"" &amp; $A575 &amp; ""'""))))"),"")</f>
        <v/>
      </c>
      <c r="P575" s="76" t="str">
        <f>IFERROR(__xludf.DUMMYFUNCTION("IF(ISBLANK($D575),"""",IFERROR(JOIN("", "",QUERY(INDIRECT(""'(EDCA) "" &amp; P$3 &amp; ""'!$A$1:$D$1000""),""SELECT A WHERE D = '"" &amp; $A575 &amp; ""'""))))"),"")</f>
        <v/>
      </c>
      <c r="Q575" s="76">
        <f t="shared" ref="Q575:V575" si="573">IF(ISBLANK(IFERROR(VLOOKUP($A575,INDIRECT("'(EDCA) " &amp; Q$3 &amp; "'!$D:$D"),1,FALSE))),0,1)</f>
        <v>0</v>
      </c>
      <c r="R575" s="76">
        <f t="shared" si="573"/>
        <v>0</v>
      </c>
      <c r="S575" s="76">
        <f t="shared" si="573"/>
        <v>0</v>
      </c>
      <c r="T575" s="76">
        <f t="shared" si="573"/>
        <v>0</v>
      </c>
      <c r="U575" s="76">
        <f t="shared" si="573"/>
        <v>0</v>
      </c>
      <c r="V575" s="76">
        <f t="shared" si="573"/>
        <v>0</v>
      </c>
    </row>
    <row r="576">
      <c r="A576" s="76" t="str">
        <f t="shared" si="1"/>
        <v> ()</v>
      </c>
      <c r="B576" s="76"/>
      <c r="C576" s="76"/>
      <c r="D576" s="76"/>
      <c r="E576" s="76"/>
      <c r="F576" s="76"/>
      <c r="G576" s="76"/>
      <c r="H576" s="76"/>
      <c r="I576" s="88" t="str">
        <f t="shared" si="3"/>
        <v>no</v>
      </c>
      <c r="J576" s="88" t="str">
        <f>IFERROR(__xludf.DUMMYFUNCTION("IFERROR(JOIN("", "",FILTER(K576:P576,LEN(K576:P576))))"),"")</f>
        <v/>
      </c>
      <c r="K576" s="76" t="str">
        <f>IFERROR(__xludf.DUMMYFUNCTION("IF(ISBLANK($D576),"""",IFERROR(JOIN("", "",QUERY(INDIRECT(""'(EDCA) "" &amp; K$3 &amp; ""'!$A$1:$D$1000""),""SELECT A WHERE D = '"" &amp; $A576 &amp; ""'""))))"),"")</f>
        <v/>
      </c>
      <c r="L576" s="76" t="str">
        <f>IFERROR(__xludf.DUMMYFUNCTION("IF(ISBLANK($D576),"""",IFERROR(JOIN("", "",QUERY(INDIRECT(""'(EDCA) "" &amp; L$3 &amp; ""'!$A$1:$D$1000""),""SELECT A WHERE D = '"" &amp; $A576 &amp; ""'""))))"),"")</f>
        <v/>
      </c>
      <c r="M576" s="76" t="str">
        <f>IFERROR(__xludf.DUMMYFUNCTION("IF(ISBLANK($D576),"""",IFERROR(JOIN("", "",QUERY(INDIRECT(""'(EDCA) "" &amp; M$3 &amp; ""'!$A$1:$D$1000""),""SELECT A WHERE D = '"" &amp; $A576 &amp; ""'""))))"),"")</f>
        <v/>
      </c>
      <c r="N576" s="76" t="str">
        <f>IFERROR(__xludf.DUMMYFUNCTION("IF(ISBLANK($D576),"""",IFERROR(JOIN("", "",QUERY(INDIRECT(""'(EDCA) "" &amp; N$3 &amp; ""'!$A$1:$D$1000""),""SELECT A WHERE D = '"" &amp; $A576 &amp; ""'""))))"),"")</f>
        <v/>
      </c>
      <c r="O576" s="76" t="str">
        <f>IFERROR(__xludf.DUMMYFUNCTION("IF(ISBLANK($D576),"""",IFERROR(JOIN("", "",QUERY(INDIRECT(""'(EDCA) "" &amp; O$3 &amp; ""'!$A$1:$D$1000""),""SELECT A WHERE D = '"" &amp; $A576 &amp; ""'""))))"),"")</f>
        <v/>
      </c>
      <c r="P576" s="76" t="str">
        <f>IFERROR(__xludf.DUMMYFUNCTION("IF(ISBLANK($D576),"""",IFERROR(JOIN("", "",QUERY(INDIRECT(""'(EDCA) "" &amp; P$3 &amp; ""'!$A$1:$D$1000""),""SELECT A WHERE D = '"" &amp; $A576 &amp; ""'""))))"),"")</f>
        <v/>
      </c>
      <c r="Q576" s="76">
        <f t="shared" ref="Q576:V576" si="574">IF(ISBLANK(IFERROR(VLOOKUP($A576,INDIRECT("'(EDCA) " &amp; Q$3 &amp; "'!$D:$D"),1,FALSE))),0,1)</f>
        <v>0</v>
      </c>
      <c r="R576" s="76">
        <f t="shared" si="574"/>
        <v>0</v>
      </c>
      <c r="S576" s="76">
        <f t="shared" si="574"/>
        <v>0</v>
      </c>
      <c r="T576" s="76">
        <f t="shared" si="574"/>
        <v>0</v>
      </c>
      <c r="U576" s="76">
        <f t="shared" si="574"/>
        <v>0</v>
      </c>
      <c r="V576" s="76">
        <f t="shared" si="574"/>
        <v>0</v>
      </c>
    </row>
    <row r="577">
      <c r="A577" s="76" t="str">
        <f t="shared" si="1"/>
        <v> ()</v>
      </c>
      <c r="B577" s="76"/>
      <c r="C577" s="76"/>
      <c r="D577" s="76"/>
      <c r="E577" s="76"/>
      <c r="F577" s="76"/>
      <c r="G577" s="76"/>
      <c r="H577" s="76"/>
      <c r="I577" s="88" t="str">
        <f t="shared" si="3"/>
        <v>no</v>
      </c>
      <c r="J577" s="88" t="str">
        <f>IFERROR(__xludf.DUMMYFUNCTION("IFERROR(JOIN("", "",FILTER(K577:P577,LEN(K577:P577))))"),"")</f>
        <v/>
      </c>
      <c r="K577" s="76" t="str">
        <f>IFERROR(__xludf.DUMMYFUNCTION("IF(ISBLANK($D577),"""",IFERROR(JOIN("", "",QUERY(INDIRECT(""'(EDCA) "" &amp; K$3 &amp; ""'!$A$1:$D$1000""),""SELECT A WHERE D = '"" &amp; $A577 &amp; ""'""))))"),"")</f>
        <v/>
      </c>
      <c r="L577" s="76" t="str">
        <f>IFERROR(__xludf.DUMMYFUNCTION("IF(ISBLANK($D577),"""",IFERROR(JOIN("", "",QUERY(INDIRECT(""'(EDCA) "" &amp; L$3 &amp; ""'!$A$1:$D$1000""),""SELECT A WHERE D = '"" &amp; $A577 &amp; ""'""))))"),"")</f>
        <v/>
      </c>
      <c r="M577" s="76" t="str">
        <f>IFERROR(__xludf.DUMMYFUNCTION("IF(ISBLANK($D577),"""",IFERROR(JOIN("", "",QUERY(INDIRECT(""'(EDCA) "" &amp; M$3 &amp; ""'!$A$1:$D$1000""),""SELECT A WHERE D = '"" &amp; $A577 &amp; ""'""))))"),"")</f>
        <v/>
      </c>
      <c r="N577" s="76" t="str">
        <f>IFERROR(__xludf.DUMMYFUNCTION("IF(ISBLANK($D577),"""",IFERROR(JOIN("", "",QUERY(INDIRECT(""'(EDCA) "" &amp; N$3 &amp; ""'!$A$1:$D$1000""),""SELECT A WHERE D = '"" &amp; $A577 &amp; ""'""))))"),"")</f>
        <v/>
      </c>
      <c r="O577" s="76" t="str">
        <f>IFERROR(__xludf.DUMMYFUNCTION("IF(ISBLANK($D577),"""",IFERROR(JOIN("", "",QUERY(INDIRECT(""'(EDCA) "" &amp; O$3 &amp; ""'!$A$1:$D$1000""),""SELECT A WHERE D = '"" &amp; $A577 &amp; ""'""))))"),"")</f>
        <v/>
      </c>
      <c r="P577" s="76" t="str">
        <f>IFERROR(__xludf.DUMMYFUNCTION("IF(ISBLANK($D577),"""",IFERROR(JOIN("", "",QUERY(INDIRECT(""'(EDCA) "" &amp; P$3 &amp; ""'!$A$1:$D$1000""),""SELECT A WHERE D = '"" &amp; $A577 &amp; ""'""))))"),"")</f>
        <v/>
      </c>
      <c r="Q577" s="76">
        <f t="shared" ref="Q577:V577" si="575">IF(ISBLANK(IFERROR(VLOOKUP($A577,INDIRECT("'(EDCA) " &amp; Q$3 &amp; "'!$D:$D"),1,FALSE))),0,1)</f>
        <v>0</v>
      </c>
      <c r="R577" s="76">
        <f t="shared" si="575"/>
        <v>0</v>
      </c>
      <c r="S577" s="76">
        <f t="shared" si="575"/>
        <v>0</v>
      </c>
      <c r="T577" s="76">
        <f t="shared" si="575"/>
        <v>0</v>
      </c>
      <c r="U577" s="76">
        <f t="shared" si="575"/>
        <v>0</v>
      </c>
      <c r="V577" s="76">
        <f t="shared" si="575"/>
        <v>0</v>
      </c>
    </row>
    <row r="578">
      <c r="A578" s="76" t="str">
        <f t="shared" si="1"/>
        <v> ()</v>
      </c>
      <c r="B578" s="76"/>
      <c r="C578" s="76"/>
      <c r="D578" s="76"/>
      <c r="E578" s="76"/>
      <c r="F578" s="76"/>
      <c r="G578" s="76"/>
      <c r="H578" s="76"/>
      <c r="I578" s="88" t="str">
        <f t="shared" si="3"/>
        <v>no</v>
      </c>
      <c r="J578" s="88" t="str">
        <f>IFERROR(__xludf.DUMMYFUNCTION("IFERROR(JOIN("", "",FILTER(K578:P578,LEN(K578:P578))))"),"")</f>
        <v/>
      </c>
      <c r="K578" s="76" t="str">
        <f>IFERROR(__xludf.DUMMYFUNCTION("IF(ISBLANK($D578),"""",IFERROR(JOIN("", "",QUERY(INDIRECT(""'(EDCA) "" &amp; K$3 &amp; ""'!$A$1:$D$1000""),""SELECT A WHERE D = '"" &amp; $A578 &amp; ""'""))))"),"")</f>
        <v/>
      </c>
      <c r="L578" s="76" t="str">
        <f>IFERROR(__xludf.DUMMYFUNCTION("IF(ISBLANK($D578),"""",IFERROR(JOIN("", "",QUERY(INDIRECT(""'(EDCA) "" &amp; L$3 &amp; ""'!$A$1:$D$1000""),""SELECT A WHERE D = '"" &amp; $A578 &amp; ""'""))))"),"")</f>
        <v/>
      </c>
      <c r="M578" s="76" t="str">
        <f>IFERROR(__xludf.DUMMYFUNCTION("IF(ISBLANK($D578),"""",IFERROR(JOIN("", "",QUERY(INDIRECT(""'(EDCA) "" &amp; M$3 &amp; ""'!$A$1:$D$1000""),""SELECT A WHERE D = '"" &amp; $A578 &amp; ""'""))))"),"")</f>
        <v/>
      </c>
      <c r="N578" s="76" t="str">
        <f>IFERROR(__xludf.DUMMYFUNCTION("IF(ISBLANK($D578),"""",IFERROR(JOIN("", "",QUERY(INDIRECT(""'(EDCA) "" &amp; N$3 &amp; ""'!$A$1:$D$1000""),""SELECT A WHERE D = '"" &amp; $A578 &amp; ""'""))))"),"")</f>
        <v/>
      </c>
      <c r="O578" s="76" t="str">
        <f>IFERROR(__xludf.DUMMYFUNCTION("IF(ISBLANK($D578),"""",IFERROR(JOIN("", "",QUERY(INDIRECT(""'(EDCA) "" &amp; O$3 &amp; ""'!$A$1:$D$1000""),""SELECT A WHERE D = '"" &amp; $A578 &amp; ""'""))))"),"")</f>
        <v/>
      </c>
      <c r="P578" s="76" t="str">
        <f>IFERROR(__xludf.DUMMYFUNCTION("IF(ISBLANK($D578),"""",IFERROR(JOIN("", "",QUERY(INDIRECT(""'(EDCA) "" &amp; P$3 &amp; ""'!$A$1:$D$1000""),""SELECT A WHERE D = '"" &amp; $A578 &amp; ""'""))))"),"")</f>
        <v/>
      </c>
      <c r="Q578" s="76">
        <f t="shared" ref="Q578:V578" si="576">IF(ISBLANK(IFERROR(VLOOKUP($A578,INDIRECT("'(EDCA) " &amp; Q$3 &amp; "'!$D:$D"),1,FALSE))),0,1)</f>
        <v>0</v>
      </c>
      <c r="R578" s="76">
        <f t="shared" si="576"/>
        <v>0</v>
      </c>
      <c r="S578" s="76">
        <f t="shared" si="576"/>
        <v>0</v>
      </c>
      <c r="T578" s="76">
        <f t="shared" si="576"/>
        <v>0</v>
      </c>
      <c r="U578" s="76">
        <f t="shared" si="576"/>
        <v>0</v>
      </c>
      <c r="V578" s="76">
        <f t="shared" si="576"/>
        <v>0</v>
      </c>
    </row>
    <row r="579">
      <c r="A579" s="76" t="str">
        <f t="shared" si="1"/>
        <v> ()</v>
      </c>
      <c r="B579" s="76"/>
      <c r="C579" s="76"/>
      <c r="D579" s="76"/>
      <c r="E579" s="76"/>
      <c r="F579" s="76"/>
      <c r="G579" s="76"/>
      <c r="H579" s="76"/>
      <c r="I579" s="88" t="str">
        <f t="shared" si="3"/>
        <v>no</v>
      </c>
      <c r="J579" s="88" t="str">
        <f>IFERROR(__xludf.DUMMYFUNCTION("IFERROR(JOIN("", "",FILTER(K579:P579,LEN(K579:P579))))"),"")</f>
        <v/>
      </c>
      <c r="K579" s="76" t="str">
        <f>IFERROR(__xludf.DUMMYFUNCTION("IF(ISBLANK($D579),"""",IFERROR(JOIN("", "",QUERY(INDIRECT(""'(EDCA) "" &amp; K$3 &amp; ""'!$A$1:$D$1000""),""SELECT A WHERE D = '"" &amp; $A579 &amp; ""'""))))"),"")</f>
        <v/>
      </c>
      <c r="L579" s="76" t="str">
        <f>IFERROR(__xludf.DUMMYFUNCTION("IF(ISBLANK($D579),"""",IFERROR(JOIN("", "",QUERY(INDIRECT(""'(EDCA) "" &amp; L$3 &amp; ""'!$A$1:$D$1000""),""SELECT A WHERE D = '"" &amp; $A579 &amp; ""'""))))"),"")</f>
        <v/>
      </c>
      <c r="M579" s="76" t="str">
        <f>IFERROR(__xludf.DUMMYFUNCTION("IF(ISBLANK($D579),"""",IFERROR(JOIN("", "",QUERY(INDIRECT(""'(EDCA) "" &amp; M$3 &amp; ""'!$A$1:$D$1000""),""SELECT A WHERE D = '"" &amp; $A579 &amp; ""'""))))"),"")</f>
        <v/>
      </c>
      <c r="N579" s="76" t="str">
        <f>IFERROR(__xludf.DUMMYFUNCTION("IF(ISBLANK($D579),"""",IFERROR(JOIN("", "",QUERY(INDIRECT(""'(EDCA) "" &amp; N$3 &amp; ""'!$A$1:$D$1000""),""SELECT A WHERE D = '"" &amp; $A579 &amp; ""'""))))"),"")</f>
        <v/>
      </c>
      <c r="O579" s="76" t="str">
        <f>IFERROR(__xludf.DUMMYFUNCTION("IF(ISBLANK($D579),"""",IFERROR(JOIN("", "",QUERY(INDIRECT(""'(EDCA) "" &amp; O$3 &amp; ""'!$A$1:$D$1000""),""SELECT A WHERE D = '"" &amp; $A579 &amp; ""'""))))"),"")</f>
        <v/>
      </c>
      <c r="P579" s="76" t="str">
        <f>IFERROR(__xludf.DUMMYFUNCTION("IF(ISBLANK($D579),"""",IFERROR(JOIN("", "",QUERY(INDIRECT(""'(EDCA) "" &amp; P$3 &amp; ""'!$A$1:$D$1000""),""SELECT A WHERE D = '"" &amp; $A579 &amp; ""'""))))"),"")</f>
        <v/>
      </c>
      <c r="Q579" s="76">
        <f t="shared" ref="Q579:V579" si="577">IF(ISBLANK(IFERROR(VLOOKUP($A579,INDIRECT("'(EDCA) " &amp; Q$3 &amp; "'!$D:$D"),1,FALSE))),0,1)</f>
        <v>0</v>
      </c>
      <c r="R579" s="76">
        <f t="shared" si="577"/>
        <v>0</v>
      </c>
      <c r="S579" s="76">
        <f t="shared" si="577"/>
        <v>0</v>
      </c>
      <c r="T579" s="76">
        <f t="shared" si="577"/>
        <v>0</v>
      </c>
      <c r="U579" s="76">
        <f t="shared" si="577"/>
        <v>0</v>
      </c>
      <c r="V579" s="76">
        <f t="shared" si="577"/>
        <v>0</v>
      </c>
    </row>
    <row r="580">
      <c r="A580" s="76" t="str">
        <f t="shared" si="1"/>
        <v> ()</v>
      </c>
      <c r="B580" s="76"/>
      <c r="C580" s="76"/>
      <c r="D580" s="76"/>
      <c r="E580" s="76"/>
      <c r="F580" s="76"/>
      <c r="G580" s="76"/>
      <c r="H580" s="76"/>
      <c r="I580" s="88" t="str">
        <f t="shared" si="3"/>
        <v>no</v>
      </c>
      <c r="J580" s="88" t="str">
        <f>IFERROR(__xludf.DUMMYFUNCTION("IFERROR(JOIN("", "",FILTER(K580:P580,LEN(K580:P580))))"),"")</f>
        <v/>
      </c>
      <c r="K580" s="76" t="str">
        <f>IFERROR(__xludf.DUMMYFUNCTION("IF(ISBLANK($D580),"""",IFERROR(JOIN("", "",QUERY(INDIRECT(""'(EDCA) "" &amp; K$3 &amp; ""'!$A$1:$D$1000""),""SELECT A WHERE D = '"" &amp; $A580 &amp; ""'""))))"),"")</f>
        <v/>
      </c>
      <c r="L580" s="76" t="str">
        <f>IFERROR(__xludf.DUMMYFUNCTION("IF(ISBLANK($D580),"""",IFERROR(JOIN("", "",QUERY(INDIRECT(""'(EDCA) "" &amp; L$3 &amp; ""'!$A$1:$D$1000""),""SELECT A WHERE D = '"" &amp; $A580 &amp; ""'""))))"),"")</f>
        <v/>
      </c>
      <c r="M580" s="76" t="str">
        <f>IFERROR(__xludf.DUMMYFUNCTION("IF(ISBLANK($D580),"""",IFERROR(JOIN("", "",QUERY(INDIRECT(""'(EDCA) "" &amp; M$3 &amp; ""'!$A$1:$D$1000""),""SELECT A WHERE D = '"" &amp; $A580 &amp; ""'""))))"),"")</f>
        <v/>
      </c>
      <c r="N580" s="76" t="str">
        <f>IFERROR(__xludf.DUMMYFUNCTION("IF(ISBLANK($D580),"""",IFERROR(JOIN("", "",QUERY(INDIRECT(""'(EDCA) "" &amp; N$3 &amp; ""'!$A$1:$D$1000""),""SELECT A WHERE D = '"" &amp; $A580 &amp; ""'""))))"),"")</f>
        <v/>
      </c>
      <c r="O580" s="76" t="str">
        <f>IFERROR(__xludf.DUMMYFUNCTION("IF(ISBLANK($D580),"""",IFERROR(JOIN("", "",QUERY(INDIRECT(""'(EDCA) "" &amp; O$3 &amp; ""'!$A$1:$D$1000""),""SELECT A WHERE D = '"" &amp; $A580 &amp; ""'""))))"),"")</f>
        <v/>
      </c>
      <c r="P580" s="76" t="str">
        <f>IFERROR(__xludf.DUMMYFUNCTION("IF(ISBLANK($D580),"""",IFERROR(JOIN("", "",QUERY(INDIRECT(""'(EDCA) "" &amp; P$3 &amp; ""'!$A$1:$D$1000""),""SELECT A WHERE D = '"" &amp; $A580 &amp; ""'""))))"),"")</f>
        <v/>
      </c>
      <c r="Q580" s="76">
        <f t="shared" ref="Q580:V580" si="578">IF(ISBLANK(IFERROR(VLOOKUP($A580,INDIRECT("'(EDCA) " &amp; Q$3 &amp; "'!$D:$D"),1,FALSE))),0,1)</f>
        <v>0</v>
      </c>
      <c r="R580" s="76">
        <f t="shared" si="578"/>
        <v>0</v>
      </c>
      <c r="S580" s="76">
        <f t="shared" si="578"/>
        <v>0</v>
      </c>
      <c r="T580" s="76">
        <f t="shared" si="578"/>
        <v>0</v>
      </c>
      <c r="U580" s="76">
        <f t="shared" si="578"/>
        <v>0</v>
      </c>
      <c r="V580" s="76">
        <f t="shared" si="578"/>
        <v>0</v>
      </c>
    </row>
    <row r="581">
      <c r="A581" s="76" t="str">
        <f t="shared" si="1"/>
        <v> ()</v>
      </c>
      <c r="B581" s="76"/>
      <c r="C581" s="76"/>
      <c r="D581" s="76"/>
      <c r="E581" s="76"/>
      <c r="F581" s="76"/>
      <c r="G581" s="76"/>
      <c r="H581" s="76"/>
      <c r="I581" s="88" t="str">
        <f t="shared" si="3"/>
        <v>no</v>
      </c>
      <c r="J581" s="88" t="str">
        <f>IFERROR(__xludf.DUMMYFUNCTION("IFERROR(JOIN("", "",FILTER(K581:P581,LEN(K581:P581))))"),"")</f>
        <v/>
      </c>
      <c r="K581" s="76" t="str">
        <f>IFERROR(__xludf.DUMMYFUNCTION("IF(ISBLANK($D581),"""",IFERROR(JOIN("", "",QUERY(INDIRECT(""'(EDCA) "" &amp; K$3 &amp; ""'!$A$1:$D$1000""),""SELECT A WHERE D = '"" &amp; $A581 &amp; ""'""))))"),"")</f>
        <v/>
      </c>
      <c r="L581" s="76" t="str">
        <f>IFERROR(__xludf.DUMMYFUNCTION("IF(ISBLANK($D581),"""",IFERROR(JOIN("", "",QUERY(INDIRECT(""'(EDCA) "" &amp; L$3 &amp; ""'!$A$1:$D$1000""),""SELECT A WHERE D = '"" &amp; $A581 &amp; ""'""))))"),"")</f>
        <v/>
      </c>
      <c r="M581" s="76" t="str">
        <f>IFERROR(__xludf.DUMMYFUNCTION("IF(ISBLANK($D581),"""",IFERROR(JOIN("", "",QUERY(INDIRECT(""'(EDCA) "" &amp; M$3 &amp; ""'!$A$1:$D$1000""),""SELECT A WHERE D = '"" &amp; $A581 &amp; ""'""))))"),"")</f>
        <v/>
      </c>
      <c r="N581" s="76" t="str">
        <f>IFERROR(__xludf.DUMMYFUNCTION("IF(ISBLANK($D581),"""",IFERROR(JOIN("", "",QUERY(INDIRECT(""'(EDCA) "" &amp; N$3 &amp; ""'!$A$1:$D$1000""),""SELECT A WHERE D = '"" &amp; $A581 &amp; ""'""))))"),"")</f>
        <v/>
      </c>
      <c r="O581" s="76" t="str">
        <f>IFERROR(__xludf.DUMMYFUNCTION("IF(ISBLANK($D581),"""",IFERROR(JOIN("", "",QUERY(INDIRECT(""'(EDCA) "" &amp; O$3 &amp; ""'!$A$1:$D$1000""),""SELECT A WHERE D = '"" &amp; $A581 &amp; ""'""))))"),"")</f>
        <v/>
      </c>
      <c r="P581" s="76" t="str">
        <f>IFERROR(__xludf.DUMMYFUNCTION("IF(ISBLANK($D581),"""",IFERROR(JOIN("", "",QUERY(INDIRECT(""'(EDCA) "" &amp; P$3 &amp; ""'!$A$1:$D$1000""),""SELECT A WHERE D = '"" &amp; $A581 &amp; ""'""))))"),"")</f>
        <v/>
      </c>
      <c r="Q581" s="76">
        <f t="shared" ref="Q581:V581" si="579">IF(ISBLANK(IFERROR(VLOOKUP($A581,INDIRECT("'(EDCA) " &amp; Q$3 &amp; "'!$D:$D"),1,FALSE))),0,1)</f>
        <v>0</v>
      </c>
      <c r="R581" s="76">
        <f t="shared" si="579"/>
        <v>0</v>
      </c>
      <c r="S581" s="76">
        <f t="shared" si="579"/>
        <v>0</v>
      </c>
      <c r="T581" s="76">
        <f t="shared" si="579"/>
        <v>0</v>
      </c>
      <c r="U581" s="76">
        <f t="shared" si="579"/>
        <v>0</v>
      </c>
      <c r="V581" s="76">
        <f t="shared" si="579"/>
        <v>0</v>
      </c>
    </row>
    <row r="582">
      <c r="A582" s="76" t="str">
        <f t="shared" si="1"/>
        <v> ()</v>
      </c>
      <c r="B582" s="76"/>
      <c r="C582" s="76"/>
      <c r="D582" s="76"/>
      <c r="E582" s="76"/>
      <c r="F582" s="76"/>
      <c r="G582" s="76"/>
      <c r="H582" s="76"/>
      <c r="I582" s="88" t="str">
        <f t="shared" si="3"/>
        <v>no</v>
      </c>
      <c r="J582" s="88" t="str">
        <f>IFERROR(__xludf.DUMMYFUNCTION("IFERROR(JOIN("", "",FILTER(K582:P582,LEN(K582:P582))))"),"")</f>
        <v/>
      </c>
      <c r="K582" s="76" t="str">
        <f>IFERROR(__xludf.DUMMYFUNCTION("IF(ISBLANK($D582),"""",IFERROR(JOIN("", "",QUERY(INDIRECT(""'(EDCA) "" &amp; K$3 &amp; ""'!$A$1:$D$1000""),""SELECT A WHERE D = '"" &amp; $A582 &amp; ""'""))))"),"")</f>
        <v/>
      </c>
      <c r="L582" s="76" t="str">
        <f>IFERROR(__xludf.DUMMYFUNCTION("IF(ISBLANK($D582),"""",IFERROR(JOIN("", "",QUERY(INDIRECT(""'(EDCA) "" &amp; L$3 &amp; ""'!$A$1:$D$1000""),""SELECT A WHERE D = '"" &amp; $A582 &amp; ""'""))))"),"")</f>
        <v/>
      </c>
      <c r="M582" s="76" t="str">
        <f>IFERROR(__xludf.DUMMYFUNCTION("IF(ISBLANK($D582),"""",IFERROR(JOIN("", "",QUERY(INDIRECT(""'(EDCA) "" &amp; M$3 &amp; ""'!$A$1:$D$1000""),""SELECT A WHERE D = '"" &amp; $A582 &amp; ""'""))))"),"")</f>
        <v/>
      </c>
      <c r="N582" s="76" t="str">
        <f>IFERROR(__xludf.DUMMYFUNCTION("IF(ISBLANK($D582),"""",IFERROR(JOIN("", "",QUERY(INDIRECT(""'(EDCA) "" &amp; N$3 &amp; ""'!$A$1:$D$1000""),""SELECT A WHERE D = '"" &amp; $A582 &amp; ""'""))))"),"")</f>
        <v/>
      </c>
      <c r="O582" s="76" t="str">
        <f>IFERROR(__xludf.DUMMYFUNCTION("IF(ISBLANK($D582),"""",IFERROR(JOIN("", "",QUERY(INDIRECT(""'(EDCA) "" &amp; O$3 &amp; ""'!$A$1:$D$1000""),""SELECT A WHERE D = '"" &amp; $A582 &amp; ""'""))))"),"")</f>
        <v/>
      </c>
      <c r="P582" s="76" t="str">
        <f>IFERROR(__xludf.DUMMYFUNCTION("IF(ISBLANK($D582),"""",IFERROR(JOIN("", "",QUERY(INDIRECT(""'(EDCA) "" &amp; P$3 &amp; ""'!$A$1:$D$1000""),""SELECT A WHERE D = '"" &amp; $A582 &amp; ""'""))))"),"")</f>
        <v/>
      </c>
      <c r="Q582" s="76">
        <f t="shared" ref="Q582:V582" si="580">IF(ISBLANK(IFERROR(VLOOKUP($A582,INDIRECT("'(EDCA) " &amp; Q$3 &amp; "'!$D:$D"),1,FALSE))),0,1)</f>
        <v>0</v>
      </c>
      <c r="R582" s="76">
        <f t="shared" si="580"/>
        <v>0</v>
      </c>
      <c r="S582" s="76">
        <f t="shared" si="580"/>
        <v>0</v>
      </c>
      <c r="T582" s="76">
        <f t="shared" si="580"/>
        <v>0</v>
      </c>
      <c r="U582" s="76">
        <f t="shared" si="580"/>
        <v>0</v>
      </c>
      <c r="V582" s="76">
        <f t="shared" si="580"/>
        <v>0</v>
      </c>
    </row>
    <row r="583">
      <c r="A583" s="76" t="str">
        <f t="shared" si="1"/>
        <v> ()</v>
      </c>
      <c r="B583" s="76"/>
      <c r="C583" s="76"/>
      <c r="D583" s="76"/>
      <c r="E583" s="76"/>
      <c r="F583" s="76"/>
      <c r="G583" s="76"/>
      <c r="H583" s="76"/>
      <c r="I583" s="88" t="str">
        <f t="shared" si="3"/>
        <v>no</v>
      </c>
      <c r="J583" s="88" t="str">
        <f>IFERROR(__xludf.DUMMYFUNCTION("IFERROR(JOIN("", "",FILTER(K583:P583,LEN(K583:P583))))"),"")</f>
        <v/>
      </c>
      <c r="K583" s="76" t="str">
        <f>IFERROR(__xludf.DUMMYFUNCTION("IF(ISBLANK($D583),"""",IFERROR(JOIN("", "",QUERY(INDIRECT(""'(EDCA) "" &amp; K$3 &amp; ""'!$A$1:$D$1000""),""SELECT A WHERE D = '"" &amp; $A583 &amp; ""'""))))"),"")</f>
        <v/>
      </c>
      <c r="L583" s="76" t="str">
        <f>IFERROR(__xludf.DUMMYFUNCTION("IF(ISBLANK($D583),"""",IFERROR(JOIN("", "",QUERY(INDIRECT(""'(EDCA) "" &amp; L$3 &amp; ""'!$A$1:$D$1000""),""SELECT A WHERE D = '"" &amp; $A583 &amp; ""'""))))"),"")</f>
        <v/>
      </c>
      <c r="M583" s="76" t="str">
        <f>IFERROR(__xludf.DUMMYFUNCTION("IF(ISBLANK($D583),"""",IFERROR(JOIN("", "",QUERY(INDIRECT(""'(EDCA) "" &amp; M$3 &amp; ""'!$A$1:$D$1000""),""SELECT A WHERE D = '"" &amp; $A583 &amp; ""'""))))"),"")</f>
        <v/>
      </c>
      <c r="N583" s="76" t="str">
        <f>IFERROR(__xludf.DUMMYFUNCTION("IF(ISBLANK($D583),"""",IFERROR(JOIN("", "",QUERY(INDIRECT(""'(EDCA) "" &amp; N$3 &amp; ""'!$A$1:$D$1000""),""SELECT A WHERE D = '"" &amp; $A583 &amp; ""'""))))"),"")</f>
        <v/>
      </c>
      <c r="O583" s="76" t="str">
        <f>IFERROR(__xludf.DUMMYFUNCTION("IF(ISBLANK($D583),"""",IFERROR(JOIN("", "",QUERY(INDIRECT(""'(EDCA) "" &amp; O$3 &amp; ""'!$A$1:$D$1000""),""SELECT A WHERE D = '"" &amp; $A583 &amp; ""'""))))"),"")</f>
        <v/>
      </c>
      <c r="P583" s="76" t="str">
        <f>IFERROR(__xludf.DUMMYFUNCTION("IF(ISBLANK($D583),"""",IFERROR(JOIN("", "",QUERY(INDIRECT(""'(EDCA) "" &amp; P$3 &amp; ""'!$A$1:$D$1000""),""SELECT A WHERE D = '"" &amp; $A583 &amp; ""'""))))"),"")</f>
        <v/>
      </c>
      <c r="Q583" s="76">
        <f t="shared" ref="Q583:V583" si="581">IF(ISBLANK(IFERROR(VLOOKUP($A583,INDIRECT("'(EDCA) " &amp; Q$3 &amp; "'!$D:$D"),1,FALSE))),0,1)</f>
        <v>0</v>
      </c>
      <c r="R583" s="76">
        <f t="shared" si="581"/>
        <v>0</v>
      </c>
      <c r="S583" s="76">
        <f t="shared" si="581"/>
        <v>0</v>
      </c>
      <c r="T583" s="76">
        <f t="shared" si="581"/>
        <v>0</v>
      </c>
      <c r="U583" s="76">
        <f t="shared" si="581"/>
        <v>0</v>
      </c>
      <c r="V583" s="76">
        <f t="shared" si="581"/>
        <v>0</v>
      </c>
    </row>
    <row r="584">
      <c r="A584" s="76" t="str">
        <f t="shared" si="1"/>
        <v> ()</v>
      </c>
      <c r="B584" s="76"/>
      <c r="C584" s="76"/>
      <c r="D584" s="76"/>
      <c r="E584" s="76"/>
      <c r="F584" s="76"/>
      <c r="G584" s="76"/>
      <c r="H584" s="76"/>
      <c r="I584" s="88" t="str">
        <f t="shared" si="3"/>
        <v>no</v>
      </c>
      <c r="J584" s="88" t="str">
        <f>IFERROR(__xludf.DUMMYFUNCTION("IFERROR(JOIN("", "",FILTER(K584:P584,LEN(K584:P584))))"),"")</f>
        <v/>
      </c>
      <c r="K584" s="76" t="str">
        <f>IFERROR(__xludf.DUMMYFUNCTION("IF(ISBLANK($D584),"""",IFERROR(JOIN("", "",QUERY(INDIRECT(""'(EDCA) "" &amp; K$3 &amp; ""'!$A$1:$D$1000""),""SELECT A WHERE D = '"" &amp; $A584 &amp; ""'""))))"),"")</f>
        <v/>
      </c>
      <c r="L584" s="76" t="str">
        <f>IFERROR(__xludf.DUMMYFUNCTION("IF(ISBLANK($D584),"""",IFERROR(JOIN("", "",QUERY(INDIRECT(""'(EDCA) "" &amp; L$3 &amp; ""'!$A$1:$D$1000""),""SELECT A WHERE D = '"" &amp; $A584 &amp; ""'""))))"),"")</f>
        <v/>
      </c>
      <c r="M584" s="76" t="str">
        <f>IFERROR(__xludf.DUMMYFUNCTION("IF(ISBLANK($D584),"""",IFERROR(JOIN("", "",QUERY(INDIRECT(""'(EDCA) "" &amp; M$3 &amp; ""'!$A$1:$D$1000""),""SELECT A WHERE D = '"" &amp; $A584 &amp; ""'""))))"),"")</f>
        <v/>
      </c>
      <c r="N584" s="76" t="str">
        <f>IFERROR(__xludf.DUMMYFUNCTION("IF(ISBLANK($D584),"""",IFERROR(JOIN("", "",QUERY(INDIRECT(""'(EDCA) "" &amp; N$3 &amp; ""'!$A$1:$D$1000""),""SELECT A WHERE D = '"" &amp; $A584 &amp; ""'""))))"),"")</f>
        <v/>
      </c>
      <c r="O584" s="76" t="str">
        <f>IFERROR(__xludf.DUMMYFUNCTION("IF(ISBLANK($D584),"""",IFERROR(JOIN("", "",QUERY(INDIRECT(""'(EDCA) "" &amp; O$3 &amp; ""'!$A$1:$D$1000""),""SELECT A WHERE D = '"" &amp; $A584 &amp; ""'""))))"),"")</f>
        <v/>
      </c>
      <c r="P584" s="76" t="str">
        <f>IFERROR(__xludf.DUMMYFUNCTION("IF(ISBLANK($D584),"""",IFERROR(JOIN("", "",QUERY(INDIRECT(""'(EDCA) "" &amp; P$3 &amp; ""'!$A$1:$D$1000""),""SELECT A WHERE D = '"" &amp; $A584 &amp; ""'""))))"),"")</f>
        <v/>
      </c>
      <c r="Q584" s="76">
        <f t="shared" ref="Q584:V584" si="582">IF(ISBLANK(IFERROR(VLOOKUP($A584,INDIRECT("'(EDCA) " &amp; Q$3 &amp; "'!$D:$D"),1,FALSE))),0,1)</f>
        <v>0</v>
      </c>
      <c r="R584" s="76">
        <f t="shared" si="582"/>
        <v>0</v>
      </c>
      <c r="S584" s="76">
        <f t="shared" si="582"/>
        <v>0</v>
      </c>
      <c r="T584" s="76">
        <f t="shared" si="582"/>
        <v>0</v>
      </c>
      <c r="U584" s="76">
        <f t="shared" si="582"/>
        <v>0</v>
      </c>
      <c r="V584" s="76">
        <f t="shared" si="582"/>
        <v>0</v>
      </c>
    </row>
    <row r="585">
      <c r="A585" s="76" t="str">
        <f t="shared" si="1"/>
        <v> ()</v>
      </c>
      <c r="B585" s="76"/>
      <c r="C585" s="76"/>
      <c r="D585" s="76"/>
      <c r="E585" s="76"/>
      <c r="F585" s="76"/>
      <c r="G585" s="76"/>
      <c r="H585" s="76"/>
      <c r="I585" s="88" t="str">
        <f t="shared" si="3"/>
        <v>no</v>
      </c>
      <c r="J585" s="88" t="str">
        <f>IFERROR(__xludf.DUMMYFUNCTION("IFERROR(JOIN("", "",FILTER(K585:P585,LEN(K585:P585))))"),"")</f>
        <v/>
      </c>
      <c r="K585" s="76" t="str">
        <f>IFERROR(__xludf.DUMMYFUNCTION("IF(ISBLANK($D585),"""",IFERROR(JOIN("", "",QUERY(INDIRECT(""'(EDCA) "" &amp; K$3 &amp; ""'!$A$1:$D$1000""),""SELECT A WHERE D = '"" &amp; $A585 &amp; ""'""))))"),"")</f>
        <v/>
      </c>
      <c r="L585" s="76" t="str">
        <f>IFERROR(__xludf.DUMMYFUNCTION("IF(ISBLANK($D585),"""",IFERROR(JOIN("", "",QUERY(INDIRECT(""'(EDCA) "" &amp; L$3 &amp; ""'!$A$1:$D$1000""),""SELECT A WHERE D = '"" &amp; $A585 &amp; ""'""))))"),"")</f>
        <v/>
      </c>
      <c r="M585" s="76" t="str">
        <f>IFERROR(__xludf.DUMMYFUNCTION("IF(ISBLANK($D585),"""",IFERROR(JOIN("", "",QUERY(INDIRECT(""'(EDCA) "" &amp; M$3 &amp; ""'!$A$1:$D$1000""),""SELECT A WHERE D = '"" &amp; $A585 &amp; ""'""))))"),"")</f>
        <v/>
      </c>
      <c r="N585" s="76" t="str">
        <f>IFERROR(__xludf.DUMMYFUNCTION("IF(ISBLANK($D585),"""",IFERROR(JOIN("", "",QUERY(INDIRECT(""'(EDCA) "" &amp; N$3 &amp; ""'!$A$1:$D$1000""),""SELECT A WHERE D = '"" &amp; $A585 &amp; ""'""))))"),"")</f>
        <v/>
      </c>
      <c r="O585" s="76" t="str">
        <f>IFERROR(__xludf.DUMMYFUNCTION("IF(ISBLANK($D585),"""",IFERROR(JOIN("", "",QUERY(INDIRECT(""'(EDCA) "" &amp; O$3 &amp; ""'!$A$1:$D$1000""),""SELECT A WHERE D = '"" &amp; $A585 &amp; ""'""))))"),"")</f>
        <v/>
      </c>
      <c r="P585" s="76" t="str">
        <f>IFERROR(__xludf.DUMMYFUNCTION("IF(ISBLANK($D585),"""",IFERROR(JOIN("", "",QUERY(INDIRECT(""'(EDCA) "" &amp; P$3 &amp; ""'!$A$1:$D$1000""),""SELECT A WHERE D = '"" &amp; $A585 &amp; ""'""))))"),"")</f>
        <v/>
      </c>
      <c r="Q585" s="76">
        <f t="shared" ref="Q585:V585" si="583">IF(ISBLANK(IFERROR(VLOOKUP($A585,INDIRECT("'(EDCA) " &amp; Q$3 &amp; "'!$D:$D"),1,FALSE))),0,1)</f>
        <v>0</v>
      </c>
      <c r="R585" s="76">
        <f t="shared" si="583"/>
        <v>0</v>
      </c>
      <c r="S585" s="76">
        <f t="shared" si="583"/>
        <v>0</v>
      </c>
      <c r="T585" s="76">
        <f t="shared" si="583"/>
        <v>0</v>
      </c>
      <c r="U585" s="76">
        <f t="shared" si="583"/>
        <v>0</v>
      </c>
      <c r="V585" s="76">
        <f t="shared" si="583"/>
        <v>0</v>
      </c>
    </row>
    <row r="586">
      <c r="A586" s="76" t="str">
        <f t="shared" si="1"/>
        <v> ()</v>
      </c>
      <c r="B586" s="76"/>
      <c r="C586" s="76"/>
      <c r="D586" s="76"/>
      <c r="E586" s="76"/>
      <c r="F586" s="76"/>
      <c r="G586" s="76"/>
      <c r="H586" s="76"/>
      <c r="I586" s="88" t="str">
        <f t="shared" si="3"/>
        <v>no</v>
      </c>
      <c r="J586" s="88" t="str">
        <f>IFERROR(__xludf.DUMMYFUNCTION("IFERROR(JOIN("", "",FILTER(K586:P586,LEN(K586:P586))))"),"")</f>
        <v/>
      </c>
      <c r="K586" s="76" t="str">
        <f>IFERROR(__xludf.DUMMYFUNCTION("IF(ISBLANK($D586),"""",IFERROR(JOIN("", "",QUERY(INDIRECT(""'(EDCA) "" &amp; K$3 &amp; ""'!$A$1:$D$1000""),""SELECT A WHERE D = '"" &amp; $A586 &amp; ""'""))))"),"")</f>
        <v/>
      </c>
      <c r="L586" s="76" t="str">
        <f>IFERROR(__xludf.DUMMYFUNCTION("IF(ISBLANK($D586),"""",IFERROR(JOIN("", "",QUERY(INDIRECT(""'(EDCA) "" &amp; L$3 &amp; ""'!$A$1:$D$1000""),""SELECT A WHERE D = '"" &amp; $A586 &amp; ""'""))))"),"")</f>
        <v/>
      </c>
      <c r="M586" s="76" t="str">
        <f>IFERROR(__xludf.DUMMYFUNCTION("IF(ISBLANK($D586),"""",IFERROR(JOIN("", "",QUERY(INDIRECT(""'(EDCA) "" &amp; M$3 &amp; ""'!$A$1:$D$1000""),""SELECT A WHERE D = '"" &amp; $A586 &amp; ""'""))))"),"")</f>
        <v/>
      </c>
      <c r="N586" s="76" t="str">
        <f>IFERROR(__xludf.DUMMYFUNCTION("IF(ISBLANK($D586),"""",IFERROR(JOIN("", "",QUERY(INDIRECT(""'(EDCA) "" &amp; N$3 &amp; ""'!$A$1:$D$1000""),""SELECT A WHERE D = '"" &amp; $A586 &amp; ""'""))))"),"")</f>
        <v/>
      </c>
      <c r="O586" s="76" t="str">
        <f>IFERROR(__xludf.DUMMYFUNCTION("IF(ISBLANK($D586),"""",IFERROR(JOIN("", "",QUERY(INDIRECT(""'(EDCA) "" &amp; O$3 &amp; ""'!$A$1:$D$1000""),""SELECT A WHERE D = '"" &amp; $A586 &amp; ""'""))))"),"")</f>
        <v/>
      </c>
      <c r="P586" s="76" t="str">
        <f>IFERROR(__xludf.DUMMYFUNCTION("IF(ISBLANK($D586),"""",IFERROR(JOIN("", "",QUERY(INDIRECT(""'(EDCA) "" &amp; P$3 &amp; ""'!$A$1:$D$1000""),""SELECT A WHERE D = '"" &amp; $A586 &amp; ""'""))))"),"")</f>
        <v/>
      </c>
      <c r="Q586" s="76">
        <f t="shared" ref="Q586:V586" si="584">IF(ISBLANK(IFERROR(VLOOKUP($A586,INDIRECT("'(EDCA) " &amp; Q$3 &amp; "'!$D:$D"),1,FALSE))),0,1)</f>
        <v>0</v>
      </c>
      <c r="R586" s="76">
        <f t="shared" si="584"/>
        <v>0</v>
      </c>
      <c r="S586" s="76">
        <f t="shared" si="584"/>
        <v>0</v>
      </c>
      <c r="T586" s="76">
        <f t="shared" si="584"/>
        <v>0</v>
      </c>
      <c r="U586" s="76">
        <f t="shared" si="584"/>
        <v>0</v>
      </c>
      <c r="V586" s="76">
        <f t="shared" si="584"/>
        <v>0</v>
      </c>
    </row>
    <row r="587">
      <c r="A587" s="76" t="str">
        <f t="shared" si="1"/>
        <v> ()</v>
      </c>
      <c r="B587" s="76"/>
      <c r="C587" s="76"/>
      <c r="D587" s="76"/>
      <c r="E587" s="76"/>
      <c r="F587" s="76"/>
      <c r="G587" s="76"/>
      <c r="H587" s="76"/>
      <c r="I587" s="88" t="str">
        <f t="shared" si="3"/>
        <v>no</v>
      </c>
      <c r="J587" s="88" t="str">
        <f>IFERROR(__xludf.DUMMYFUNCTION("IFERROR(JOIN("", "",FILTER(K587:P587,LEN(K587:P587))))"),"")</f>
        <v/>
      </c>
      <c r="K587" s="76" t="str">
        <f>IFERROR(__xludf.DUMMYFUNCTION("IF(ISBLANK($D587),"""",IFERROR(JOIN("", "",QUERY(INDIRECT(""'(EDCA) "" &amp; K$3 &amp; ""'!$A$1:$D$1000""),""SELECT A WHERE D = '"" &amp; $A587 &amp; ""'""))))"),"")</f>
        <v/>
      </c>
      <c r="L587" s="76" t="str">
        <f>IFERROR(__xludf.DUMMYFUNCTION("IF(ISBLANK($D587),"""",IFERROR(JOIN("", "",QUERY(INDIRECT(""'(EDCA) "" &amp; L$3 &amp; ""'!$A$1:$D$1000""),""SELECT A WHERE D = '"" &amp; $A587 &amp; ""'""))))"),"")</f>
        <v/>
      </c>
      <c r="M587" s="76" t="str">
        <f>IFERROR(__xludf.DUMMYFUNCTION("IF(ISBLANK($D587),"""",IFERROR(JOIN("", "",QUERY(INDIRECT(""'(EDCA) "" &amp; M$3 &amp; ""'!$A$1:$D$1000""),""SELECT A WHERE D = '"" &amp; $A587 &amp; ""'""))))"),"")</f>
        <v/>
      </c>
      <c r="N587" s="76" t="str">
        <f>IFERROR(__xludf.DUMMYFUNCTION("IF(ISBLANK($D587),"""",IFERROR(JOIN("", "",QUERY(INDIRECT(""'(EDCA) "" &amp; N$3 &amp; ""'!$A$1:$D$1000""),""SELECT A WHERE D = '"" &amp; $A587 &amp; ""'""))))"),"")</f>
        <v/>
      </c>
      <c r="O587" s="76" t="str">
        <f>IFERROR(__xludf.DUMMYFUNCTION("IF(ISBLANK($D587),"""",IFERROR(JOIN("", "",QUERY(INDIRECT(""'(EDCA) "" &amp; O$3 &amp; ""'!$A$1:$D$1000""),""SELECT A WHERE D = '"" &amp; $A587 &amp; ""'""))))"),"")</f>
        <v/>
      </c>
      <c r="P587" s="76" t="str">
        <f>IFERROR(__xludf.DUMMYFUNCTION("IF(ISBLANK($D587),"""",IFERROR(JOIN("", "",QUERY(INDIRECT(""'(EDCA) "" &amp; P$3 &amp; ""'!$A$1:$D$1000""),""SELECT A WHERE D = '"" &amp; $A587 &amp; ""'""))))"),"")</f>
        <v/>
      </c>
      <c r="Q587" s="76">
        <f t="shared" ref="Q587:V587" si="585">IF(ISBLANK(IFERROR(VLOOKUP($A587,INDIRECT("'(EDCA) " &amp; Q$3 &amp; "'!$D:$D"),1,FALSE))),0,1)</f>
        <v>0</v>
      </c>
      <c r="R587" s="76">
        <f t="shared" si="585"/>
        <v>0</v>
      </c>
      <c r="S587" s="76">
        <f t="shared" si="585"/>
        <v>0</v>
      </c>
      <c r="T587" s="76">
        <f t="shared" si="585"/>
        <v>0</v>
      </c>
      <c r="U587" s="76">
        <f t="shared" si="585"/>
        <v>0</v>
      </c>
      <c r="V587" s="76">
        <f t="shared" si="585"/>
        <v>0</v>
      </c>
    </row>
    <row r="588">
      <c r="A588" s="76" t="str">
        <f t="shared" si="1"/>
        <v> ()</v>
      </c>
      <c r="B588" s="76"/>
      <c r="C588" s="76"/>
      <c r="D588" s="76"/>
      <c r="E588" s="76"/>
      <c r="F588" s="76"/>
      <c r="G588" s="76"/>
      <c r="H588" s="76"/>
      <c r="I588" s="88" t="str">
        <f t="shared" si="3"/>
        <v>no</v>
      </c>
      <c r="J588" s="88" t="str">
        <f>IFERROR(__xludf.DUMMYFUNCTION("IFERROR(JOIN("", "",FILTER(K588:P588,LEN(K588:P588))))"),"")</f>
        <v/>
      </c>
      <c r="K588" s="76" t="str">
        <f>IFERROR(__xludf.DUMMYFUNCTION("IF(ISBLANK($D588),"""",IFERROR(JOIN("", "",QUERY(INDIRECT(""'(EDCA) "" &amp; K$3 &amp; ""'!$A$1:$D$1000""),""SELECT A WHERE D = '"" &amp; $A588 &amp; ""'""))))"),"")</f>
        <v/>
      </c>
      <c r="L588" s="76" t="str">
        <f>IFERROR(__xludf.DUMMYFUNCTION("IF(ISBLANK($D588),"""",IFERROR(JOIN("", "",QUERY(INDIRECT(""'(EDCA) "" &amp; L$3 &amp; ""'!$A$1:$D$1000""),""SELECT A WHERE D = '"" &amp; $A588 &amp; ""'""))))"),"")</f>
        <v/>
      </c>
      <c r="M588" s="76" t="str">
        <f>IFERROR(__xludf.DUMMYFUNCTION("IF(ISBLANK($D588),"""",IFERROR(JOIN("", "",QUERY(INDIRECT(""'(EDCA) "" &amp; M$3 &amp; ""'!$A$1:$D$1000""),""SELECT A WHERE D = '"" &amp; $A588 &amp; ""'""))))"),"")</f>
        <v/>
      </c>
      <c r="N588" s="76" t="str">
        <f>IFERROR(__xludf.DUMMYFUNCTION("IF(ISBLANK($D588),"""",IFERROR(JOIN("", "",QUERY(INDIRECT(""'(EDCA) "" &amp; N$3 &amp; ""'!$A$1:$D$1000""),""SELECT A WHERE D = '"" &amp; $A588 &amp; ""'""))))"),"")</f>
        <v/>
      </c>
      <c r="O588" s="76" t="str">
        <f>IFERROR(__xludf.DUMMYFUNCTION("IF(ISBLANK($D588),"""",IFERROR(JOIN("", "",QUERY(INDIRECT(""'(EDCA) "" &amp; O$3 &amp; ""'!$A$1:$D$1000""),""SELECT A WHERE D = '"" &amp; $A588 &amp; ""'""))))"),"")</f>
        <v/>
      </c>
      <c r="P588" s="76" t="str">
        <f>IFERROR(__xludf.DUMMYFUNCTION("IF(ISBLANK($D588),"""",IFERROR(JOIN("", "",QUERY(INDIRECT(""'(EDCA) "" &amp; P$3 &amp; ""'!$A$1:$D$1000""),""SELECT A WHERE D = '"" &amp; $A588 &amp; ""'""))))"),"")</f>
        <v/>
      </c>
      <c r="Q588" s="76">
        <f t="shared" ref="Q588:V588" si="586">IF(ISBLANK(IFERROR(VLOOKUP($A588,INDIRECT("'(EDCA) " &amp; Q$3 &amp; "'!$D:$D"),1,FALSE))),0,1)</f>
        <v>0</v>
      </c>
      <c r="R588" s="76">
        <f t="shared" si="586"/>
        <v>0</v>
      </c>
      <c r="S588" s="76">
        <f t="shared" si="586"/>
        <v>0</v>
      </c>
      <c r="T588" s="76">
        <f t="shared" si="586"/>
        <v>0</v>
      </c>
      <c r="U588" s="76">
        <f t="shared" si="586"/>
        <v>0</v>
      </c>
      <c r="V588" s="76">
        <f t="shared" si="586"/>
        <v>0</v>
      </c>
    </row>
    <row r="589">
      <c r="A589" s="76" t="str">
        <f t="shared" si="1"/>
        <v> ()</v>
      </c>
      <c r="B589" s="76"/>
      <c r="C589" s="76"/>
      <c r="D589" s="76"/>
      <c r="E589" s="76"/>
      <c r="F589" s="76"/>
      <c r="G589" s="76"/>
      <c r="H589" s="76"/>
      <c r="I589" s="88" t="str">
        <f t="shared" si="3"/>
        <v>no</v>
      </c>
      <c r="J589" s="88" t="str">
        <f>IFERROR(__xludf.DUMMYFUNCTION("IFERROR(JOIN("", "",FILTER(K589:P589,LEN(K589:P589))))"),"")</f>
        <v/>
      </c>
      <c r="K589" s="76" t="str">
        <f>IFERROR(__xludf.DUMMYFUNCTION("IF(ISBLANK($D589),"""",IFERROR(JOIN("", "",QUERY(INDIRECT(""'(EDCA) "" &amp; K$3 &amp; ""'!$A$1:$D$1000""),""SELECT A WHERE D = '"" &amp; $A589 &amp; ""'""))))"),"")</f>
        <v/>
      </c>
      <c r="L589" s="76" t="str">
        <f>IFERROR(__xludf.DUMMYFUNCTION("IF(ISBLANK($D589),"""",IFERROR(JOIN("", "",QUERY(INDIRECT(""'(EDCA) "" &amp; L$3 &amp; ""'!$A$1:$D$1000""),""SELECT A WHERE D = '"" &amp; $A589 &amp; ""'""))))"),"")</f>
        <v/>
      </c>
      <c r="M589" s="76" t="str">
        <f>IFERROR(__xludf.DUMMYFUNCTION("IF(ISBLANK($D589),"""",IFERROR(JOIN("", "",QUERY(INDIRECT(""'(EDCA) "" &amp; M$3 &amp; ""'!$A$1:$D$1000""),""SELECT A WHERE D = '"" &amp; $A589 &amp; ""'""))))"),"")</f>
        <v/>
      </c>
      <c r="N589" s="76" t="str">
        <f>IFERROR(__xludf.DUMMYFUNCTION("IF(ISBLANK($D589),"""",IFERROR(JOIN("", "",QUERY(INDIRECT(""'(EDCA) "" &amp; N$3 &amp; ""'!$A$1:$D$1000""),""SELECT A WHERE D = '"" &amp; $A589 &amp; ""'""))))"),"")</f>
        <v/>
      </c>
      <c r="O589" s="76" t="str">
        <f>IFERROR(__xludf.DUMMYFUNCTION("IF(ISBLANK($D589),"""",IFERROR(JOIN("", "",QUERY(INDIRECT(""'(EDCA) "" &amp; O$3 &amp; ""'!$A$1:$D$1000""),""SELECT A WHERE D = '"" &amp; $A589 &amp; ""'""))))"),"")</f>
        <v/>
      </c>
      <c r="P589" s="76" t="str">
        <f>IFERROR(__xludf.DUMMYFUNCTION("IF(ISBLANK($D589),"""",IFERROR(JOIN("", "",QUERY(INDIRECT(""'(EDCA) "" &amp; P$3 &amp; ""'!$A$1:$D$1000""),""SELECT A WHERE D = '"" &amp; $A589 &amp; ""'""))))"),"")</f>
        <v/>
      </c>
      <c r="Q589" s="76">
        <f t="shared" ref="Q589:V589" si="587">IF(ISBLANK(IFERROR(VLOOKUP($A589,INDIRECT("'(EDCA) " &amp; Q$3 &amp; "'!$D:$D"),1,FALSE))),0,1)</f>
        <v>0</v>
      </c>
      <c r="R589" s="76">
        <f t="shared" si="587"/>
        <v>0</v>
      </c>
      <c r="S589" s="76">
        <f t="shared" si="587"/>
        <v>0</v>
      </c>
      <c r="T589" s="76">
        <f t="shared" si="587"/>
        <v>0</v>
      </c>
      <c r="U589" s="76">
        <f t="shared" si="587"/>
        <v>0</v>
      </c>
      <c r="V589" s="76">
        <f t="shared" si="587"/>
        <v>0</v>
      </c>
    </row>
    <row r="590">
      <c r="A590" s="76" t="str">
        <f t="shared" si="1"/>
        <v> ()</v>
      </c>
      <c r="B590" s="76"/>
      <c r="C590" s="76"/>
      <c r="D590" s="76"/>
      <c r="E590" s="76"/>
      <c r="F590" s="76"/>
      <c r="G590" s="76"/>
      <c r="H590" s="76"/>
      <c r="I590" s="88" t="str">
        <f t="shared" si="3"/>
        <v>no</v>
      </c>
      <c r="J590" s="88" t="str">
        <f>IFERROR(__xludf.DUMMYFUNCTION("IFERROR(JOIN("", "",FILTER(K590:P590,LEN(K590:P590))))"),"")</f>
        <v/>
      </c>
      <c r="K590" s="76" t="str">
        <f>IFERROR(__xludf.DUMMYFUNCTION("IF(ISBLANK($D590),"""",IFERROR(JOIN("", "",QUERY(INDIRECT(""'(EDCA) "" &amp; K$3 &amp; ""'!$A$1:$D$1000""),""SELECT A WHERE D = '"" &amp; $A590 &amp; ""'""))))"),"")</f>
        <v/>
      </c>
      <c r="L590" s="76" t="str">
        <f>IFERROR(__xludf.DUMMYFUNCTION("IF(ISBLANK($D590),"""",IFERROR(JOIN("", "",QUERY(INDIRECT(""'(EDCA) "" &amp; L$3 &amp; ""'!$A$1:$D$1000""),""SELECT A WHERE D = '"" &amp; $A590 &amp; ""'""))))"),"")</f>
        <v/>
      </c>
      <c r="M590" s="76" t="str">
        <f>IFERROR(__xludf.DUMMYFUNCTION("IF(ISBLANK($D590),"""",IFERROR(JOIN("", "",QUERY(INDIRECT(""'(EDCA) "" &amp; M$3 &amp; ""'!$A$1:$D$1000""),""SELECT A WHERE D = '"" &amp; $A590 &amp; ""'""))))"),"")</f>
        <v/>
      </c>
      <c r="N590" s="76" t="str">
        <f>IFERROR(__xludf.DUMMYFUNCTION("IF(ISBLANK($D590),"""",IFERROR(JOIN("", "",QUERY(INDIRECT(""'(EDCA) "" &amp; N$3 &amp; ""'!$A$1:$D$1000""),""SELECT A WHERE D = '"" &amp; $A590 &amp; ""'""))))"),"")</f>
        <v/>
      </c>
      <c r="O590" s="76" t="str">
        <f>IFERROR(__xludf.DUMMYFUNCTION("IF(ISBLANK($D590),"""",IFERROR(JOIN("", "",QUERY(INDIRECT(""'(EDCA) "" &amp; O$3 &amp; ""'!$A$1:$D$1000""),""SELECT A WHERE D = '"" &amp; $A590 &amp; ""'""))))"),"")</f>
        <v/>
      </c>
      <c r="P590" s="76" t="str">
        <f>IFERROR(__xludf.DUMMYFUNCTION("IF(ISBLANK($D590),"""",IFERROR(JOIN("", "",QUERY(INDIRECT(""'(EDCA) "" &amp; P$3 &amp; ""'!$A$1:$D$1000""),""SELECT A WHERE D = '"" &amp; $A590 &amp; ""'""))))"),"")</f>
        <v/>
      </c>
      <c r="Q590" s="76">
        <f t="shared" ref="Q590:V590" si="588">IF(ISBLANK(IFERROR(VLOOKUP($A590,INDIRECT("'(EDCA) " &amp; Q$3 &amp; "'!$D:$D"),1,FALSE))),0,1)</f>
        <v>0</v>
      </c>
      <c r="R590" s="76">
        <f t="shared" si="588"/>
        <v>0</v>
      </c>
      <c r="S590" s="76">
        <f t="shared" si="588"/>
        <v>0</v>
      </c>
      <c r="T590" s="76">
        <f t="shared" si="588"/>
        <v>0</v>
      </c>
      <c r="U590" s="76">
        <f t="shared" si="588"/>
        <v>0</v>
      </c>
      <c r="V590" s="76">
        <f t="shared" si="588"/>
        <v>0</v>
      </c>
    </row>
    <row r="591">
      <c r="A591" s="76" t="str">
        <f t="shared" si="1"/>
        <v> ()</v>
      </c>
      <c r="B591" s="76"/>
      <c r="C591" s="76"/>
      <c r="D591" s="76"/>
      <c r="E591" s="76"/>
      <c r="F591" s="76"/>
      <c r="G591" s="76"/>
      <c r="H591" s="76"/>
      <c r="I591" s="88" t="str">
        <f t="shared" si="3"/>
        <v>no</v>
      </c>
      <c r="J591" s="88" t="str">
        <f>IFERROR(__xludf.DUMMYFUNCTION("IFERROR(JOIN("", "",FILTER(K591:P591,LEN(K591:P591))))"),"")</f>
        <v/>
      </c>
      <c r="K591" s="76" t="str">
        <f>IFERROR(__xludf.DUMMYFUNCTION("IF(ISBLANK($D591),"""",IFERROR(JOIN("", "",QUERY(INDIRECT(""'(EDCA) "" &amp; K$3 &amp; ""'!$A$1:$D$1000""),""SELECT A WHERE D = '"" &amp; $A591 &amp; ""'""))))"),"")</f>
        <v/>
      </c>
      <c r="L591" s="76" t="str">
        <f>IFERROR(__xludf.DUMMYFUNCTION("IF(ISBLANK($D591),"""",IFERROR(JOIN("", "",QUERY(INDIRECT(""'(EDCA) "" &amp; L$3 &amp; ""'!$A$1:$D$1000""),""SELECT A WHERE D = '"" &amp; $A591 &amp; ""'""))))"),"")</f>
        <v/>
      </c>
      <c r="M591" s="76" t="str">
        <f>IFERROR(__xludf.DUMMYFUNCTION("IF(ISBLANK($D591),"""",IFERROR(JOIN("", "",QUERY(INDIRECT(""'(EDCA) "" &amp; M$3 &amp; ""'!$A$1:$D$1000""),""SELECT A WHERE D = '"" &amp; $A591 &amp; ""'""))))"),"")</f>
        <v/>
      </c>
      <c r="N591" s="76" t="str">
        <f>IFERROR(__xludf.DUMMYFUNCTION("IF(ISBLANK($D591),"""",IFERROR(JOIN("", "",QUERY(INDIRECT(""'(EDCA) "" &amp; N$3 &amp; ""'!$A$1:$D$1000""),""SELECT A WHERE D = '"" &amp; $A591 &amp; ""'""))))"),"")</f>
        <v/>
      </c>
      <c r="O591" s="76" t="str">
        <f>IFERROR(__xludf.DUMMYFUNCTION("IF(ISBLANK($D591),"""",IFERROR(JOIN("", "",QUERY(INDIRECT(""'(EDCA) "" &amp; O$3 &amp; ""'!$A$1:$D$1000""),""SELECT A WHERE D = '"" &amp; $A591 &amp; ""'""))))"),"")</f>
        <v/>
      </c>
      <c r="P591" s="76" t="str">
        <f>IFERROR(__xludf.DUMMYFUNCTION("IF(ISBLANK($D591),"""",IFERROR(JOIN("", "",QUERY(INDIRECT(""'(EDCA) "" &amp; P$3 &amp; ""'!$A$1:$D$1000""),""SELECT A WHERE D = '"" &amp; $A591 &amp; ""'""))))"),"")</f>
        <v/>
      </c>
      <c r="Q591" s="76">
        <f t="shared" ref="Q591:V591" si="589">IF(ISBLANK(IFERROR(VLOOKUP($A591,INDIRECT("'(EDCA) " &amp; Q$3 &amp; "'!$D:$D"),1,FALSE))),0,1)</f>
        <v>0</v>
      </c>
      <c r="R591" s="76">
        <f t="shared" si="589"/>
        <v>0</v>
      </c>
      <c r="S591" s="76">
        <f t="shared" si="589"/>
        <v>0</v>
      </c>
      <c r="T591" s="76">
        <f t="shared" si="589"/>
        <v>0</v>
      </c>
      <c r="U591" s="76">
        <f t="shared" si="589"/>
        <v>0</v>
      </c>
      <c r="V591" s="76">
        <f t="shared" si="589"/>
        <v>0</v>
      </c>
    </row>
    <row r="592">
      <c r="A592" s="76" t="str">
        <f t="shared" si="1"/>
        <v> ()</v>
      </c>
      <c r="B592" s="76"/>
      <c r="C592" s="76"/>
      <c r="D592" s="76"/>
      <c r="E592" s="76"/>
      <c r="F592" s="76"/>
      <c r="G592" s="76"/>
      <c r="H592" s="76"/>
      <c r="I592" s="88" t="str">
        <f t="shared" si="3"/>
        <v>no</v>
      </c>
      <c r="J592" s="88" t="str">
        <f>IFERROR(__xludf.DUMMYFUNCTION("IFERROR(JOIN("", "",FILTER(K592:P592,LEN(K592:P592))))"),"")</f>
        <v/>
      </c>
      <c r="K592" s="76" t="str">
        <f>IFERROR(__xludf.DUMMYFUNCTION("IF(ISBLANK($D592),"""",IFERROR(JOIN("", "",QUERY(INDIRECT(""'(EDCA) "" &amp; K$3 &amp; ""'!$A$1:$D$1000""),""SELECT A WHERE D = '"" &amp; $A592 &amp; ""'""))))"),"")</f>
        <v/>
      </c>
      <c r="L592" s="76" t="str">
        <f>IFERROR(__xludf.DUMMYFUNCTION("IF(ISBLANK($D592),"""",IFERROR(JOIN("", "",QUERY(INDIRECT(""'(EDCA) "" &amp; L$3 &amp; ""'!$A$1:$D$1000""),""SELECT A WHERE D = '"" &amp; $A592 &amp; ""'""))))"),"")</f>
        <v/>
      </c>
      <c r="M592" s="76" t="str">
        <f>IFERROR(__xludf.DUMMYFUNCTION("IF(ISBLANK($D592),"""",IFERROR(JOIN("", "",QUERY(INDIRECT(""'(EDCA) "" &amp; M$3 &amp; ""'!$A$1:$D$1000""),""SELECT A WHERE D = '"" &amp; $A592 &amp; ""'""))))"),"")</f>
        <v/>
      </c>
      <c r="N592" s="76" t="str">
        <f>IFERROR(__xludf.DUMMYFUNCTION("IF(ISBLANK($D592),"""",IFERROR(JOIN("", "",QUERY(INDIRECT(""'(EDCA) "" &amp; N$3 &amp; ""'!$A$1:$D$1000""),""SELECT A WHERE D = '"" &amp; $A592 &amp; ""'""))))"),"")</f>
        <v/>
      </c>
      <c r="O592" s="76" t="str">
        <f>IFERROR(__xludf.DUMMYFUNCTION("IF(ISBLANK($D592),"""",IFERROR(JOIN("", "",QUERY(INDIRECT(""'(EDCA) "" &amp; O$3 &amp; ""'!$A$1:$D$1000""),""SELECT A WHERE D = '"" &amp; $A592 &amp; ""'""))))"),"")</f>
        <v/>
      </c>
      <c r="P592" s="76" t="str">
        <f>IFERROR(__xludf.DUMMYFUNCTION("IF(ISBLANK($D592),"""",IFERROR(JOIN("", "",QUERY(INDIRECT(""'(EDCA) "" &amp; P$3 &amp; ""'!$A$1:$D$1000""),""SELECT A WHERE D = '"" &amp; $A592 &amp; ""'""))))"),"")</f>
        <v/>
      </c>
      <c r="Q592" s="76">
        <f t="shared" ref="Q592:V592" si="590">IF(ISBLANK(IFERROR(VLOOKUP($A592,INDIRECT("'(EDCA) " &amp; Q$3 &amp; "'!$D:$D"),1,FALSE))),0,1)</f>
        <v>0</v>
      </c>
      <c r="R592" s="76">
        <f t="shared" si="590"/>
        <v>0</v>
      </c>
      <c r="S592" s="76">
        <f t="shared" si="590"/>
        <v>0</v>
      </c>
      <c r="T592" s="76">
        <f t="shared" si="590"/>
        <v>0</v>
      </c>
      <c r="U592" s="76">
        <f t="shared" si="590"/>
        <v>0</v>
      </c>
      <c r="V592" s="76">
        <f t="shared" si="590"/>
        <v>0</v>
      </c>
    </row>
    <row r="593">
      <c r="A593" s="76" t="str">
        <f t="shared" si="1"/>
        <v> ()</v>
      </c>
      <c r="B593" s="76"/>
      <c r="C593" s="76"/>
      <c r="D593" s="76"/>
      <c r="E593" s="76"/>
      <c r="F593" s="76"/>
      <c r="G593" s="76"/>
      <c r="H593" s="76"/>
      <c r="I593" s="88" t="str">
        <f t="shared" si="3"/>
        <v>no</v>
      </c>
      <c r="J593" s="88" t="str">
        <f>IFERROR(__xludf.DUMMYFUNCTION("IFERROR(JOIN("", "",FILTER(K593:P593,LEN(K593:P593))))"),"")</f>
        <v/>
      </c>
      <c r="K593" s="76" t="str">
        <f>IFERROR(__xludf.DUMMYFUNCTION("IF(ISBLANK($D593),"""",IFERROR(JOIN("", "",QUERY(INDIRECT(""'(EDCA) "" &amp; K$3 &amp; ""'!$A$1:$D$1000""),""SELECT A WHERE D = '"" &amp; $A593 &amp; ""'""))))"),"")</f>
        <v/>
      </c>
      <c r="L593" s="76" t="str">
        <f>IFERROR(__xludf.DUMMYFUNCTION("IF(ISBLANK($D593),"""",IFERROR(JOIN("", "",QUERY(INDIRECT(""'(EDCA) "" &amp; L$3 &amp; ""'!$A$1:$D$1000""),""SELECT A WHERE D = '"" &amp; $A593 &amp; ""'""))))"),"")</f>
        <v/>
      </c>
      <c r="M593" s="76" t="str">
        <f>IFERROR(__xludf.DUMMYFUNCTION("IF(ISBLANK($D593),"""",IFERROR(JOIN("", "",QUERY(INDIRECT(""'(EDCA) "" &amp; M$3 &amp; ""'!$A$1:$D$1000""),""SELECT A WHERE D = '"" &amp; $A593 &amp; ""'""))))"),"")</f>
        <v/>
      </c>
      <c r="N593" s="76" t="str">
        <f>IFERROR(__xludf.DUMMYFUNCTION("IF(ISBLANK($D593),"""",IFERROR(JOIN("", "",QUERY(INDIRECT(""'(EDCA) "" &amp; N$3 &amp; ""'!$A$1:$D$1000""),""SELECT A WHERE D = '"" &amp; $A593 &amp; ""'""))))"),"")</f>
        <v/>
      </c>
      <c r="O593" s="76" t="str">
        <f>IFERROR(__xludf.DUMMYFUNCTION("IF(ISBLANK($D593),"""",IFERROR(JOIN("", "",QUERY(INDIRECT(""'(EDCA) "" &amp; O$3 &amp; ""'!$A$1:$D$1000""),""SELECT A WHERE D = '"" &amp; $A593 &amp; ""'""))))"),"")</f>
        <v/>
      </c>
      <c r="P593" s="76" t="str">
        <f>IFERROR(__xludf.DUMMYFUNCTION("IF(ISBLANK($D593),"""",IFERROR(JOIN("", "",QUERY(INDIRECT(""'(EDCA) "" &amp; P$3 &amp; ""'!$A$1:$D$1000""),""SELECT A WHERE D = '"" &amp; $A593 &amp; ""'""))))"),"")</f>
        <v/>
      </c>
      <c r="Q593" s="76">
        <f t="shared" ref="Q593:V593" si="591">IF(ISBLANK(IFERROR(VLOOKUP($A593,INDIRECT("'(EDCA) " &amp; Q$3 &amp; "'!$D:$D"),1,FALSE))),0,1)</f>
        <v>0</v>
      </c>
      <c r="R593" s="76">
        <f t="shared" si="591"/>
        <v>0</v>
      </c>
      <c r="S593" s="76">
        <f t="shared" si="591"/>
        <v>0</v>
      </c>
      <c r="T593" s="76">
        <f t="shared" si="591"/>
        <v>0</v>
      </c>
      <c r="U593" s="76">
        <f t="shared" si="591"/>
        <v>0</v>
      </c>
      <c r="V593" s="76">
        <f t="shared" si="591"/>
        <v>0</v>
      </c>
    </row>
    <row r="594">
      <c r="A594" s="76" t="str">
        <f t="shared" si="1"/>
        <v> ()</v>
      </c>
      <c r="B594" s="76"/>
      <c r="C594" s="76"/>
      <c r="D594" s="76"/>
      <c r="E594" s="76"/>
      <c r="F594" s="76"/>
      <c r="G594" s="76"/>
      <c r="H594" s="76"/>
      <c r="I594" s="88" t="str">
        <f t="shared" si="3"/>
        <v>no</v>
      </c>
      <c r="J594" s="88" t="str">
        <f>IFERROR(__xludf.DUMMYFUNCTION("IFERROR(JOIN("", "",FILTER(K594:P594,LEN(K594:P594))))"),"")</f>
        <v/>
      </c>
      <c r="K594" s="76" t="str">
        <f>IFERROR(__xludf.DUMMYFUNCTION("IF(ISBLANK($D594),"""",IFERROR(JOIN("", "",QUERY(INDIRECT(""'(EDCA) "" &amp; K$3 &amp; ""'!$A$1:$D$1000""),""SELECT A WHERE D = '"" &amp; $A594 &amp; ""'""))))"),"")</f>
        <v/>
      </c>
      <c r="L594" s="76" t="str">
        <f>IFERROR(__xludf.DUMMYFUNCTION("IF(ISBLANK($D594),"""",IFERROR(JOIN("", "",QUERY(INDIRECT(""'(EDCA) "" &amp; L$3 &amp; ""'!$A$1:$D$1000""),""SELECT A WHERE D = '"" &amp; $A594 &amp; ""'""))))"),"")</f>
        <v/>
      </c>
      <c r="M594" s="76" t="str">
        <f>IFERROR(__xludf.DUMMYFUNCTION("IF(ISBLANK($D594),"""",IFERROR(JOIN("", "",QUERY(INDIRECT(""'(EDCA) "" &amp; M$3 &amp; ""'!$A$1:$D$1000""),""SELECT A WHERE D = '"" &amp; $A594 &amp; ""'""))))"),"")</f>
        <v/>
      </c>
      <c r="N594" s="76" t="str">
        <f>IFERROR(__xludf.DUMMYFUNCTION("IF(ISBLANK($D594),"""",IFERROR(JOIN("", "",QUERY(INDIRECT(""'(EDCA) "" &amp; N$3 &amp; ""'!$A$1:$D$1000""),""SELECT A WHERE D = '"" &amp; $A594 &amp; ""'""))))"),"")</f>
        <v/>
      </c>
      <c r="O594" s="76" t="str">
        <f>IFERROR(__xludf.DUMMYFUNCTION("IF(ISBLANK($D594),"""",IFERROR(JOIN("", "",QUERY(INDIRECT(""'(EDCA) "" &amp; O$3 &amp; ""'!$A$1:$D$1000""),""SELECT A WHERE D = '"" &amp; $A594 &amp; ""'""))))"),"")</f>
        <v/>
      </c>
      <c r="P594" s="76" t="str">
        <f>IFERROR(__xludf.DUMMYFUNCTION("IF(ISBLANK($D594),"""",IFERROR(JOIN("", "",QUERY(INDIRECT(""'(EDCA) "" &amp; P$3 &amp; ""'!$A$1:$D$1000""),""SELECT A WHERE D = '"" &amp; $A594 &amp; ""'""))))"),"")</f>
        <v/>
      </c>
      <c r="Q594" s="76">
        <f t="shared" ref="Q594:V594" si="592">IF(ISBLANK(IFERROR(VLOOKUP($A594,INDIRECT("'(EDCA) " &amp; Q$3 &amp; "'!$D:$D"),1,FALSE))),0,1)</f>
        <v>0</v>
      </c>
      <c r="R594" s="76">
        <f t="shared" si="592"/>
        <v>0</v>
      </c>
      <c r="S594" s="76">
        <f t="shared" si="592"/>
        <v>0</v>
      </c>
      <c r="T594" s="76">
        <f t="shared" si="592"/>
        <v>0</v>
      </c>
      <c r="U594" s="76">
        <f t="shared" si="592"/>
        <v>0</v>
      </c>
      <c r="V594" s="76">
        <f t="shared" si="592"/>
        <v>0</v>
      </c>
    </row>
    <row r="595">
      <c r="A595" s="76" t="str">
        <f t="shared" si="1"/>
        <v> ()</v>
      </c>
      <c r="B595" s="76"/>
      <c r="C595" s="76"/>
      <c r="D595" s="76"/>
      <c r="E595" s="76"/>
      <c r="F595" s="76"/>
      <c r="G595" s="76"/>
      <c r="H595" s="76"/>
      <c r="I595" s="88" t="str">
        <f t="shared" si="3"/>
        <v>no</v>
      </c>
      <c r="J595" s="88" t="str">
        <f>IFERROR(__xludf.DUMMYFUNCTION("IFERROR(JOIN("", "",FILTER(K595:P595,LEN(K595:P595))))"),"")</f>
        <v/>
      </c>
      <c r="K595" s="76" t="str">
        <f>IFERROR(__xludf.DUMMYFUNCTION("IF(ISBLANK($D595),"""",IFERROR(JOIN("", "",QUERY(INDIRECT(""'(EDCA) "" &amp; K$3 &amp; ""'!$A$1:$D$1000""),""SELECT A WHERE D = '"" &amp; $A595 &amp; ""'""))))"),"")</f>
        <v/>
      </c>
      <c r="L595" s="76" t="str">
        <f>IFERROR(__xludf.DUMMYFUNCTION("IF(ISBLANK($D595),"""",IFERROR(JOIN("", "",QUERY(INDIRECT(""'(EDCA) "" &amp; L$3 &amp; ""'!$A$1:$D$1000""),""SELECT A WHERE D = '"" &amp; $A595 &amp; ""'""))))"),"")</f>
        <v/>
      </c>
      <c r="M595" s="76" t="str">
        <f>IFERROR(__xludf.DUMMYFUNCTION("IF(ISBLANK($D595),"""",IFERROR(JOIN("", "",QUERY(INDIRECT(""'(EDCA) "" &amp; M$3 &amp; ""'!$A$1:$D$1000""),""SELECT A WHERE D = '"" &amp; $A595 &amp; ""'""))))"),"")</f>
        <v/>
      </c>
      <c r="N595" s="76" t="str">
        <f>IFERROR(__xludf.DUMMYFUNCTION("IF(ISBLANK($D595),"""",IFERROR(JOIN("", "",QUERY(INDIRECT(""'(EDCA) "" &amp; N$3 &amp; ""'!$A$1:$D$1000""),""SELECT A WHERE D = '"" &amp; $A595 &amp; ""'""))))"),"")</f>
        <v/>
      </c>
      <c r="O595" s="76" t="str">
        <f>IFERROR(__xludf.DUMMYFUNCTION("IF(ISBLANK($D595),"""",IFERROR(JOIN("", "",QUERY(INDIRECT(""'(EDCA) "" &amp; O$3 &amp; ""'!$A$1:$D$1000""),""SELECT A WHERE D = '"" &amp; $A595 &amp; ""'""))))"),"")</f>
        <v/>
      </c>
      <c r="P595" s="76" t="str">
        <f>IFERROR(__xludf.DUMMYFUNCTION("IF(ISBLANK($D595),"""",IFERROR(JOIN("", "",QUERY(INDIRECT(""'(EDCA) "" &amp; P$3 &amp; ""'!$A$1:$D$1000""),""SELECT A WHERE D = '"" &amp; $A595 &amp; ""'""))))"),"")</f>
        <v/>
      </c>
      <c r="Q595" s="76">
        <f t="shared" ref="Q595:V595" si="593">IF(ISBLANK(IFERROR(VLOOKUP($A595,INDIRECT("'(EDCA) " &amp; Q$3 &amp; "'!$D:$D"),1,FALSE))),0,1)</f>
        <v>0</v>
      </c>
      <c r="R595" s="76">
        <f t="shared" si="593"/>
        <v>0</v>
      </c>
      <c r="S595" s="76">
        <f t="shared" si="593"/>
        <v>0</v>
      </c>
      <c r="T595" s="76">
        <f t="shared" si="593"/>
        <v>0</v>
      </c>
      <c r="U595" s="76">
        <f t="shared" si="593"/>
        <v>0</v>
      </c>
      <c r="V595" s="76">
        <f t="shared" si="593"/>
        <v>0</v>
      </c>
    </row>
    <row r="596">
      <c r="A596" s="76" t="str">
        <f t="shared" si="1"/>
        <v> ()</v>
      </c>
      <c r="B596" s="76"/>
      <c r="C596" s="76"/>
      <c r="D596" s="76"/>
      <c r="E596" s="76"/>
      <c r="F596" s="76"/>
      <c r="G596" s="76"/>
      <c r="H596" s="76"/>
      <c r="I596" s="88" t="str">
        <f t="shared" si="3"/>
        <v>no</v>
      </c>
      <c r="J596" s="88" t="str">
        <f>IFERROR(__xludf.DUMMYFUNCTION("IFERROR(JOIN("", "",FILTER(K596:P596,LEN(K596:P596))))"),"")</f>
        <v/>
      </c>
      <c r="K596" s="76" t="str">
        <f>IFERROR(__xludf.DUMMYFUNCTION("IF(ISBLANK($D596),"""",IFERROR(JOIN("", "",QUERY(INDIRECT(""'(EDCA) "" &amp; K$3 &amp; ""'!$A$1:$D$1000""),""SELECT A WHERE D = '"" &amp; $A596 &amp; ""'""))))"),"")</f>
        <v/>
      </c>
      <c r="L596" s="76" t="str">
        <f>IFERROR(__xludf.DUMMYFUNCTION("IF(ISBLANK($D596),"""",IFERROR(JOIN("", "",QUERY(INDIRECT(""'(EDCA) "" &amp; L$3 &amp; ""'!$A$1:$D$1000""),""SELECT A WHERE D = '"" &amp; $A596 &amp; ""'""))))"),"")</f>
        <v/>
      </c>
      <c r="M596" s="76" t="str">
        <f>IFERROR(__xludf.DUMMYFUNCTION("IF(ISBLANK($D596),"""",IFERROR(JOIN("", "",QUERY(INDIRECT(""'(EDCA) "" &amp; M$3 &amp; ""'!$A$1:$D$1000""),""SELECT A WHERE D = '"" &amp; $A596 &amp; ""'""))))"),"")</f>
        <v/>
      </c>
      <c r="N596" s="76" t="str">
        <f>IFERROR(__xludf.DUMMYFUNCTION("IF(ISBLANK($D596),"""",IFERROR(JOIN("", "",QUERY(INDIRECT(""'(EDCA) "" &amp; N$3 &amp; ""'!$A$1:$D$1000""),""SELECT A WHERE D = '"" &amp; $A596 &amp; ""'""))))"),"")</f>
        <v/>
      </c>
      <c r="O596" s="76" t="str">
        <f>IFERROR(__xludf.DUMMYFUNCTION("IF(ISBLANK($D596),"""",IFERROR(JOIN("", "",QUERY(INDIRECT(""'(EDCA) "" &amp; O$3 &amp; ""'!$A$1:$D$1000""),""SELECT A WHERE D = '"" &amp; $A596 &amp; ""'""))))"),"")</f>
        <v/>
      </c>
      <c r="P596" s="76" t="str">
        <f>IFERROR(__xludf.DUMMYFUNCTION("IF(ISBLANK($D596),"""",IFERROR(JOIN("", "",QUERY(INDIRECT(""'(EDCA) "" &amp; P$3 &amp; ""'!$A$1:$D$1000""),""SELECT A WHERE D = '"" &amp; $A596 &amp; ""'""))))"),"")</f>
        <v/>
      </c>
      <c r="Q596" s="76">
        <f t="shared" ref="Q596:V596" si="594">IF(ISBLANK(IFERROR(VLOOKUP($A596,INDIRECT("'(EDCA) " &amp; Q$3 &amp; "'!$D:$D"),1,FALSE))),0,1)</f>
        <v>0</v>
      </c>
      <c r="R596" s="76">
        <f t="shared" si="594"/>
        <v>0</v>
      </c>
      <c r="S596" s="76">
        <f t="shared" si="594"/>
        <v>0</v>
      </c>
      <c r="T596" s="76">
        <f t="shared" si="594"/>
        <v>0</v>
      </c>
      <c r="U596" s="76">
        <f t="shared" si="594"/>
        <v>0</v>
      </c>
      <c r="V596" s="76">
        <f t="shared" si="594"/>
        <v>0</v>
      </c>
    </row>
    <row r="597">
      <c r="A597" s="76" t="str">
        <f t="shared" si="1"/>
        <v> ()</v>
      </c>
      <c r="B597" s="76"/>
      <c r="C597" s="76"/>
      <c r="D597" s="76"/>
      <c r="E597" s="76"/>
      <c r="F597" s="76"/>
      <c r="G597" s="76"/>
      <c r="H597" s="76"/>
      <c r="I597" s="88" t="str">
        <f t="shared" si="3"/>
        <v>no</v>
      </c>
      <c r="J597" s="88" t="str">
        <f>IFERROR(__xludf.DUMMYFUNCTION("IFERROR(JOIN("", "",FILTER(K597:P597,LEN(K597:P597))))"),"")</f>
        <v/>
      </c>
      <c r="K597" s="76" t="str">
        <f>IFERROR(__xludf.DUMMYFUNCTION("IF(ISBLANK($D597),"""",IFERROR(JOIN("", "",QUERY(INDIRECT(""'(EDCA) "" &amp; K$3 &amp; ""'!$A$1:$D$1000""),""SELECT A WHERE D = '"" &amp; $A597 &amp; ""'""))))"),"")</f>
        <v/>
      </c>
      <c r="L597" s="76" t="str">
        <f>IFERROR(__xludf.DUMMYFUNCTION("IF(ISBLANK($D597),"""",IFERROR(JOIN("", "",QUERY(INDIRECT(""'(EDCA) "" &amp; L$3 &amp; ""'!$A$1:$D$1000""),""SELECT A WHERE D = '"" &amp; $A597 &amp; ""'""))))"),"")</f>
        <v/>
      </c>
      <c r="M597" s="76" t="str">
        <f>IFERROR(__xludf.DUMMYFUNCTION("IF(ISBLANK($D597),"""",IFERROR(JOIN("", "",QUERY(INDIRECT(""'(EDCA) "" &amp; M$3 &amp; ""'!$A$1:$D$1000""),""SELECT A WHERE D = '"" &amp; $A597 &amp; ""'""))))"),"")</f>
        <v/>
      </c>
      <c r="N597" s="76" t="str">
        <f>IFERROR(__xludf.DUMMYFUNCTION("IF(ISBLANK($D597),"""",IFERROR(JOIN("", "",QUERY(INDIRECT(""'(EDCA) "" &amp; N$3 &amp; ""'!$A$1:$D$1000""),""SELECT A WHERE D = '"" &amp; $A597 &amp; ""'""))))"),"")</f>
        <v/>
      </c>
      <c r="O597" s="76" t="str">
        <f>IFERROR(__xludf.DUMMYFUNCTION("IF(ISBLANK($D597),"""",IFERROR(JOIN("", "",QUERY(INDIRECT(""'(EDCA) "" &amp; O$3 &amp; ""'!$A$1:$D$1000""),""SELECT A WHERE D = '"" &amp; $A597 &amp; ""'""))))"),"")</f>
        <v/>
      </c>
      <c r="P597" s="76" t="str">
        <f>IFERROR(__xludf.DUMMYFUNCTION("IF(ISBLANK($D597),"""",IFERROR(JOIN("", "",QUERY(INDIRECT(""'(EDCA) "" &amp; P$3 &amp; ""'!$A$1:$D$1000""),""SELECT A WHERE D = '"" &amp; $A597 &amp; ""'""))))"),"")</f>
        <v/>
      </c>
      <c r="Q597" s="76">
        <f t="shared" ref="Q597:V597" si="595">IF(ISBLANK(IFERROR(VLOOKUP($A597,INDIRECT("'(EDCA) " &amp; Q$3 &amp; "'!$D:$D"),1,FALSE))),0,1)</f>
        <v>0</v>
      </c>
      <c r="R597" s="76">
        <f t="shared" si="595"/>
        <v>0</v>
      </c>
      <c r="S597" s="76">
        <f t="shared" si="595"/>
        <v>0</v>
      </c>
      <c r="T597" s="76">
        <f t="shared" si="595"/>
        <v>0</v>
      </c>
      <c r="U597" s="76">
        <f t="shared" si="595"/>
        <v>0</v>
      </c>
      <c r="V597" s="76">
        <f t="shared" si="595"/>
        <v>0</v>
      </c>
    </row>
    <row r="598">
      <c r="A598" s="76" t="str">
        <f t="shared" si="1"/>
        <v> ()</v>
      </c>
      <c r="B598" s="76"/>
      <c r="C598" s="76"/>
      <c r="D598" s="76"/>
      <c r="E598" s="76"/>
      <c r="F598" s="76"/>
      <c r="G598" s="76"/>
      <c r="H598" s="76"/>
      <c r="I598" s="88" t="str">
        <f t="shared" si="3"/>
        <v>no</v>
      </c>
      <c r="J598" s="88" t="str">
        <f>IFERROR(__xludf.DUMMYFUNCTION("IFERROR(JOIN("", "",FILTER(K598:P598,LEN(K598:P598))))"),"")</f>
        <v/>
      </c>
      <c r="K598" s="76" t="str">
        <f>IFERROR(__xludf.DUMMYFUNCTION("IF(ISBLANK($D598),"""",IFERROR(JOIN("", "",QUERY(INDIRECT(""'(EDCA) "" &amp; K$3 &amp; ""'!$A$1:$D$1000""),""SELECT A WHERE D = '"" &amp; $A598 &amp; ""'""))))"),"")</f>
        <v/>
      </c>
      <c r="L598" s="76" t="str">
        <f>IFERROR(__xludf.DUMMYFUNCTION("IF(ISBLANK($D598),"""",IFERROR(JOIN("", "",QUERY(INDIRECT(""'(EDCA) "" &amp; L$3 &amp; ""'!$A$1:$D$1000""),""SELECT A WHERE D = '"" &amp; $A598 &amp; ""'""))))"),"")</f>
        <v/>
      </c>
      <c r="M598" s="76" t="str">
        <f>IFERROR(__xludf.DUMMYFUNCTION("IF(ISBLANK($D598),"""",IFERROR(JOIN("", "",QUERY(INDIRECT(""'(EDCA) "" &amp; M$3 &amp; ""'!$A$1:$D$1000""),""SELECT A WHERE D = '"" &amp; $A598 &amp; ""'""))))"),"")</f>
        <v/>
      </c>
      <c r="N598" s="76" t="str">
        <f>IFERROR(__xludf.DUMMYFUNCTION("IF(ISBLANK($D598),"""",IFERROR(JOIN("", "",QUERY(INDIRECT(""'(EDCA) "" &amp; N$3 &amp; ""'!$A$1:$D$1000""),""SELECT A WHERE D = '"" &amp; $A598 &amp; ""'""))))"),"")</f>
        <v/>
      </c>
      <c r="O598" s="76" t="str">
        <f>IFERROR(__xludf.DUMMYFUNCTION("IF(ISBLANK($D598),"""",IFERROR(JOIN("", "",QUERY(INDIRECT(""'(EDCA) "" &amp; O$3 &amp; ""'!$A$1:$D$1000""),""SELECT A WHERE D = '"" &amp; $A598 &amp; ""'""))))"),"")</f>
        <v/>
      </c>
      <c r="P598" s="76" t="str">
        <f>IFERROR(__xludf.DUMMYFUNCTION("IF(ISBLANK($D598),"""",IFERROR(JOIN("", "",QUERY(INDIRECT(""'(EDCA) "" &amp; P$3 &amp; ""'!$A$1:$D$1000""),""SELECT A WHERE D = '"" &amp; $A598 &amp; ""'""))))"),"")</f>
        <v/>
      </c>
      <c r="Q598" s="76">
        <f t="shared" ref="Q598:V598" si="596">IF(ISBLANK(IFERROR(VLOOKUP($A598,INDIRECT("'(EDCA) " &amp; Q$3 &amp; "'!$D:$D"),1,FALSE))),0,1)</f>
        <v>0</v>
      </c>
      <c r="R598" s="76">
        <f t="shared" si="596"/>
        <v>0</v>
      </c>
      <c r="S598" s="76">
        <f t="shared" si="596"/>
        <v>0</v>
      </c>
      <c r="T598" s="76">
        <f t="shared" si="596"/>
        <v>0</v>
      </c>
      <c r="U598" s="76">
        <f t="shared" si="596"/>
        <v>0</v>
      </c>
      <c r="V598" s="76">
        <f t="shared" si="596"/>
        <v>0</v>
      </c>
    </row>
    <row r="599">
      <c r="A599" s="76" t="str">
        <f t="shared" si="1"/>
        <v> ()</v>
      </c>
      <c r="B599" s="76"/>
      <c r="C599" s="76"/>
      <c r="D599" s="76"/>
      <c r="E599" s="76"/>
      <c r="F599" s="76"/>
      <c r="G599" s="76"/>
      <c r="H599" s="76"/>
      <c r="I599" s="88" t="str">
        <f t="shared" si="3"/>
        <v>no</v>
      </c>
      <c r="J599" s="88" t="str">
        <f>IFERROR(__xludf.DUMMYFUNCTION("IFERROR(JOIN("", "",FILTER(K599:P599,LEN(K599:P599))))"),"")</f>
        <v/>
      </c>
      <c r="K599" s="76" t="str">
        <f>IFERROR(__xludf.DUMMYFUNCTION("IF(ISBLANK($D599),"""",IFERROR(JOIN("", "",QUERY(INDIRECT(""'(EDCA) "" &amp; K$3 &amp; ""'!$A$1:$D$1000""),""SELECT A WHERE D = '"" &amp; $A599 &amp; ""'""))))"),"")</f>
        <v/>
      </c>
      <c r="L599" s="76" t="str">
        <f>IFERROR(__xludf.DUMMYFUNCTION("IF(ISBLANK($D599),"""",IFERROR(JOIN("", "",QUERY(INDIRECT(""'(EDCA) "" &amp; L$3 &amp; ""'!$A$1:$D$1000""),""SELECT A WHERE D = '"" &amp; $A599 &amp; ""'""))))"),"")</f>
        <v/>
      </c>
      <c r="M599" s="76" t="str">
        <f>IFERROR(__xludf.DUMMYFUNCTION("IF(ISBLANK($D599),"""",IFERROR(JOIN("", "",QUERY(INDIRECT(""'(EDCA) "" &amp; M$3 &amp; ""'!$A$1:$D$1000""),""SELECT A WHERE D = '"" &amp; $A599 &amp; ""'""))))"),"")</f>
        <v/>
      </c>
      <c r="N599" s="76" t="str">
        <f>IFERROR(__xludf.DUMMYFUNCTION("IF(ISBLANK($D599),"""",IFERROR(JOIN("", "",QUERY(INDIRECT(""'(EDCA) "" &amp; N$3 &amp; ""'!$A$1:$D$1000""),""SELECT A WHERE D = '"" &amp; $A599 &amp; ""'""))))"),"")</f>
        <v/>
      </c>
      <c r="O599" s="76" t="str">
        <f>IFERROR(__xludf.DUMMYFUNCTION("IF(ISBLANK($D599),"""",IFERROR(JOIN("", "",QUERY(INDIRECT(""'(EDCA) "" &amp; O$3 &amp; ""'!$A$1:$D$1000""),""SELECT A WHERE D = '"" &amp; $A599 &amp; ""'""))))"),"")</f>
        <v/>
      </c>
      <c r="P599" s="76" t="str">
        <f>IFERROR(__xludf.DUMMYFUNCTION("IF(ISBLANK($D599),"""",IFERROR(JOIN("", "",QUERY(INDIRECT(""'(EDCA) "" &amp; P$3 &amp; ""'!$A$1:$D$1000""),""SELECT A WHERE D = '"" &amp; $A599 &amp; ""'""))))"),"")</f>
        <v/>
      </c>
      <c r="Q599" s="76">
        <f t="shared" ref="Q599:V599" si="597">IF(ISBLANK(IFERROR(VLOOKUP($A599,INDIRECT("'(EDCA) " &amp; Q$3 &amp; "'!$D:$D"),1,FALSE))),0,1)</f>
        <v>0</v>
      </c>
      <c r="R599" s="76">
        <f t="shared" si="597"/>
        <v>0</v>
      </c>
      <c r="S599" s="76">
        <f t="shared" si="597"/>
        <v>0</v>
      </c>
      <c r="T599" s="76">
        <f t="shared" si="597"/>
        <v>0</v>
      </c>
      <c r="U599" s="76">
        <f t="shared" si="597"/>
        <v>0</v>
      </c>
      <c r="V599" s="76">
        <f t="shared" si="597"/>
        <v>0</v>
      </c>
    </row>
    <row r="600">
      <c r="A600" s="76" t="str">
        <f t="shared" si="1"/>
        <v> ()</v>
      </c>
      <c r="B600" s="76"/>
      <c r="C600" s="76"/>
      <c r="D600" s="76"/>
      <c r="E600" s="76"/>
      <c r="F600" s="76"/>
      <c r="G600" s="76"/>
      <c r="H600" s="76"/>
      <c r="I600" s="88" t="str">
        <f t="shared" si="3"/>
        <v>no</v>
      </c>
      <c r="J600" s="88" t="str">
        <f>IFERROR(__xludf.DUMMYFUNCTION("IFERROR(JOIN("", "",FILTER(K600:P600,LEN(K600:P600))))"),"")</f>
        <v/>
      </c>
      <c r="K600" s="76" t="str">
        <f>IFERROR(__xludf.DUMMYFUNCTION("IF(ISBLANK($D600),"""",IFERROR(JOIN("", "",QUERY(INDIRECT(""'(EDCA) "" &amp; K$3 &amp; ""'!$A$1:$D$1000""),""SELECT A WHERE D = '"" &amp; $A600 &amp; ""'""))))"),"")</f>
        <v/>
      </c>
      <c r="L600" s="76" t="str">
        <f>IFERROR(__xludf.DUMMYFUNCTION("IF(ISBLANK($D600),"""",IFERROR(JOIN("", "",QUERY(INDIRECT(""'(EDCA) "" &amp; L$3 &amp; ""'!$A$1:$D$1000""),""SELECT A WHERE D = '"" &amp; $A600 &amp; ""'""))))"),"")</f>
        <v/>
      </c>
      <c r="M600" s="76" t="str">
        <f>IFERROR(__xludf.DUMMYFUNCTION("IF(ISBLANK($D600),"""",IFERROR(JOIN("", "",QUERY(INDIRECT(""'(EDCA) "" &amp; M$3 &amp; ""'!$A$1:$D$1000""),""SELECT A WHERE D = '"" &amp; $A600 &amp; ""'""))))"),"")</f>
        <v/>
      </c>
      <c r="N600" s="76" t="str">
        <f>IFERROR(__xludf.DUMMYFUNCTION("IF(ISBLANK($D600),"""",IFERROR(JOIN("", "",QUERY(INDIRECT(""'(EDCA) "" &amp; N$3 &amp; ""'!$A$1:$D$1000""),""SELECT A WHERE D = '"" &amp; $A600 &amp; ""'""))))"),"")</f>
        <v/>
      </c>
      <c r="O600" s="76" t="str">
        <f>IFERROR(__xludf.DUMMYFUNCTION("IF(ISBLANK($D600),"""",IFERROR(JOIN("", "",QUERY(INDIRECT(""'(EDCA) "" &amp; O$3 &amp; ""'!$A$1:$D$1000""),""SELECT A WHERE D = '"" &amp; $A600 &amp; ""'""))))"),"")</f>
        <v/>
      </c>
      <c r="P600" s="76" t="str">
        <f>IFERROR(__xludf.DUMMYFUNCTION("IF(ISBLANK($D600),"""",IFERROR(JOIN("", "",QUERY(INDIRECT(""'(EDCA) "" &amp; P$3 &amp; ""'!$A$1:$D$1000""),""SELECT A WHERE D = '"" &amp; $A600 &amp; ""'""))))"),"")</f>
        <v/>
      </c>
      <c r="Q600" s="76">
        <f t="shared" ref="Q600:V600" si="598">IF(ISBLANK(IFERROR(VLOOKUP($A600,INDIRECT("'(EDCA) " &amp; Q$3 &amp; "'!$D:$D"),1,FALSE))),0,1)</f>
        <v>0</v>
      </c>
      <c r="R600" s="76">
        <f t="shared" si="598"/>
        <v>0</v>
      </c>
      <c r="S600" s="76">
        <f t="shared" si="598"/>
        <v>0</v>
      </c>
      <c r="T600" s="76">
        <f t="shared" si="598"/>
        <v>0</v>
      </c>
      <c r="U600" s="76">
        <f t="shared" si="598"/>
        <v>0</v>
      </c>
      <c r="V600" s="76">
        <f t="shared" si="598"/>
        <v>0</v>
      </c>
    </row>
    <row r="601">
      <c r="A601" s="76" t="str">
        <f t="shared" si="1"/>
        <v> ()</v>
      </c>
      <c r="B601" s="76"/>
      <c r="C601" s="76"/>
      <c r="D601" s="76"/>
      <c r="E601" s="76"/>
      <c r="F601" s="76"/>
      <c r="G601" s="76"/>
      <c r="H601" s="76"/>
      <c r="I601" s="88" t="str">
        <f t="shared" si="3"/>
        <v>no</v>
      </c>
      <c r="J601" s="88" t="str">
        <f>IFERROR(__xludf.DUMMYFUNCTION("IFERROR(JOIN("", "",FILTER(K601:P601,LEN(K601:P601))))"),"")</f>
        <v/>
      </c>
      <c r="K601" s="76" t="str">
        <f>IFERROR(__xludf.DUMMYFUNCTION("IF(ISBLANK($D601),"""",IFERROR(JOIN("", "",QUERY(INDIRECT(""'(EDCA) "" &amp; K$3 &amp; ""'!$A$1:$D$1000""),""SELECT A WHERE D = '"" &amp; $A601 &amp; ""'""))))"),"")</f>
        <v/>
      </c>
      <c r="L601" s="76" t="str">
        <f>IFERROR(__xludf.DUMMYFUNCTION("IF(ISBLANK($D601),"""",IFERROR(JOIN("", "",QUERY(INDIRECT(""'(EDCA) "" &amp; L$3 &amp; ""'!$A$1:$D$1000""),""SELECT A WHERE D = '"" &amp; $A601 &amp; ""'""))))"),"")</f>
        <v/>
      </c>
      <c r="M601" s="76" t="str">
        <f>IFERROR(__xludf.DUMMYFUNCTION("IF(ISBLANK($D601),"""",IFERROR(JOIN("", "",QUERY(INDIRECT(""'(EDCA) "" &amp; M$3 &amp; ""'!$A$1:$D$1000""),""SELECT A WHERE D = '"" &amp; $A601 &amp; ""'""))))"),"")</f>
        <v/>
      </c>
      <c r="N601" s="76" t="str">
        <f>IFERROR(__xludf.DUMMYFUNCTION("IF(ISBLANK($D601),"""",IFERROR(JOIN("", "",QUERY(INDIRECT(""'(EDCA) "" &amp; N$3 &amp; ""'!$A$1:$D$1000""),""SELECT A WHERE D = '"" &amp; $A601 &amp; ""'""))))"),"")</f>
        <v/>
      </c>
      <c r="O601" s="76" t="str">
        <f>IFERROR(__xludf.DUMMYFUNCTION("IF(ISBLANK($D601),"""",IFERROR(JOIN("", "",QUERY(INDIRECT(""'(EDCA) "" &amp; O$3 &amp; ""'!$A$1:$D$1000""),""SELECT A WHERE D = '"" &amp; $A601 &amp; ""'""))))"),"")</f>
        <v/>
      </c>
      <c r="P601" s="76" t="str">
        <f>IFERROR(__xludf.DUMMYFUNCTION("IF(ISBLANK($D601),"""",IFERROR(JOIN("", "",QUERY(INDIRECT(""'(EDCA) "" &amp; P$3 &amp; ""'!$A$1:$D$1000""),""SELECT A WHERE D = '"" &amp; $A601 &amp; ""'""))))"),"")</f>
        <v/>
      </c>
      <c r="Q601" s="76">
        <f t="shared" ref="Q601:V601" si="599">IF(ISBLANK(IFERROR(VLOOKUP($A601,INDIRECT("'(EDCA) " &amp; Q$3 &amp; "'!$D:$D"),1,FALSE))),0,1)</f>
        <v>0</v>
      </c>
      <c r="R601" s="76">
        <f t="shared" si="599"/>
        <v>0</v>
      </c>
      <c r="S601" s="76">
        <f t="shared" si="599"/>
        <v>0</v>
      </c>
      <c r="T601" s="76">
        <f t="shared" si="599"/>
        <v>0</v>
      </c>
      <c r="U601" s="76">
        <f t="shared" si="599"/>
        <v>0</v>
      </c>
      <c r="V601" s="76">
        <f t="shared" si="599"/>
        <v>0</v>
      </c>
    </row>
    <row r="602">
      <c r="A602" s="76" t="str">
        <f t="shared" si="1"/>
        <v> ()</v>
      </c>
      <c r="B602" s="76"/>
      <c r="C602" s="76"/>
      <c r="D602" s="76"/>
      <c r="E602" s="76"/>
      <c r="F602" s="76"/>
      <c r="G602" s="76"/>
      <c r="H602" s="76"/>
      <c r="I602" s="88" t="str">
        <f t="shared" si="3"/>
        <v>no</v>
      </c>
      <c r="J602" s="88" t="str">
        <f>IFERROR(__xludf.DUMMYFUNCTION("IFERROR(JOIN("", "",FILTER(K602:P602,LEN(K602:P602))))"),"")</f>
        <v/>
      </c>
      <c r="K602" s="76" t="str">
        <f>IFERROR(__xludf.DUMMYFUNCTION("IF(ISBLANK($D602),"""",IFERROR(JOIN("", "",QUERY(INDIRECT(""'(EDCA) "" &amp; K$3 &amp; ""'!$A$1:$D$1000""),""SELECT A WHERE D = '"" &amp; $A602 &amp; ""'""))))"),"")</f>
        <v/>
      </c>
      <c r="L602" s="76" t="str">
        <f>IFERROR(__xludf.DUMMYFUNCTION("IF(ISBLANK($D602),"""",IFERROR(JOIN("", "",QUERY(INDIRECT(""'(EDCA) "" &amp; L$3 &amp; ""'!$A$1:$D$1000""),""SELECT A WHERE D = '"" &amp; $A602 &amp; ""'""))))"),"")</f>
        <v/>
      </c>
      <c r="M602" s="76" t="str">
        <f>IFERROR(__xludf.DUMMYFUNCTION("IF(ISBLANK($D602),"""",IFERROR(JOIN("", "",QUERY(INDIRECT(""'(EDCA) "" &amp; M$3 &amp; ""'!$A$1:$D$1000""),""SELECT A WHERE D = '"" &amp; $A602 &amp; ""'""))))"),"")</f>
        <v/>
      </c>
      <c r="N602" s="76" t="str">
        <f>IFERROR(__xludf.DUMMYFUNCTION("IF(ISBLANK($D602),"""",IFERROR(JOIN("", "",QUERY(INDIRECT(""'(EDCA) "" &amp; N$3 &amp; ""'!$A$1:$D$1000""),""SELECT A WHERE D = '"" &amp; $A602 &amp; ""'""))))"),"")</f>
        <v/>
      </c>
      <c r="O602" s="76" t="str">
        <f>IFERROR(__xludf.DUMMYFUNCTION("IF(ISBLANK($D602),"""",IFERROR(JOIN("", "",QUERY(INDIRECT(""'(EDCA) "" &amp; O$3 &amp; ""'!$A$1:$D$1000""),""SELECT A WHERE D = '"" &amp; $A602 &amp; ""'""))))"),"")</f>
        <v/>
      </c>
      <c r="P602" s="76" t="str">
        <f>IFERROR(__xludf.DUMMYFUNCTION("IF(ISBLANK($D602),"""",IFERROR(JOIN("", "",QUERY(INDIRECT(""'(EDCA) "" &amp; P$3 &amp; ""'!$A$1:$D$1000""),""SELECT A WHERE D = '"" &amp; $A602 &amp; ""'""))))"),"")</f>
        <v/>
      </c>
      <c r="Q602" s="76">
        <f t="shared" ref="Q602:V602" si="600">IF(ISBLANK(IFERROR(VLOOKUP($A602,INDIRECT("'(EDCA) " &amp; Q$3 &amp; "'!$D:$D"),1,FALSE))),0,1)</f>
        <v>0</v>
      </c>
      <c r="R602" s="76">
        <f t="shared" si="600"/>
        <v>0</v>
      </c>
      <c r="S602" s="76">
        <f t="shared" si="600"/>
        <v>0</v>
      </c>
      <c r="T602" s="76">
        <f t="shared" si="600"/>
        <v>0</v>
      </c>
      <c r="U602" s="76">
        <f t="shared" si="600"/>
        <v>0</v>
      </c>
      <c r="V602" s="76">
        <f t="shared" si="600"/>
        <v>0</v>
      </c>
    </row>
    <row r="603">
      <c r="A603" s="76" t="str">
        <f t="shared" si="1"/>
        <v> ()</v>
      </c>
      <c r="B603" s="76"/>
      <c r="C603" s="76"/>
      <c r="D603" s="76"/>
      <c r="E603" s="76"/>
      <c r="F603" s="76"/>
      <c r="G603" s="76"/>
      <c r="H603" s="76"/>
      <c r="I603" s="88" t="str">
        <f t="shared" si="3"/>
        <v>no</v>
      </c>
      <c r="J603" s="88" t="str">
        <f>IFERROR(__xludf.DUMMYFUNCTION("IFERROR(JOIN("", "",FILTER(K603:P603,LEN(K603:P603))))"),"")</f>
        <v/>
      </c>
      <c r="K603" s="76" t="str">
        <f>IFERROR(__xludf.DUMMYFUNCTION("IF(ISBLANK($D603),"""",IFERROR(JOIN("", "",QUERY(INDIRECT(""'(EDCA) "" &amp; K$3 &amp; ""'!$A$1:$D$1000""),""SELECT A WHERE D = '"" &amp; $A603 &amp; ""'""))))"),"")</f>
        <v/>
      </c>
      <c r="L603" s="76" t="str">
        <f>IFERROR(__xludf.DUMMYFUNCTION("IF(ISBLANK($D603),"""",IFERROR(JOIN("", "",QUERY(INDIRECT(""'(EDCA) "" &amp; L$3 &amp; ""'!$A$1:$D$1000""),""SELECT A WHERE D = '"" &amp; $A603 &amp; ""'""))))"),"")</f>
        <v/>
      </c>
      <c r="M603" s="76" t="str">
        <f>IFERROR(__xludf.DUMMYFUNCTION("IF(ISBLANK($D603),"""",IFERROR(JOIN("", "",QUERY(INDIRECT(""'(EDCA) "" &amp; M$3 &amp; ""'!$A$1:$D$1000""),""SELECT A WHERE D = '"" &amp; $A603 &amp; ""'""))))"),"")</f>
        <v/>
      </c>
      <c r="N603" s="76" t="str">
        <f>IFERROR(__xludf.DUMMYFUNCTION("IF(ISBLANK($D603),"""",IFERROR(JOIN("", "",QUERY(INDIRECT(""'(EDCA) "" &amp; N$3 &amp; ""'!$A$1:$D$1000""),""SELECT A WHERE D = '"" &amp; $A603 &amp; ""'""))))"),"")</f>
        <v/>
      </c>
      <c r="O603" s="76" t="str">
        <f>IFERROR(__xludf.DUMMYFUNCTION("IF(ISBLANK($D603),"""",IFERROR(JOIN("", "",QUERY(INDIRECT(""'(EDCA) "" &amp; O$3 &amp; ""'!$A$1:$D$1000""),""SELECT A WHERE D = '"" &amp; $A603 &amp; ""'""))))"),"")</f>
        <v/>
      </c>
      <c r="P603" s="76" t="str">
        <f>IFERROR(__xludf.DUMMYFUNCTION("IF(ISBLANK($D603),"""",IFERROR(JOIN("", "",QUERY(INDIRECT(""'(EDCA) "" &amp; P$3 &amp; ""'!$A$1:$D$1000""),""SELECT A WHERE D = '"" &amp; $A603 &amp; ""'""))))"),"")</f>
        <v/>
      </c>
      <c r="Q603" s="76">
        <f t="shared" ref="Q603:V603" si="601">IF(ISBLANK(IFERROR(VLOOKUP($A603,INDIRECT("'(EDCA) " &amp; Q$3 &amp; "'!$D:$D"),1,FALSE))),0,1)</f>
        <v>0</v>
      </c>
      <c r="R603" s="76">
        <f t="shared" si="601"/>
        <v>0</v>
      </c>
      <c r="S603" s="76">
        <f t="shared" si="601"/>
        <v>0</v>
      </c>
      <c r="T603" s="76">
        <f t="shared" si="601"/>
        <v>0</v>
      </c>
      <c r="U603" s="76">
        <f t="shared" si="601"/>
        <v>0</v>
      </c>
      <c r="V603" s="76">
        <f t="shared" si="601"/>
        <v>0</v>
      </c>
    </row>
    <row r="604">
      <c r="A604" s="76" t="str">
        <f t="shared" si="1"/>
        <v> ()</v>
      </c>
      <c r="B604" s="76"/>
      <c r="C604" s="76"/>
      <c r="D604" s="76"/>
      <c r="E604" s="76"/>
      <c r="F604" s="76"/>
      <c r="G604" s="76"/>
      <c r="H604" s="76"/>
      <c r="I604" s="88" t="str">
        <f t="shared" si="3"/>
        <v>no</v>
      </c>
      <c r="J604" s="88" t="str">
        <f>IFERROR(__xludf.DUMMYFUNCTION("IFERROR(JOIN("", "",FILTER(K604:P604,LEN(K604:P604))))"),"")</f>
        <v/>
      </c>
      <c r="K604" s="76" t="str">
        <f>IFERROR(__xludf.DUMMYFUNCTION("IF(ISBLANK($D604),"""",IFERROR(JOIN("", "",QUERY(INDIRECT(""'(EDCA) "" &amp; K$3 &amp; ""'!$A$1:$D$1000""),""SELECT A WHERE D = '"" &amp; $A604 &amp; ""'""))))"),"")</f>
        <v/>
      </c>
      <c r="L604" s="76" t="str">
        <f>IFERROR(__xludf.DUMMYFUNCTION("IF(ISBLANK($D604),"""",IFERROR(JOIN("", "",QUERY(INDIRECT(""'(EDCA) "" &amp; L$3 &amp; ""'!$A$1:$D$1000""),""SELECT A WHERE D = '"" &amp; $A604 &amp; ""'""))))"),"")</f>
        <v/>
      </c>
      <c r="M604" s="76" t="str">
        <f>IFERROR(__xludf.DUMMYFUNCTION("IF(ISBLANK($D604),"""",IFERROR(JOIN("", "",QUERY(INDIRECT(""'(EDCA) "" &amp; M$3 &amp; ""'!$A$1:$D$1000""),""SELECT A WHERE D = '"" &amp; $A604 &amp; ""'""))))"),"")</f>
        <v/>
      </c>
      <c r="N604" s="76" t="str">
        <f>IFERROR(__xludf.DUMMYFUNCTION("IF(ISBLANK($D604),"""",IFERROR(JOIN("", "",QUERY(INDIRECT(""'(EDCA) "" &amp; N$3 &amp; ""'!$A$1:$D$1000""),""SELECT A WHERE D = '"" &amp; $A604 &amp; ""'""))))"),"")</f>
        <v/>
      </c>
      <c r="O604" s="76" t="str">
        <f>IFERROR(__xludf.DUMMYFUNCTION("IF(ISBLANK($D604),"""",IFERROR(JOIN("", "",QUERY(INDIRECT(""'(EDCA) "" &amp; O$3 &amp; ""'!$A$1:$D$1000""),""SELECT A WHERE D = '"" &amp; $A604 &amp; ""'""))))"),"")</f>
        <v/>
      </c>
      <c r="P604" s="76" t="str">
        <f>IFERROR(__xludf.DUMMYFUNCTION("IF(ISBLANK($D604),"""",IFERROR(JOIN("", "",QUERY(INDIRECT(""'(EDCA) "" &amp; P$3 &amp; ""'!$A$1:$D$1000""),""SELECT A WHERE D = '"" &amp; $A604 &amp; ""'""))))"),"")</f>
        <v/>
      </c>
      <c r="Q604" s="76">
        <f t="shared" ref="Q604:V604" si="602">IF(ISBLANK(IFERROR(VLOOKUP($A604,INDIRECT("'(EDCA) " &amp; Q$3 &amp; "'!$D:$D"),1,FALSE))),0,1)</f>
        <v>0</v>
      </c>
      <c r="R604" s="76">
        <f t="shared" si="602"/>
        <v>0</v>
      </c>
      <c r="S604" s="76">
        <f t="shared" si="602"/>
        <v>0</v>
      </c>
      <c r="T604" s="76">
        <f t="shared" si="602"/>
        <v>0</v>
      </c>
      <c r="U604" s="76">
        <f t="shared" si="602"/>
        <v>0</v>
      </c>
      <c r="V604" s="76">
        <f t="shared" si="602"/>
        <v>0</v>
      </c>
    </row>
    <row r="605">
      <c r="A605" s="76" t="str">
        <f t="shared" si="1"/>
        <v> ()</v>
      </c>
      <c r="B605" s="76"/>
      <c r="C605" s="76"/>
      <c r="D605" s="76"/>
      <c r="E605" s="76"/>
      <c r="F605" s="76"/>
      <c r="G605" s="76"/>
      <c r="H605" s="76"/>
      <c r="I605" s="88" t="str">
        <f t="shared" si="3"/>
        <v>no</v>
      </c>
      <c r="J605" s="88" t="str">
        <f>IFERROR(__xludf.DUMMYFUNCTION("IFERROR(JOIN("", "",FILTER(K605:P605,LEN(K605:P605))))"),"")</f>
        <v/>
      </c>
      <c r="K605" s="76" t="str">
        <f>IFERROR(__xludf.DUMMYFUNCTION("IF(ISBLANK($D605),"""",IFERROR(JOIN("", "",QUERY(INDIRECT(""'(EDCA) "" &amp; K$3 &amp; ""'!$A$1:$D$1000""),""SELECT A WHERE D = '"" &amp; $A605 &amp; ""'""))))"),"")</f>
        <v/>
      </c>
      <c r="L605" s="76" t="str">
        <f>IFERROR(__xludf.DUMMYFUNCTION("IF(ISBLANK($D605),"""",IFERROR(JOIN("", "",QUERY(INDIRECT(""'(EDCA) "" &amp; L$3 &amp; ""'!$A$1:$D$1000""),""SELECT A WHERE D = '"" &amp; $A605 &amp; ""'""))))"),"")</f>
        <v/>
      </c>
      <c r="M605" s="76" t="str">
        <f>IFERROR(__xludf.DUMMYFUNCTION("IF(ISBLANK($D605),"""",IFERROR(JOIN("", "",QUERY(INDIRECT(""'(EDCA) "" &amp; M$3 &amp; ""'!$A$1:$D$1000""),""SELECT A WHERE D = '"" &amp; $A605 &amp; ""'""))))"),"")</f>
        <v/>
      </c>
      <c r="N605" s="76" t="str">
        <f>IFERROR(__xludf.DUMMYFUNCTION("IF(ISBLANK($D605),"""",IFERROR(JOIN("", "",QUERY(INDIRECT(""'(EDCA) "" &amp; N$3 &amp; ""'!$A$1:$D$1000""),""SELECT A WHERE D = '"" &amp; $A605 &amp; ""'""))))"),"")</f>
        <v/>
      </c>
      <c r="O605" s="76" t="str">
        <f>IFERROR(__xludf.DUMMYFUNCTION("IF(ISBLANK($D605),"""",IFERROR(JOIN("", "",QUERY(INDIRECT(""'(EDCA) "" &amp; O$3 &amp; ""'!$A$1:$D$1000""),""SELECT A WHERE D = '"" &amp; $A605 &amp; ""'""))))"),"")</f>
        <v/>
      </c>
      <c r="P605" s="76" t="str">
        <f>IFERROR(__xludf.DUMMYFUNCTION("IF(ISBLANK($D605),"""",IFERROR(JOIN("", "",QUERY(INDIRECT(""'(EDCA) "" &amp; P$3 &amp; ""'!$A$1:$D$1000""),""SELECT A WHERE D = '"" &amp; $A605 &amp; ""'""))))"),"")</f>
        <v/>
      </c>
      <c r="Q605" s="76">
        <f t="shared" ref="Q605:V605" si="603">IF(ISBLANK(IFERROR(VLOOKUP($A605,INDIRECT("'(EDCA) " &amp; Q$3 &amp; "'!$D:$D"),1,FALSE))),0,1)</f>
        <v>0</v>
      </c>
      <c r="R605" s="76">
        <f t="shared" si="603"/>
        <v>0</v>
      </c>
      <c r="S605" s="76">
        <f t="shared" si="603"/>
        <v>0</v>
      </c>
      <c r="T605" s="76">
        <f t="shared" si="603"/>
        <v>0</v>
      </c>
      <c r="U605" s="76">
        <f t="shared" si="603"/>
        <v>0</v>
      </c>
      <c r="V605" s="76">
        <f t="shared" si="603"/>
        <v>0</v>
      </c>
    </row>
    <row r="606">
      <c r="A606" s="76" t="str">
        <f t="shared" si="1"/>
        <v> ()</v>
      </c>
      <c r="B606" s="76"/>
      <c r="C606" s="76"/>
      <c r="D606" s="76"/>
      <c r="E606" s="76"/>
      <c r="F606" s="76"/>
      <c r="G606" s="76"/>
      <c r="H606" s="76"/>
      <c r="I606" s="88" t="str">
        <f t="shared" si="3"/>
        <v>no</v>
      </c>
      <c r="J606" s="88" t="str">
        <f>IFERROR(__xludf.DUMMYFUNCTION("IFERROR(JOIN("", "",FILTER(K606:P606,LEN(K606:P606))))"),"")</f>
        <v/>
      </c>
      <c r="K606" s="76" t="str">
        <f>IFERROR(__xludf.DUMMYFUNCTION("IF(ISBLANK($D606),"""",IFERROR(JOIN("", "",QUERY(INDIRECT(""'(EDCA) "" &amp; K$3 &amp; ""'!$A$1:$D$1000""),""SELECT A WHERE D = '"" &amp; $A606 &amp; ""'""))))"),"")</f>
        <v/>
      </c>
      <c r="L606" s="76" t="str">
        <f>IFERROR(__xludf.DUMMYFUNCTION("IF(ISBLANK($D606),"""",IFERROR(JOIN("", "",QUERY(INDIRECT(""'(EDCA) "" &amp; L$3 &amp; ""'!$A$1:$D$1000""),""SELECT A WHERE D = '"" &amp; $A606 &amp; ""'""))))"),"")</f>
        <v/>
      </c>
      <c r="M606" s="76" t="str">
        <f>IFERROR(__xludf.DUMMYFUNCTION("IF(ISBLANK($D606),"""",IFERROR(JOIN("", "",QUERY(INDIRECT(""'(EDCA) "" &amp; M$3 &amp; ""'!$A$1:$D$1000""),""SELECT A WHERE D = '"" &amp; $A606 &amp; ""'""))))"),"")</f>
        <v/>
      </c>
      <c r="N606" s="76" t="str">
        <f>IFERROR(__xludf.DUMMYFUNCTION("IF(ISBLANK($D606),"""",IFERROR(JOIN("", "",QUERY(INDIRECT(""'(EDCA) "" &amp; N$3 &amp; ""'!$A$1:$D$1000""),""SELECT A WHERE D = '"" &amp; $A606 &amp; ""'""))))"),"")</f>
        <v/>
      </c>
      <c r="O606" s="76" t="str">
        <f>IFERROR(__xludf.DUMMYFUNCTION("IF(ISBLANK($D606),"""",IFERROR(JOIN("", "",QUERY(INDIRECT(""'(EDCA) "" &amp; O$3 &amp; ""'!$A$1:$D$1000""),""SELECT A WHERE D = '"" &amp; $A606 &amp; ""'""))))"),"")</f>
        <v/>
      </c>
      <c r="P606" s="76" t="str">
        <f>IFERROR(__xludf.DUMMYFUNCTION("IF(ISBLANK($D606),"""",IFERROR(JOIN("", "",QUERY(INDIRECT(""'(EDCA) "" &amp; P$3 &amp; ""'!$A$1:$D$1000""),""SELECT A WHERE D = '"" &amp; $A606 &amp; ""'""))))"),"")</f>
        <v/>
      </c>
      <c r="Q606" s="76">
        <f t="shared" ref="Q606:V606" si="604">IF(ISBLANK(IFERROR(VLOOKUP($A606,INDIRECT("'(EDCA) " &amp; Q$3 &amp; "'!$D:$D"),1,FALSE))),0,1)</f>
        <v>0</v>
      </c>
      <c r="R606" s="76">
        <f t="shared" si="604"/>
        <v>0</v>
      </c>
      <c r="S606" s="76">
        <f t="shared" si="604"/>
        <v>0</v>
      </c>
      <c r="T606" s="76">
        <f t="shared" si="604"/>
        <v>0</v>
      </c>
      <c r="U606" s="76">
        <f t="shared" si="604"/>
        <v>0</v>
      </c>
      <c r="V606" s="76">
        <f t="shared" si="604"/>
        <v>0</v>
      </c>
    </row>
    <row r="607">
      <c r="A607" s="76" t="str">
        <f t="shared" si="1"/>
        <v> ()</v>
      </c>
      <c r="B607" s="76"/>
      <c r="C607" s="76"/>
      <c r="D607" s="76"/>
      <c r="E607" s="76"/>
      <c r="F607" s="76"/>
      <c r="G607" s="76"/>
      <c r="H607" s="76"/>
      <c r="I607" s="88" t="str">
        <f t="shared" si="3"/>
        <v>no</v>
      </c>
      <c r="J607" s="88" t="str">
        <f>IFERROR(__xludf.DUMMYFUNCTION("IFERROR(JOIN("", "",FILTER(K607:P607,LEN(K607:P607))))"),"")</f>
        <v/>
      </c>
      <c r="K607" s="76" t="str">
        <f>IFERROR(__xludf.DUMMYFUNCTION("IF(ISBLANK($D607),"""",IFERROR(JOIN("", "",QUERY(INDIRECT(""'(EDCA) "" &amp; K$3 &amp; ""'!$A$1:$D$1000""),""SELECT A WHERE D = '"" &amp; $A607 &amp; ""'""))))"),"")</f>
        <v/>
      </c>
      <c r="L607" s="76" t="str">
        <f>IFERROR(__xludf.DUMMYFUNCTION("IF(ISBLANK($D607),"""",IFERROR(JOIN("", "",QUERY(INDIRECT(""'(EDCA) "" &amp; L$3 &amp; ""'!$A$1:$D$1000""),""SELECT A WHERE D = '"" &amp; $A607 &amp; ""'""))))"),"")</f>
        <v/>
      </c>
      <c r="M607" s="76" t="str">
        <f>IFERROR(__xludf.DUMMYFUNCTION("IF(ISBLANK($D607),"""",IFERROR(JOIN("", "",QUERY(INDIRECT(""'(EDCA) "" &amp; M$3 &amp; ""'!$A$1:$D$1000""),""SELECT A WHERE D = '"" &amp; $A607 &amp; ""'""))))"),"")</f>
        <v/>
      </c>
      <c r="N607" s="76" t="str">
        <f>IFERROR(__xludf.DUMMYFUNCTION("IF(ISBLANK($D607),"""",IFERROR(JOIN("", "",QUERY(INDIRECT(""'(EDCA) "" &amp; N$3 &amp; ""'!$A$1:$D$1000""),""SELECT A WHERE D = '"" &amp; $A607 &amp; ""'""))))"),"")</f>
        <v/>
      </c>
      <c r="O607" s="76" t="str">
        <f>IFERROR(__xludf.DUMMYFUNCTION("IF(ISBLANK($D607),"""",IFERROR(JOIN("", "",QUERY(INDIRECT(""'(EDCA) "" &amp; O$3 &amp; ""'!$A$1:$D$1000""),""SELECT A WHERE D = '"" &amp; $A607 &amp; ""'""))))"),"")</f>
        <v/>
      </c>
      <c r="P607" s="76" t="str">
        <f>IFERROR(__xludf.DUMMYFUNCTION("IF(ISBLANK($D607),"""",IFERROR(JOIN("", "",QUERY(INDIRECT(""'(EDCA) "" &amp; P$3 &amp; ""'!$A$1:$D$1000""),""SELECT A WHERE D = '"" &amp; $A607 &amp; ""'""))))"),"")</f>
        <v/>
      </c>
      <c r="Q607" s="76">
        <f t="shared" ref="Q607:V607" si="605">IF(ISBLANK(IFERROR(VLOOKUP($A607,INDIRECT("'(EDCA) " &amp; Q$3 &amp; "'!$D:$D"),1,FALSE))),0,1)</f>
        <v>0</v>
      </c>
      <c r="R607" s="76">
        <f t="shared" si="605"/>
        <v>0</v>
      </c>
      <c r="S607" s="76">
        <f t="shared" si="605"/>
        <v>0</v>
      </c>
      <c r="T607" s="76">
        <f t="shared" si="605"/>
        <v>0</v>
      </c>
      <c r="U607" s="76">
        <f t="shared" si="605"/>
        <v>0</v>
      </c>
      <c r="V607" s="76">
        <f t="shared" si="605"/>
        <v>0</v>
      </c>
    </row>
    <row r="608">
      <c r="A608" s="76" t="str">
        <f t="shared" si="1"/>
        <v> ()</v>
      </c>
      <c r="B608" s="76"/>
      <c r="C608" s="76"/>
      <c r="D608" s="76"/>
      <c r="E608" s="76"/>
      <c r="F608" s="76"/>
      <c r="G608" s="76"/>
      <c r="H608" s="76"/>
      <c r="I608" s="88" t="str">
        <f t="shared" si="3"/>
        <v>no</v>
      </c>
      <c r="J608" s="88" t="str">
        <f>IFERROR(__xludf.DUMMYFUNCTION("IFERROR(JOIN("", "",FILTER(K608:P608,LEN(K608:P608))))"),"")</f>
        <v/>
      </c>
      <c r="K608" s="76" t="str">
        <f>IFERROR(__xludf.DUMMYFUNCTION("IF(ISBLANK($D608),"""",IFERROR(JOIN("", "",QUERY(INDIRECT(""'(EDCA) "" &amp; K$3 &amp; ""'!$A$1:$D$1000""),""SELECT A WHERE D = '"" &amp; $A608 &amp; ""'""))))"),"")</f>
        <v/>
      </c>
      <c r="L608" s="76" t="str">
        <f>IFERROR(__xludf.DUMMYFUNCTION("IF(ISBLANK($D608),"""",IFERROR(JOIN("", "",QUERY(INDIRECT(""'(EDCA) "" &amp; L$3 &amp; ""'!$A$1:$D$1000""),""SELECT A WHERE D = '"" &amp; $A608 &amp; ""'""))))"),"")</f>
        <v/>
      </c>
      <c r="M608" s="76" t="str">
        <f>IFERROR(__xludf.DUMMYFUNCTION("IF(ISBLANK($D608),"""",IFERROR(JOIN("", "",QUERY(INDIRECT(""'(EDCA) "" &amp; M$3 &amp; ""'!$A$1:$D$1000""),""SELECT A WHERE D = '"" &amp; $A608 &amp; ""'""))))"),"")</f>
        <v/>
      </c>
      <c r="N608" s="76" t="str">
        <f>IFERROR(__xludf.DUMMYFUNCTION("IF(ISBLANK($D608),"""",IFERROR(JOIN("", "",QUERY(INDIRECT(""'(EDCA) "" &amp; N$3 &amp; ""'!$A$1:$D$1000""),""SELECT A WHERE D = '"" &amp; $A608 &amp; ""'""))))"),"")</f>
        <v/>
      </c>
      <c r="O608" s="76" t="str">
        <f>IFERROR(__xludf.DUMMYFUNCTION("IF(ISBLANK($D608),"""",IFERROR(JOIN("", "",QUERY(INDIRECT(""'(EDCA) "" &amp; O$3 &amp; ""'!$A$1:$D$1000""),""SELECT A WHERE D = '"" &amp; $A608 &amp; ""'""))))"),"")</f>
        <v/>
      </c>
      <c r="P608" s="76" t="str">
        <f>IFERROR(__xludf.DUMMYFUNCTION("IF(ISBLANK($D608),"""",IFERROR(JOIN("", "",QUERY(INDIRECT(""'(EDCA) "" &amp; P$3 &amp; ""'!$A$1:$D$1000""),""SELECT A WHERE D = '"" &amp; $A608 &amp; ""'""))))"),"")</f>
        <v/>
      </c>
      <c r="Q608" s="76">
        <f t="shared" ref="Q608:V608" si="606">IF(ISBLANK(IFERROR(VLOOKUP($A608,INDIRECT("'(EDCA) " &amp; Q$3 &amp; "'!$D:$D"),1,FALSE))),0,1)</f>
        <v>0</v>
      </c>
      <c r="R608" s="76">
        <f t="shared" si="606"/>
        <v>0</v>
      </c>
      <c r="S608" s="76">
        <f t="shared" si="606"/>
        <v>0</v>
      </c>
      <c r="T608" s="76">
        <f t="shared" si="606"/>
        <v>0</v>
      </c>
      <c r="U608" s="76">
        <f t="shared" si="606"/>
        <v>0</v>
      </c>
      <c r="V608" s="76">
        <f t="shared" si="606"/>
        <v>0</v>
      </c>
    </row>
    <row r="609">
      <c r="A609" s="76" t="str">
        <f t="shared" si="1"/>
        <v> ()</v>
      </c>
      <c r="B609" s="76"/>
      <c r="C609" s="76"/>
      <c r="D609" s="76"/>
      <c r="E609" s="76"/>
      <c r="F609" s="76"/>
      <c r="G609" s="76"/>
      <c r="H609" s="76"/>
      <c r="I609" s="88" t="str">
        <f t="shared" si="3"/>
        <v>no</v>
      </c>
      <c r="J609" s="88" t="str">
        <f>IFERROR(__xludf.DUMMYFUNCTION("IFERROR(JOIN("", "",FILTER(K609:P609,LEN(K609:P609))))"),"")</f>
        <v/>
      </c>
      <c r="K609" s="76" t="str">
        <f>IFERROR(__xludf.DUMMYFUNCTION("IF(ISBLANK($D609),"""",IFERROR(JOIN("", "",QUERY(INDIRECT(""'(EDCA) "" &amp; K$3 &amp; ""'!$A$1:$D$1000""),""SELECT A WHERE D = '"" &amp; $A609 &amp; ""'""))))"),"")</f>
        <v/>
      </c>
      <c r="L609" s="76" t="str">
        <f>IFERROR(__xludf.DUMMYFUNCTION("IF(ISBLANK($D609),"""",IFERROR(JOIN("", "",QUERY(INDIRECT(""'(EDCA) "" &amp; L$3 &amp; ""'!$A$1:$D$1000""),""SELECT A WHERE D = '"" &amp; $A609 &amp; ""'""))))"),"")</f>
        <v/>
      </c>
      <c r="M609" s="76" t="str">
        <f>IFERROR(__xludf.DUMMYFUNCTION("IF(ISBLANK($D609),"""",IFERROR(JOIN("", "",QUERY(INDIRECT(""'(EDCA) "" &amp; M$3 &amp; ""'!$A$1:$D$1000""),""SELECT A WHERE D = '"" &amp; $A609 &amp; ""'""))))"),"")</f>
        <v/>
      </c>
      <c r="N609" s="76" t="str">
        <f>IFERROR(__xludf.DUMMYFUNCTION("IF(ISBLANK($D609),"""",IFERROR(JOIN("", "",QUERY(INDIRECT(""'(EDCA) "" &amp; N$3 &amp; ""'!$A$1:$D$1000""),""SELECT A WHERE D = '"" &amp; $A609 &amp; ""'""))))"),"")</f>
        <v/>
      </c>
      <c r="O609" s="76" t="str">
        <f>IFERROR(__xludf.DUMMYFUNCTION("IF(ISBLANK($D609),"""",IFERROR(JOIN("", "",QUERY(INDIRECT(""'(EDCA) "" &amp; O$3 &amp; ""'!$A$1:$D$1000""),""SELECT A WHERE D = '"" &amp; $A609 &amp; ""'""))))"),"")</f>
        <v/>
      </c>
      <c r="P609" s="76" t="str">
        <f>IFERROR(__xludf.DUMMYFUNCTION("IF(ISBLANK($D609),"""",IFERROR(JOIN("", "",QUERY(INDIRECT(""'(EDCA) "" &amp; P$3 &amp; ""'!$A$1:$D$1000""),""SELECT A WHERE D = '"" &amp; $A609 &amp; ""'""))))"),"")</f>
        <v/>
      </c>
      <c r="Q609" s="76">
        <f t="shared" ref="Q609:V609" si="607">IF(ISBLANK(IFERROR(VLOOKUP($A609,INDIRECT("'(EDCA) " &amp; Q$3 &amp; "'!$D:$D"),1,FALSE))),0,1)</f>
        <v>0</v>
      </c>
      <c r="R609" s="76">
        <f t="shared" si="607"/>
        <v>0</v>
      </c>
      <c r="S609" s="76">
        <f t="shared" si="607"/>
        <v>0</v>
      </c>
      <c r="T609" s="76">
        <f t="shared" si="607"/>
        <v>0</v>
      </c>
      <c r="U609" s="76">
        <f t="shared" si="607"/>
        <v>0</v>
      </c>
      <c r="V609" s="76">
        <f t="shared" si="607"/>
        <v>0</v>
      </c>
    </row>
    <row r="610">
      <c r="A610" s="76" t="str">
        <f t="shared" si="1"/>
        <v> ()</v>
      </c>
      <c r="B610" s="76"/>
      <c r="C610" s="76"/>
      <c r="D610" s="76"/>
      <c r="E610" s="76"/>
      <c r="F610" s="76"/>
      <c r="G610" s="76"/>
      <c r="H610" s="76"/>
      <c r="I610" s="88" t="str">
        <f t="shared" si="3"/>
        <v>no</v>
      </c>
      <c r="J610" s="88" t="str">
        <f>IFERROR(__xludf.DUMMYFUNCTION("IFERROR(JOIN("", "",FILTER(K610:P610,LEN(K610:P610))))"),"")</f>
        <v/>
      </c>
      <c r="K610" s="76" t="str">
        <f>IFERROR(__xludf.DUMMYFUNCTION("IF(ISBLANK($D610),"""",IFERROR(JOIN("", "",QUERY(INDIRECT(""'(EDCA) "" &amp; K$3 &amp; ""'!$A$1:$D$1000""),""SELECT A WHERE D = '"" &amp; $A610 &amp; ""'""))))"),"")</f>
        <v/>
      </c>
      <c r="L610" s="76" t="str">
        <f>IFERROR(__xludf.DUMMYFUNCTION("IF(ISBLANK($D610),"""",IFERROR(JOIN("", "",QUERY(INDIRECT(""'(EDCA) "" &amp; L$3 &amp; ""'!$A$1:$D$1000""),""SELECT A WHERE D = '"" &amp; $A610 &amp; ""'""))))"),"")</f>
        <v/>
      </c>
      <c r="M610" s="76" t="str">
        <f>IFERROR(__xludf.DUMMYFUNCTION("IF(ISBLANK($D610),"""",IFERROR(JOIN("", "",QUERY(INDIRECT(""'(EDCA) "" &amp; M$3 &amp; ""'!$A$1:$D$1000""),""SELECT A WHERE D = '"" &amp; $A610 &amp; ""'""))))"),"")</f>
        <v/>
      </c>
      <c r="N610" s="76" t="str">
        <f>IFERROR(__xludf.DUMMYFUNCTION("IF(ISBLANK($D610),"""",IFERROR(JOIN("", "",QUERY(INDIRECT(""'(EDCA) "" &amp; N$3 &amp; ""'!$A$1:$D$1000""),""SELECT A WHERE D = '"" &amp; $A610 &amp; ""'""))))"),"")</f>
        <v/>
      </c>
      <c r="O610" s="76" t="str">
        <f>IFERROR(__xludf.DUMMYFUNCTION("IF(ISBLANK($D610),"""",IFERROR(JOIN("", "",QUERY(INDIRECT(""'(EDCA) "" &amp; O$3 &amp; ""'!$A$1:$D$1000""),""SELECT A WHERE D = '"" &amp; $A610 &amp; ""'""))))"),"")</f>
        <v/>
      </c>
      <c r="P610" s="76" t="str">
        <f>IFERROR(__xludf.DUMMYFUNCTION("IF(ISBLANK($D610),"""",IFERROR(JOIN("", "",QUERY(INDIRECT(""'(EDCA) "" &amp; P$3 &amp; ""'!$A$1:$D$1000""),""SELECT A WHERE D = '"" &amp; $A610 &amp; ""'""))))"),"")</f>
        <v/>
      </c>
      <c r="Q610" s="76">
        <f t="shared" ref="Q610:V610" si="608">IF(ISBLANK(IFERROR(VLOOKUP($A610,INDIRECT("'(EDCA) " &amp; Q$3 &amp; "'!$D:$D"),1,FALSE))),0,1)</f>
        <v>0</v>
      </c>
      <c r="R610" s="76">
        <f t="shared" si="608"/>
        <v>0</v>
      </c>
      <c r="S610" s="76">
        <f t="shared" si="608"/>
        <v>0</v>
      </c>
      <c r="T610" s="76">
        <f t="shared" si="608"/>
        <v>0</v>
      </c>
      <c r="U610" s="76">
        <f t="shared" si="608"/>
        <v>0</v>
      </c>
      <c r="V610" s="76">
        <f t="shared" si="608"/>
        <v>0</v>
      </c>
    </row>
    <row r="611">
      <c r="A611" s="76" t="str">
        <f t="shared" si="1"/>
        <v> ()</v>
      </c>
      <c r="B611" s="76"/>
      <c r="C611" s="76"/>
      <c r="D611" s="76"/>
      <c r="E611" s="76"/>
      <c r="F611" s="76"/>
      <c r="G611" s="76"/>
      <c r="H611" s="76"/>
      <c r="I611" s="88" t="str">
        <f t="shared" si="3"/>
        <v>no</v>
      </c>
      <c r="J611" s="88" t="str">
        <f>IFERROR(__xludf.DUMMYFUNCTION("IFERROR(JOIN("", "",FILTER(K611:P611,LEN(K611:P611))))"),"")</f>
        <v/>
      </c>
      <c r="K611" s="76" t="str">
        <f>IFERROR(__xludf.DUMMYFUNCTION("IF(ISBLANK($D611),"""",IFERROR(JOIN("", "",QUERY(INDIRECT(""'(EDCA) "" &amp; K$3 &amp; ""'!$A$1:$D$1000""),""SELECT A WHERE D = '"" &amp; $A611 &amp; ""'""))))"),"")</f>
        <v/>
      </c>
      <c r="L611" s="76" t="str">
        <f>IFERROR(__xludf.DUMMYFUNCTION("IF(ISBLANK($D611),"""",IFERROR(JOIN("", "",QUERY(INDIRECT(""'(EDCA) "" &amp; L$3 &amp; ""'!$A$1:$D$1000""),""SELECT A WHERE D = '"" &amp; $A611 &amp; ""'""))))"),"")</f>
        <v/>
      </c>
      <c r="M611" s="76" t="str">
        <f>IFERROR(__xludf.DUMMYFUNCTION("IF(ISBLANK($D611),"""",IFERROR(JOIN("", "",QUERY(INDIRECT(""'(EDCA) "" &amp; M$3 &amp; ""'!$A$1:$D$1000""),""SELECT A WHERE D = '"" &amp; $A611 &amp; ""'""))))"),"")</f>
        <v/>
      </c>
      <c r="N611" s="76" t="str">
        <f>IFERROR(__xludf.DUMMYFUNCTION("IF(ISBLANK($D611),"""",IFERROR(JOIN("", "",QUERY(INDIRECT(""'(EDCA) "" &amp; N$3 &amp; ""'!$A$1:$D$1000""),""SELECT A WHERE D = '"" &amp; $A611 &amp; ""'""))))"),"")</f>
        <v/>
      </c>
      <c r="O611" s="76" t="str">
        <f>IFERROR(__xludf.DUMMYFUNCTION("IF(ISBLANK($D611),"""",IFERROR(JOIN("", "",QUERY(INDIRECT(""'(EDCA) "" &amp; O$3 &amp; ""'!$A$1:$D$1000""),""SELECT A WHERE D = '"" &amp; $A611 &amp; ""'""))))"),"")</f>
        <v/>
      </c>
      <c r="P611" s="76" t="str">
        <f>IFERROR(__xludf.DUMMYFUNCTION("IF(ISBLANK($D611),"""",IFERROR(JOIN("", "",QUERY(INDIRECT(""'(EDCA) "" &amp; P$3 &amp; ""'!$A$1:$D$1000""),""SELECT A WHERE D = '"" &amp; $A611 &amp; ""'""))))"),"")</f>
        <v/>
      </c>
      <c r="Q611" s="76">
        <f t="shared" ref="Q611:V611" si="609">IF(ISBLANK(IFERROR(VLOOKUP($A611,INDIRECT("'(EDCA) " &amp; Q$3 &amp; "'!$D:$D"),1,FALSE))),0,1)</f>
        <v>0</v>
      </c>
      <c r="R611" s="76">
        <f t="shared" si="609"/>
        <v>0</v>
      </c>
      <c r="S611" s="76">
        <f t="shared" si="609"/>
        <v>0</v>
      </c>
      <c r="T611" s="76">
        <f t="shared" si="609"/>
        <v>0</v>
      </c>
      <c r="U611" s="76">
        <f t="shared" si="609"/>
        <v>0</v>
      </c>
      <c r="V611" s="76">
        <f t="shared" si="609"/>
        <v>0</v>
      </c>
    </row>
    <row r="612">
      <c r="A612" s="76" t="str">
        <f t="shared" si="1"/>
        <v> ()</v>
      </c>
      <c r="B612" s="76"/>
      <c r="C612" s="76"/>
      <c r="D612" s="76"/>
      <c r="E612" s="76"/>
      <c r="F612" s="76"/>
      <c r="G612" s="76"/>
      <c r="H612" s="76"/>
      <c r="I612" s="88" t="str">
        <f t="shared" si="3"/>
        <v>no</v>
      </c>
      <c r="J612" s="88" t="str">
        <f>IFERROR(__xludf.DUMMYFUNCTION("IFERROR(JOIN("", "",FILTER(K612:P612,LEN(K612:P612))))"),"")</f>
        <v/>
      </c>
      <c r="K612" s="76" t="str">
        <f>IFERROR(__xludf.DUMMYFUNCTION("IF(ISBLANK($D612),"""",IFERROR(JOIN("", "",QUERY(INDIRECT(""'(EDCA) "" &amp; K$3 &amp; ""'!$A$1:$D$1000""),""SELECT A WHERE D = '"" &amp; $A612 &amp; ""'""))))"),"")</f>
        <v/>
      </c>
      <c r="L612" s="76" t="str">
        <f>IFERROR(__xludf.DUMMYFUNCTION("IF(ISBLANK($D612),"""",IFERROR(JOIN("", "",QUERY(INDIRECT(""'(EDCA) "" &amp; L$3 &amp; ""'!$A$1:$D$1000""),""SELECT A WHERE D = '"" &amp; $A612 &amp; ""'""))))"),"")</f>
        <v/>
      </c>
      <c r="M612" s="76" t="str">
        <f>IFERROR(__xludf.DUMMYFUNCTION("IF(ISBLANK($D612),"""",IFERROR(JOIN("", "",QUERY(INDIRECT(""'(EDCA) "" &amp; M$3 &amp; ""'!$A$1:$D$1000""),""SELECT A WHERE D = '"" &amp; $A612 &amp; ""'""))))"),"")</f>
        <v/>
      </c>
      <c r="N612" s="76" t="str">
        <f>IFERROR(__xludf.DUMMYFUNCTION("IF(ISBLANK($D612),"""",IFERROR(JOIN("", "",QUERY(INDIRECT(""'(EDCA) "" &amp; N$3 &amp; ""'!$A$1:$D$1000""),""SELECT A WHERE D = '"" &amp; $A612 &amp; ""'""))))"),"")</f>
        <v/>
      </c>
      <c r="O612" s="76" t="str">
        <f>IFERROR(__xludf.DUMMYFUNCTION("IF(ISBLANK($D612),"""",IFERROR(JOIN("", "",QUERY(INDIRECT(""'(EDCA) "" &amp; O$3 &amp; ""'!$A$1:$D$1000""),""SELECT A WHERE D = '"" &amp; $A612 &amp; ""'""))))"),"")</f>
        <v/>
      </c>
      <c r="P612" s="76" t="str">
        <f>IFERROR(__xludf.DUMMYFUNCTION("IF(ISBLANK($D612),"""",IFERROR(JOIN("", "",QUERY(INDIRECT(""'(EDCA) "" &amp; P$3 &amp; ""'!$A$1:$D$1000""),""SELECT A WHERE D = '"" &amp; $A612 &amp; ""'""))))"),"")</f>
        <v/>
      </c>
      <c r="Q612" s="76">
        <f t="shared" ref="Q612:V612" si="610">IF(ISBLANK(IFERROR(VLOOKUP($A612,INDIRECT("'(EDCA) " &amp; Q$3 &amp; "'!$D:$D"),1,FALSE))),0,1)</f>
        <v>0</v>
      </c>
      <c r="R612" s="76">
        <f t="shared" si="610"/>
        <v>0</v>
      </c>
      <c r="S612" s="76">
        <f t="shared" si="610"/>
        <v>0</v>
      </c>
      <c r="T612" s="76">
        <f t="shared" si="610"/>
        <v>0</v>
      </c>
      <c r="U612" s="76">
        <f t="shared" si="610"/>
        <v>0</v>
      </c>
      <c r="V612" s="76">
        <f t="shared" si="610"/>
        <v>0</v>
      </c>
    </row>
    <row r="613">
      <c r="A613" s="76" t="str">
        <f t="shared" si="1"/>
        <v> ()</v>
      </c>
      <c r="B613" s="76"/>
      <c r="C613" s="76"/>
      <c r="D613" s="76"/>
      <c r="E613" s="76"/>
      <c r="F613" s="76"/>
      <c r="G613" s="76"/>
      <c r="H613" s="76"/>
      <c r="I613" s="88" t="str">
        <f t="shared" si="3"/>
        <v>no</v>
      </c>
      <c r="J613" s="88" t="str">
        <f>IFERROR(__xludf.DUMMYFUNCTION("IFERROR(JOIN("", "",FILTER(K613:P613,LEN(K613:P613))))"),"")</f>
        <v/>
      </c>
      <c r="K613" s="76" t="str">
        <f>IFERROR(__xludf.DUMMYFUNCTION("IF(ISBLANK($D613),"""",IFERROR(JOIN("", "",QUERY(INDIRECT(""'(EDCA) "" &amp; K$3 &amp; ""'!$A$1:$D$1000""),""SELECT A WHERE D = '"" &amp; $A613 &amp; ""'""))))"),"")</f>
        <v/>
      </c>
      <c r="L613" s="76" t="str">
        <f>IFERROR(__xludf.DUMMYFUNCTION("IF(ISBLANK($D613),"""",IFERROR(JOIN("", "",QUERY(INDIRECT(""'(EDCA) "" &amp; L$3 &amp; ""'!$A$1:$D$1000""),""SELECT A WHERE D = '"" &amp; $A613 &amp; ""'""))))"),"")</f>
        <v/>
      </c>
      <c r="M613" s="76" t="str">
        <f>IFERROR(__xludf.DUMMYFUNCTION("IF(ISBLANK($D613),"""",IFERROR(JOIN("", "",QUERY(INDIRECT(""'(EDCA) "" &amp; M$3 &amp; ""'!$A$1:$D$1000""),""SELECT A WHERE D = '"" &amp; $A613 &amp; ""'""))))"),"")</f>
        <v/>
      </c>
      <c r="N613" s="76" t="str">
        <f>IFERROR(__xludf.DUMMYFUNCTION("IF(ISBLANK($D613),"""",IFERROR(JOIN("", "",QUERY(INDIRECT(""'(EDCA) "" &amp; N$3 &amp; ""'!$A$1:$D$1000""),""SELECT A WHERE D = '"" &amp; $A613 &amp; ""'""))))"),"")</f>
        <v/>
      </c>
      <c r="O613" s="76" t="str">
        <f>IFERROR(__xludf.DUMMYFUNCTION("IF(ISBLANK($D613),"""",IFERROR(JOIN("", "",QUERY(INDIRECT(""'(EDCA) "" &amp; O$3 &amp; ""'!$A$1:$D$1000""),""SELECT A WHERE D = '"" &amp; $A613 &amp; ""'""))))"),"")</f>
        <v/>
      </c>
      <c r="P613" s="76" t="str">
        <f>IFERROR(__xludf.DUMMYFUNCTION("IF(ISBLANK($D613),"""",IFERROR(JOIN("", "",QUERY(INDIRECT(""'(EDCA) "" &amp; P$3 &amp; ""'!$A$1:$D$1000""),""SELECT A WHERE D = '"" &amp; $A613 &amp; ""'""))))"),"")</f>
        <v/>
      </c>
      <c r="Q613" s="76">
        <f t="shared" ref="Q613:V613" si="611">IF(ISBLANK(IFERROR(VLOOKUP($A613,INDIRECT("'(EDCA) " &amp; Q$3 &amp; "'!$D:$D"),1,FALSE))),0,1)</f>
        <v>0</v>
      </c>
      <c r="R613" s="76">
        <f t="shared" si="611"/>
        <v>0</v>
      </c>
      <c r="S613" s="76">
        <f t="shared" si="611"/>
        <v>0</v>
      </c>
      <c r="T613" s="76">
        <f t="shared" si="611"/>
        <v>0</v>
      </c>
      <c r="U613" s="76">
        <f t="shared" si="611"/>
        <v>0</v>
      </c>
      <c r="V613" s="76">
        <f t="shared" si="611"/>
        <v>0</v>
      </c>
    </row>
    <row r="614">
      <c r="A614" s="76" t="str">
        <f t="shared" si="1"/>
        <v> ()</v>
      </c>
      <c r="B614" s="76"/>
      <c r="C614" s="76"/>
      <c r="D614" s="76"/>
      <c r="E614" s="76"/>
      <c r="F614" s="76"/>
      <c r="G614" s="76"/>
      <c r="H614" s="76"/>
      <c r="I614" s="88" t="str">
        <f t="shared" si="3"/>
        <v>no</v>
      </c>
      <c r="J614" s="88" t="str">
        <f>IFERROR(__xludf.DUMMYFUNCTION("IFERROR(JOIN("", "",FILTER(K614:P614,LEN(K614:P614))))"),"")</f>
        <v/>
      </c>
      <c r="K614" s="76" t="str">
        <f>IFERROR(__xludf.DUMMYFUNCTION("IF(ISBLANK($D614),"""",IFERROR(JOIN("", "",QUERY(INDIRECT(""'(EDCA) "" &amp; K$3 &amp; ""'!$A$1:$D$1000""),""SELECT A WHERE D = '"" &amp; $A614 &amp; ""'""))))"),"")</f>
        <v/>
      </c>
      <c r="L614" s="76" t="str">
        <f>IFERROR(__xludf.DUMMYFUNCTION("IF(ISBLANK($D614),"""",IFERROR(JOIN("", "",QUERY(INDIRECT(""'(EDCA) "" &amp; L$3 &amp; ""'!$A$1:$D$1000""),""SELECT A WHERE D = '"" &amp; $A614 &amp; ""'""))))"),"")</f>
        <v/>
      </c>
      <c r="M614" s="76" t="str">
        <f>IFERROR(__xludf.DUMMYFUNCTION("IF(ISBLANK($D614),"""",IFERROR(JOIN("", "",QUERY(INDIRECT(""'(EDCA) "" &amp; M$3 &amp; ""'!$A$1:$D$1000""),""SELECT A WHERE D = '"" &amp; $A614 &amp; ""'""))))"),"")</f>
        <v/>
      </c>
      <c r="N614" s="76" t="str">
        <f>IFERROR(__xludf.DUMMYFUNCTION("IF(ISBLANK($D614),"""",IFERROR(JOIN("", "",QUERY(INDIRECT(""'(EDCA) "" &amp; N$3 &amp; ""'!$A$1:$D$1000""),""SELECT A WHERE D = '"" &amp; $A614 &amp; ""'""))))"),"")</f>
        <v/>
      </c>
      <c r="O614" s="76" t="str">
        <f>IFERROR(__xludf.DUMMYFUNCTION("IF(ISBLANK($D614),"""",IFERROR(JOIN("", "",QUERY(INDIRECT(""'(EDCA) "" &amp; O$3 &amp; ""'!$A$1:$D$1000""),""SELECT A WHERE D = '"" &amp; $A614 &amp; ""'""))))"),"")</f>
        <v/>
      </c>
      <c r="P614" s="76" t="str">
        <f>IFERROR(__xludf.DUMMYFUNCTION("IF(ISBLANK($D614),"""",IFERROR(JOIN("", "",QUERY(INDIRECT(""'(EDCA) "" &amp; P$3 &amp; ""'!$A$1:$D$1000""),""SELECT A WHERE D = '"" &amp; $A614 &amp; ""'""))))"),"")</f>
        <v/>
      </c>
      <c r="Q614" s="76">
        <f t="shared" ref="Q614:V614" si="612">IF(ISBLANK(IFERROR(VLOOKUP($A614,INDIRECT("'(EDCA) " &amp; Q$3 &amp; "'!$D:$D"),1,FALSE))),0,1)</f>
        <v>0</v>
      </c>
      <c r="R614" s="76">
        <f t="shared" si="612"/>
        <v>0</v>
      </c>
      <c r="S614" s="76">
        <f t="shared" si="612"/>
        <v>0</v>
      </c>
      <c r="T614" s="76">
        <f t="shared" si="612"/>
        <v>0</v>
      </c>
      <c r="U614" s="76">
        <f t="shared" si="612"/>
        <v>0</v>
      </c>
      <c r="V614" s="76">
        <f t="shared" si="612"/>
        <v>0</v>
      </c>
    </row>
    <row r="615">
      <c r="A615" s="76" t="str">
        <f t="shared" si="1"/>
        <v> ()</v>
      </c>
      <c r="B615" s="76"/>
      <c r="C615" s="76"/>
      <c r="D615" s="76"/>
      <c r="E615" s="76"/>
      <c r="F615" s="76"/>
      <c r="G615" s="76"/>
      <c r="H615" s="76"/>
      <c r="I615" s="88" t="str">
        <f t="shared" si="3"/>
        <v>no</v>
      </c>
      <c r="J615" s="88" t="str">
        <f>IFERROR(__xludf.DUMMYFUNCTION("IFERROR(JOIN("", "",FILTER(K615:P615,LEN(K615:P615))))"),"")</f>
        <v/>
      </c>
      <c r="K615" s="76" t="str">
        <f>IFERROR(__xludf.DUMMYFUNCTION("IF(ISBLANK($D615),"""",IFERROR(JOIN("", "",QUERY(INDIRECT(""'(EDCA) "" &amp; K$3 &amp; ""'!$A$1:$D$1000""),""SELECT A WHERE D = '"" &amp; $A615 &amp; ""'""))))"),"")</f>
        <v/>
      </c>
      <c r="L615" s="76" t="str">
        <f>IFERROR(__xludf.DUMMYFUNCTION("IF(ISBLANK($D615),"""",IFERROR(JOIN("", "",QUERY(INDIRECT(""'(EDCA) "" &amp; L$3 &amp; ""'!$A$1:$D$1000""),""SELECT A WHERE D = '"" &amp; $A615 &amp; ""'""))))"),"")</f>
        <v/>
      </c>
      <c r="M615" s="76" t="str">
        <f>IFERROR(__xludf.DUMMYFUNCTION("IF(ISBLANK($D615),"""",IFERROR(JOIN("", "",QUERY(INDIRECT(""'(EDCA) "" &amp; M$3 &amp; ""'!$A$1:$D$1000""),""SELECT A WHERE D = '"" &amp; $A615 &amp; ""'""))))"),"")</f>
        <v/>
      </c>
      <c r="N615" s="76" t="str">
        <f>IFERROR(__xludf.DUMMYFUNCTION("IF(ISBLANK($D615),"""",IFERROR(JOIN("", "",QUERY(INDIRECT(""'(EDCA) "" &amp; N$3 &amp; ""'!$A$1:$D$1000""),""SELECT A WHERE D = '"" &amp; $A615 &amp; ""'""))))"),"")</f>
        <v/>
      </c>
      <c r="O615" s="76" t="str">
        <f>IFERROR(__xludf.DUMMYFUNCTION("IF(ISBLANK($D615),"""",IFERROR(JOIN("", "",QUERY(INDIRECT(""'(EDCA) "" &amp; O$3 &amp; ""'!$A$1:$D$1000""),""SELECT A WHERE D = '"" &amp; $A615 &amp; ""'""))))"),"")</f>
        <v/>
      </c>
      <c r="P615" s="76" t="str">
        <f>IFERROR(__xludf.DUMMYFUNCTION("IF(ISBLANK($D615),"""",IFERROR(JOIN("", "",QUERY(INDIRECT(""'(EDCA) "" &amp; P$3 &amp; ""'!$A$1:$D$1000""),""SELECT A WHERE D = '"" &amp; $A615 &amp; ""'""))))"),"")</f>
        <v/>
      </c>
      <c r="Q615" s="76">
        <f t="shared" ref="Q615:V615" si="613">IF(ISBLANK(IFERROR(VLOOKUP($A615,INDIRECT("'(EDCA) " &amp; Q$3 &amp; "'!$D:$D"),1,FALSE))),0,1)</f>
        <v>0</v>
      </c>
      <c r="R615" s="76">
        <f t="shared" si="613"/>
        <v>0</v>
      </c>
      <c r="S615" s="76">
        <f t="shared" si="613"/>
        <v>0</v>
      </c>
      <c r="T615" s="76">
        <f t="shared" si="613"/>
        <v>0</v>
      </c>
      <c r="U615" s="76">
        <f t="shared" si="613"/>
        <v>0</v>
      </c>
      <c r="V615" s="76">
        <f t="shared" si="613"/>
        <v>0</v>
      </c>
    </row>
    <row r="616">
      <c r="A616" s="76" t="str">
        <f t="shared" si="1"/>
        <v> ()</v>
      </c>
      <c r="B616" s="76"/>
      <c r="C616" s="76"/>
      <c r="D616" s="76"/>
      <c r="E616" s="76"/>
      <c r="F616" s="76"/>
      <c r="G616" s="76"/>
      <c r="H616" s="76"/>
      <c r="I616" s="88" t="str">
        <f t="shared" si="3"/>
        <v>no</v>
      </c>
      <c r="J616" s="88" t="str">
        <f>IFERROR(__xludf.DUMMYFUNCTION("IFERROR(JOIN("", "",FILTER(K616:P616,LEN(K616:P616))))"),"")</f>
        <v/>
      </c>
      <c r="K616" s="76" t="str">
        <f>IFERROR(__xludf.DUMMYFUNCTION("IF(ISBLANK($D616),"""",IFERROR(JOIN("", "",QUERY(INDIRECT(""'(EDCA) "" &amp; K$3 &amp; ""'!$A$1:$D$1000""),""SELECT A WHERE D = '"" &amp; $A616 &amp; ""'""))))"),"")</f>
        <v/>
      </c>
      <c r="L616" s="76" t="str">
        <f>IFERROR(__xludf.DUMMYFUNCTION("IF(ISBLANK($D616),"""",IFERROR(JOIN("", "",QUERY(INDIRECT(""'(EDCA) "" &amp; L$3 &amp; ""'!$A$1:$D$1000""),""SELECT A WHERE D = '"" &amp; $A616 &amp; ""'""))))"),"")</f>
        <v/>
      </c>
      <c r="M616" s="76" t="str">
        <f>IFERROR(__xludf.DUMMYFUNCTION("IF(ISBLANK($D616),"""",IFERROR(JOIN("", "",QUERY(INDIRECT(""'(EDCA) "" &amp; M$3 &amp; ""'!$A$1:$D$1000""),""SELECT A WHERE D = '"" &amp; $A616 &amp; ""'""))))"),"")</f>
        <v/>
      </c>
      <c r="N616" s="76" t="str">
        <f>IFERROR(__xludf.DUMMYFUNCTION("IF(ISBLANK($D616),"""",IFERROR(JOIN("", "",QUERY(INDIRECT(""'(EDCA) "" &amp; N$3 &amp; ""'!$A$1:$D$1000""),""SELECT A WHERE D = '"" &amp; $A616 &amp; ""'""))))"),"")</f>
        <v/>
      </c>
      <c r="O616" s="76" t="str">
        <f>IFERROR(__xludf.DUMMYFUNCTION("IF(ISBLANK($D616),"""",IFERROR(JOIN("", "",QUERY(INDIRECT(""'(EDCA) "" &amp; O$3 &amp; ""'!$A$1:$D$1000""),""SELECT A WHERE D = '"" &amp; $A616 &amp; ""'""))))"),"")</f>
        <v/>
      </c>
      <c r="P616" s="76" t="str">
        <f>IFERROR(__xludf.DUMMYFUNCTION("IF(ISBLANK($D616),"""",IFERROR(JOIN("", "",QUERY(INDIRECT(""'(EDCA) "" &amp; P$3 &amp; ""'!$A$1:$D$1000""),""SELECT A WHERE D = '"" &amp; $A616 &amp; ""'""))))"),"")</f>
        <v/>
      </c>
      <c r="Q616" s="76">
        <f t="shared" ref="Q616:V616" si="614">IF(ISBLANK(IFERROR(VLOOKUP($A616,INDIRECT("'(EDCA) " &amp; Q$3 &amp; "'!$D:$D"),1,FALSE))),0,1)</f>
        <v>0</v>
      </c>
      <c r="R616" s="76">
        <f t="shared" si="614"/>
        <v>0</v>
      </c>
      <c r="S616" s="76">
        <f t="shared" si="614"/>
        <v>0</v>
      </c>
      <c r="T616" s="76">
        <f t="shared" si="614"/>
        <v>0</v>
      </c>
      <c r="U616" s="76">
        <f t="shared" si="614"/>
        <v>0</v>
      </c>
      <c r="V616" s="76">
        <f t="shared" si="614"/>
        <v>0</v>
      </c>
    </row>
    <row r="617">
      <c r="A617" s="76" t="str">
        <f t="shared" si="1"/>
        <v> ()</v>
      </c>
      <c r="B617" s="76"/>
      <c r="C617" s="76"/>
      <c r="D617" s="76"/>
      <c r="E617" s="76"/>
      <c r="F617" s="76"/>
      <c r="G617" s="76"/>
      <c r="H617" s="76"/>
      <c r="I617" s="88" t="str">
        <f t="shared" si="3"/>
        <v>no</v>
      </c>
      <c r="J617" s="88" t="str">
        <f>IFERROR(__xludf.DUMMYFUNCTION("IFERROR(JOIN("", "",FILTER(K617:P617,LEN(K617:P617))))"),"")</f>
        <v/>
      </c>
      <c r="K617" s="76" t="str">
        <f>IFERROR(__xludf.DUMMYFUNCTION("IF(ISBLANK($D617),"""",IFERROR(JOIN("", "",QUERY(INDIRECT(""'(EDCA) "" &amp; K$3 &amp; ""'!$A$1:$D$1000""),""SELECT A WHERE D = '"" &amp; $A617 &amp; ""'""))))"),"")</f>
        <v/>
      </c>
      <c r="L617" s="76" t="str">
        <f>IFERROR(__xludf.DUMMYFUNCTION("IF(ISBLANK($D617),"""",IFERROR(JOIN("", "",QUERY(INDIRECT(""'(EDCA) "" &amp; L$3 &amp; ""'!$A$1:$D$1000""),""SELECT A WHERE D = '"" &amp; $A617 &amp; ""'""))))"),"")</f>
        <v/>
      </c>
      <c r="M617" s="76" t="str">
        <f>IFERROR(__xludf.DUMMYFUNCTION("IF(ISBLANK($D617),"""",IFERROR(JOIN("", "",QUERY(INDIRECT(""'(EDCA) "" &amp; M$3 &amp; ""'!$A$1:$D$1000""),""SELECT A WHERE D = '"" &amp; $A617 &amp; ""'""))))"),"")</f>
        <v/>
      </c>
      <c r="N617" s="76" t="str">
        <f>IFERROR(__xludf.DUMMYFUNCTION("IF(ISBLANK($D617),"""",IFERROR(JOIN("", "",QUERY(INDIRECT(""'(EDCA) "" &amp; N$3 &amp; ""'!$A$1:$D$1000""),""SELECT A WHERE D = '"" &amp; $A617 &amp; ""'""))))"),"")</f>
        <v/>
      </c>
      <c r="O617" s="76" t="str">
        <f>IFERROR(__xludf.DUMMYFUNCTION("IF(ISBLANK($D617),"""",IFERROR(JOIN("", "",QUERY(INDIRECT(""'(EDCA) "" &amp; O$3 &amp; ""'!$A$1:$D$1000""),""SELECT A WHERE D = '"" &amp; $A617 &amp; ""'""))))"),"")</f>
        <v/>
      </c>
      <c r="P617" s="76" t="str">
        <f>IFERROR(__xludf.DUMMYFUNCTION("IF(ISBLANK($D617),"""",IFERROR(JOIN("", "",QUERY(INDIRECT(""'(EDCA) "" &amp; P$3 &amp; ""'!$A$1:$D$1000""),""SELECT A WHERE D = '"" &amp; $A617 &amp; ""'""))))"),"")</f>
        <v/>
      </c>
      <c r="Q617" s="76">
        <f t="shared" ref="Q617:V617" si="615">IF(ISBLANK(IFERROR(VLOOKUP($A617,INDIRECT("'(EDCA) " &amp; Q$3 &amp; "'!$D:$D"),1,FALSE))),0,1)</f>
        <v>0</v>
      </c>
      <c r="R617" s="76">
        <f t="shared" si="615"/>
        <v>0</v>
      </c>
      <c r="S617" s="76">
        <f t="shared" si="615"/>
        <v>0</v>
      </c>
      <c r="T617" s="76">
        <f t="shared" si="615"/>
        <v>0</v>
      </c>
      <c r="U617" s="76">
        <f t="shared" si="615"/>
        <v>0</v>
      </c>
      <c r="V617" s="76">
        <f t="shared" si="615"/>
        <v>0</v>
      </c>
    </row>
    <row r="618">
      <c r="A618" s="76" t="str">
        <f t="shared" si="1"/>
        <v> ()</v>
      </c>
      <c r="B618" s="76"/>
      <c r="C618" s="76"/>
      <c r="D618" s="76"/>
      <c r="E618" s="76"/>
      <c r="F618" s="76"/>
      <c r="G618" s="76"/>
      <c r="H618" s="76"/>
      <c r="I618" s="88" t="str">
        <f t="shared" si="3"/>
        <v>no</v>
      </c>
      <c r="J618" s="88" t="str">
        <f>IFERROR(__xludf.DUMMYFUNCTION("IFERROR(JOIN("", "",FILTER(K618:P618,LEN(K618:P618))))"),"")</f>
        <v/>
      </c>
      <c r="K618" s="76" t="str">
        <f>IFERROR(__xludf.DUMMYFUNCTION("IF(ISBLANK($D618),"""",IFERROR(JOIN("", "",QUERY(INDIRECT(""'(EDCA) "" &amp; K$3 &amp; ""'!$A$1:$D$1000""),""SELECT A WHERE D = '"" &amp; $A618 &amp; ""'""))))"),"")</f>
        <v/>
      </c>
      <c r="L618" s="76" t="str">
        <f>IFERROR(__xludf.DUMMYFUNCTION("IF(ISBLANK($D618),"""",IFERROR(JOIN("", "",QUERY(INDIRECT(""'(EDCA) "" &amp; L$3 &amp; ""'!$A$1:$D$1000""),""SELECT A WHERE D = '"" &amp; $A618 &amp; ""'""))))"),"")</f>
        <v/>
      </c>
      <c r="M618" s="76" t="str">
        <f>IFERROR(__xludf.DUMMYFUNCTION("IF(ISBLANK($D618),"""",IFERROR(JOIN("", "",QUERY(INDIRECT(""'(EDCA) "" &amp; M$3 &amp; ""'!$A$1:$D$1000""),""SELECT A WHERE D = '"" &amp; $A618 &amp; ""'""))))"),"")</f>
        <v/>
      </c>
      <c r="N618" s="76" t="str">
        <f>IFERROR(__xludf.DUMMYFUNCTION("IF(ISBLANK($D618),"""",IFERROR(JOIN("", "",QUERY(INDIRECT(""'(EDCA) "" &amp; N$3 &amp; ""'!$A$1:$D$1000""),""SELECT A WHERE D = '"" &amp; $A618 &amp; ""'""))))"),"")</f>
        <v/>
      </c>
      <c r="O618" s="76" t="str">
        <f>IFERROR(__xludf.DUMMYFUNCTION("IF(ISBLANK($D618),"""",IFERROR(JOIN("", "",QUERY(INDIRECT(""'(EDCA) "" &amp; O$3 &amp; ""'!$A$1:$D$1000""),""SELECT A WHERE D = '"" &amp; $A618 &amp; ""'""))))"),"")</f>
        <v/>
      </c>
      <c r="P618" s="76" t="str">
        <f>IFERROR(__xludf.DUMMYFUNCTION("IF(ISBLANK($D618),"""",IFERROR(JOIN("", "",QUERY(INDIRECT(""'(EDCA) "" &amp; P$3 &amp; ""'!$A$1:$D$1000""),""SELECT A WHERE D = '"" &amp; $A618 &amp; ""'""))))"),"")</f>
        <v/>
      </c>
      <c r="Q618" s="76">
        <f t="shared" ref="Q618:V618" si="616">IF(ISBLANK(IFERROR(VLOOKUP($A618,INDIRECT("'(EDCA) " &amp; Q$3 &amp; "'!$D:$D"),1,FALSE))),0,1)</f>
        <v>0</v>
      </c>
      <c r="R618" s="76">
        <f t="shared" si="616"/>
        <v>0</v>
      </c>
      <c r="S618" s="76">
        <f t="shared" si="616"/>
        <v>0</v>
      </c>
      <c r="T618" s="76">
        <f t="shared" si="616"/>
        <v>0</v>
      </c>
      <c r="U618" s="76">
        <f t="shared" si="616"/>
        <v>0</v>
      </c>
      <c r="V618" s="76">
        <f t="shared" si="616"/>
        <v>0</v>
      </c>
    </row>
    <row r="619">
      <c r="A619" s="76" t="str">
        <f t="shared" si="1"/>
        <v> ()</v>
      </c>
      <c r="B619" s="76"/>
      <c r="C619" s="76"/>
      <c r="D619" s="76"/>
      <c r="E619" s="76"/>
      <c r="F619" s="76"/>
      <c r="G619" s="76"/>
      <c r="H619" s="76"/>
      <c r="I619" s="88" t="str">
        <f t="shared" si="3"/>
        <v>no</v>
      </c>
      <c r="J619" s="88" t="str">
        <f>IFERROR(__xludf.DUMMYFUNCTION("IFERROR(JOIN("", "",FILTER(K619:P619,LEN(K619:P619))))"),"")</f>
        <v/>
      </c>
      <c r="K619" s="76" t="str">
        <f>IFERROR(__xludf.DUMMYFUNCTION("IF(ISBLANK($D619),"""",IFERROR(JOIN("", "",QUERY(INDIRECT(""'(EDCA) "" &amp; K$3 &amp; ""'!$A$1:$D$1000""),""SELECT A WHERE D = '"" &amp; $A619 &amp; ""'""))))"),"")</f>
        <v/>
      </c>
      <c r="L619" s="76" t="str">
        <f>IFERROR(__xludf.DUMMYFUNCTION("IF(ISBLANK($D619),"""",IFERROR(JOIN("", "",QUERY(INDIRECT(""'(EDCA) "" &amp; L$3 &amp; ""'!$A$1:$D$1000""),""SELECT A WHERE D = '"" &amp; $A619 &amp; ""'""))))"),"")</f>
        <v/>
      </c>
      <c r="M619" s="76" t="str">
        <f>IFERROR(__xludf.DUMMYFUNCTION("IF(ISBLANK($D619),"""",IFERROR(JOIN("", "",QUERY(INDIRECT(""'(EDCA) "" &amp; M$3 &amp; ""'!$A$1:$D$1000""),""SELECT A WHERE D = '"" &amp; $A619 &amp; ""'""))))"),"")</f>
        <v/>
      </c>
      <c r="N619" s="76" t="str">
        <f>IFERROR(__xludf.DUMMYFUNCTION("IF(ISBLANK($D619),"""",IFERROR(JOIN("", "",QUERY(INDIRECT(""'(EDCA) "" &amp; N$3 &amp; ""'!$A$1:$D$1000""),""SELECT A WHERE D = '"" &amp; $A619 &amp; ""'""))))"),"")</f>
        <v/>
      </c>
      <c r="O619" s="76" t="str">
        <f>IFERROR(__xludf.DUMMYFUNCTION("IF(ISBLANK($D619),"""",IFERROR(JOIN("", "",QUERY(INDIRECT(""'(EDCA) "" &amp; O$3 &amp; ""'!$A$1:$D$1000""),""SELECT A WHERE D = '"" &amp; $A619 &amp; ""'""))))"),"")</f>
        <v/>
      </c>
      <c r="P619" s="76" t="str">
        <f>IFERROR(__xludf.DUMMYFUNCTION("IF(ISBLANK($D619),"""",IFERROR(JOIN("", "",QUERY(INDIRECT(""'(EDCA) "" &amp; P$3 &amp; ""'!$A$1:$D$1000""),""SELECT A WHERE D = '"" &amp; $A619 &amp; ""'""))))"),"")</f>
        <v/>
      </c>
      <c r="Q619" s="76">
        <f t="shared" ref="Q619:V619" si="617">IF(ISBLANK(IFERROR(VLOOKUP($A619,INDIRECT("'(EDCA) " &amp; Q$3 &amp; "'!$D:$D"),1,FALSE))),0,1)</f>
        <v>0</v>
      </c>
      <c r="R619" s="76">
        <f t="shared" si="617"/>
        <v>0</v>
      </c>
      <c r="S619" s="76">
        <f t="shared" si="617"/>
        <v>0</v>
      </c>
      <c r="T619" s="76">
        <f t="shared" si="617"/>
        <v>0</v>
      </c>
      <c r="U619" s="76">
        <f t="shared" si="617"/>
        <v>0</v>
      </c>
      <c r="V619" s="76">
        <f t="shared" si="617"/>
        <v>0</v>
      </c>
    </row>
    <row r="620">
      <c r="A620" s="76" t="str">
        <f t="shared" si="1"/>
        <v> ()</v>
      </c>
      <c r="B620" s="76"/>
      <c r="C620" s="76"/>
      <c r="D620" s="76"/>
      <c r="E620" s="76"/>
      <c r="F620" s="76"/>
      <c r="G620" s="76"/>
      <c r="H620" s="76"/>
      <c r="I620" s="88" t="str">
        <f t="shared" si="3"/>
        <v>no</v>
      </c>
      <c r="J620" s="88" t="str">
        <f>IFERROR(__xludf.DUMMYFUNCTION("IFERROR(JOIN("", "",FILTER(K620:P620,LEN(K620:P620))))"),"")</f>
        <v/>
      </c>
      <c r="K620" s="76" t="str">
        <f>IFERROR(__xludf.DUMMYFUNCTION("IF(ISBLANK($D620),"""",IFERROR(JOIN("", "",QUERY(INDIRECT(""'(EDCA) "" &amp; K$3 &amp; ""'!$A$1:$D$1000""),""SELECT A WHERE D = '"" &amp; $A620 &amp; ""'""))))"),"")</f>
        <v/>
      </c>
      <c r="L620" s="76" t="str">
        <f>IFERROR(__xludf.DUMMYFUNCTION("IF(ISBLANK($D620),"""",IFERROR(JOIN("", "",QUERY(INDIRECT(""'(EDCA) "" &amp; L$3 &amp; ""'!$A$1:$D$1000""),""SELECT A WHERE D = '"" &amp; $A620 &amp; ""'""))))"),"")</f>
        <v/>
      </c>
      <c r="M620" s="76" t="str">
        <f>IFERROR(__xludf.DUMMYFUNCTION("IF(ISBLANK($D620),"""",IFERROR(JOIN("", "",QUERY(INDIRECT(""'(EDCA) "" &amp; M$3 &amp; ""'!$A$1:$D$1000""),""SELECT A WHERE D = '"" &amp; $A620 &amp; ""'""))))"),"")</f>
        <v/>
      </c>
      <c r="N620" s="76" t="str">
        <f>IFERROR(__xludf.DUMMYFUNCTION("IF(ISBLANK($D620),"""",IFERROR(JOIN("", "",QUERY(INDIRECT(""'(EDCA) "" &amp; N$3 &amp; ""'!$A$1:$D$1000""),""SELECT A WHERE D = '"" &amp; $A620 &amp; ""'""))))"),"")</f>
        <v/>
      </c>
      <c r="O620" s="76" t="str">
        <f>IFERROR(__xludf.DUMMYFUNCTION("IF(ISBLANK($D620),"""",IFERROR(JOIN("", "",QUERY(INDIRECT(""'(EDCA) "" &amp; O$3 &amp; ""'!$A$1:$D$1000""),""SELECT A WHERE D = '"" &amp; $A620 &amp; ""'""))))"),"")</f>
        <v/>
      </c>
      <c r="P620" s="76" t="str">
        <f>IFERROR(__xludf.DUMMYFUNCTION("IF(ISBLANK($D620),"""",IFERROR(JOIN("", "",QUERY(INDIRECT(""'(EDCA) "" &amp; P$3 &amp; ""'!$A$1:$D$1000""),""SELECT A WHERE D = '"" &amp; $A620 &amp; ""'""))))"),"")</f>
        <v/>
      </c>
      <c r="Q620" s="76">
        <f t="shared" ref="Q620:V620" si="618">IF(ISBLANK(IFERROR(VLOOKUP($A620,INDIRECT("'(EDCA) " &amp; Q$3 &amp; "'!$D:$D"),1,FALSE))),0,1)</f>
        <v>0</v>
      </c>
      <c r="R620" s="76">
        <f t="shared" si="618"/>
        <v>0</v>
      </c>
      <c r="S620" s="76">
        <f t="shared" si="618"/>
        <v>0</v>
      </c>
      <c r="T620" s="76">
        <f t="shared" si="618"/>
        <v>0</v>
      </c>
      <c r="U620" s="76">
        <f t="shared" si="618"/>
        <v>0</v>
      </c>
      <c r="V620" s="76">
        <f t="shared" si="618"/>
        <v>0</v>
      </c>
    </row>
    <row r="621">
      <c r="A621" s="76" t="str">
        <f t="shared" si="1"/>
        <v> ()</v>
      </c>
      <c r="B621" s="76"/>
      <c r="C621" s="76"/>
      <c r="D621" s="76"/>
      <c r="E621" s="76"/>
      <c r="F621" s="76"/>
      <c r="G621" s="76"/>
      <c r="H621" s="76"/>
      <c r="I621" s="88" t="str">
        <f t="shared" si="3"/>
        <v>no</v>
      </c>
      <c r="J621" s="88" t="str">
        <f>IFERROR(__xludf.DUMMYFUNCTION("IFERROR(JOIN("", "",FILTER(K621:P621,LEN(K621:P621))))"),"")</f>
        <v/>
      </c>
      <c r="K621" s="76" t="str">
        <f>IFERROR(__xludf.DUMMYFUNCTION("IF(ISBLANK($D621),"""",IFERROR(JOIN("", "",QUERY(INDIRECT(""'(EDCA) "" &amp; K$3 &amp; ""'!$A$1:$D$1000""),""SELECT A WHERE D = '"" &amp; $A621 &amp; ""'""))))"),"")</f>
        <v/>
      </c>
      <c r="L621" s="76" t="str">
        <f>IFERROR(__xludf.DUMMYFUNCTION("IF(ISBLANK($D621),"""",IFERROR(JOIN("", "",QUERY(INDIRECT(""'(EDCA) "" &amp; L$3 &amp; ""'!$A$1:$D$1000""),""SELECT A WHERE D = '"" &amp; $A621 &amp; ""'""))))"),"")</f>
        <v/>
      </c>
      <c r="M621" s="76" t="str">
        <f>IFERROR(__xludf.DUMMYFUNCTION("IF(ISBLANK($D621),"""",IFERROR(JOIN("", "",QUERY(INDIRECT(""'(EDCA) "" &amp; M$3 &amp; ""'!$A$1:$D$1000""),""SELECT A WHERE D = '"" &amp; $A621 &amp; ""'""))))"),"")</f>
        <v/>
      </c>
      <c r="N621" s="76" t="str">
        <f>IFERROR(__xludf.DUMMYFUNCTION("IF(ISBLANK($D621),"""",IFERROR(JOIN("", "",QUERY(INDIRECT(""'(EDCA) "" &amp; N$3 &amp; ""'!$A$1:$D$1000""),""SELECT A WHERE D = '"" &amp; $A621 &amp; ""'""))))"),"")</f>
        <v/>
      </c>
      <c r="O621" s="76" t="str">
        <f>IFERROR(__xludf.DUMMYFUNCTION("IF(ISBLANK($D621),"""",IFERROR(JOIN("", "",QUERY(INDIRECT(""'(EDCA) "" &amp; O$3 &amp; ""'!$A$1:$D$1000""),""SELECT A WHERE D = '"" &amp; $A621 &amp; ""'""))))"),"")</f>
        <v/>
      </c>
      <c r="P621" s="76" t="str">
        <f>IFERROR(__xludf.DUMMYFUNCTION("IF(ISBLANK($D621),"""",IFERROR(JOIN("", "",QUERY(INDIRECT(""'(EDCA) "" &amp; P$3 &amp; ""'!$A$1:$D$1000""),""SELECT A WHERE D = '"" &amp; $A621 &amp; ""'""))))"),"")</f>
        <v/>
      </c>
      <c r="Q621" s="76">
        <f t="shared" ref="Q621:V621" si="619">IF(ISBLANK(IFERROR(VLOOKUP($A621,INDIRECT("'(EDCA) " &amp; Q$3 &amp; "'!$D:$D"),1,FALSE))),0,1)</f>
        <v>0</v>
      </c>
      <c r="R621" s="76">
        <f t="shared" si="619"/>
        <v>0</v>
      </c>
      <c r="S621" s="76">
        <f t="shared" si="619"/>
        <v>0</v>
      </c>
      <c r="T621" s="76">
        <f t="shared" si="619"/>
        <v>0</v>
      </c>
      <c r="U621" s="76">
        <f t="shared" si="619"/>
        <v>0</v>
      </c>
      <c r="V621" s="76">
        <f t="shared" si="619"/>
        <v>0</v>
      </c>
    </row>
    <row r="622">
      <c r="A622" s="76" t="str">
        <f t="shared" si="1"/>
        <v> ()</v>
      </c>
      <c r="B622" s="76"/>
      <c r="C622" s="76"/>
      <c r="D622" s="76"/>
      <c r="E622" s="76"/>
      <c r="F622" s="76"/>
      <c r="G622" s="76"/>
      <c r="H622" s="76"/>
      <c r="I622" s="88" t="str">
        <f t="shared" si="3"/>
        <v>no</v>
      </c>
      <c r="J622" s="88" t="str">
        <f>IFERROR(__xludf.DUMMYFUNCTION("IFERROR(JOIN("", "",FILTER(K622:P622,LEN(K622:P622))))"),"")</f>
        <v/>
      </c>
      <c r="K622" s="76" t="str">
        <f>IFERROR(__xludf.DUMMYFUNCTION("IF(ISBLANK($D622),"""",IFERROR(JOIN("", "",QUERY(INDIRECT(""'(EDCA) "" &amp; K$3 &amp; ""'!$A$1:$D$1000""),""SELECT A WHERE D = '"" &amp; $A622 &amp; ""'""))))"),"")</f>
        <v/>
      </c>
      <c r="L622" s="76" t="str">
        <f>IFERROR(__xludf.DUMMYFUNCTION("IF(ISBLANK($D622),"""",IFERROR(JOIN("", "",QUERY(INDIRECT(""'(EDCA) "" &amp; L$3 &amp; ""'!$A$1:$D$1000""),""SELECT A WHERE D = '"" &amp; $A622 &amp; ""'""))))"),"")</f>
        <v/>
      </c>
      <c r="M622" s="76" t="str">
        <f>IFERROR(__xludf.DUMMYFUNCTION("IF(ISBLANK($D622),"""",IFERROR(JOIN("", "",QUERY(INDIRECT(""'(EDCA) "" &amp; M$3 &amp; ""'!$A$1:$D$1000""),""SELECT A WHERE D = '"" &amp; $A622 &amp; ""'""))))"),"")</f>
        <v/>
      </c>
      <c r="N622" s="76" t="str">
        <f>IFERROR(__xludf.DUMMYFUNCTION("IF(ISBLANK($D622),"""",IFERROR(JOIN("", "",QUERY(INDIRECT(""'(EDCA) "" &amp; N$3 &amp; ""'!$A$1:$D$1000""),""SELECT A WHERE D = '"" &amp; $A622 &amp; ""'""))))"),"")</f>
        <v/>
      </c>
      <c r="O622" s="76" t="str">
        <f>IFERROR(__xludf.DUMMYFUNCTION("IF(ISBLANK($D622),"""",IFERROR(JOIN("", "",QUERY(INDIRECT(""'(EDCA) "" &amp; O$3 &amp; ""'!$A$1:$D$1000""),""SELECT A WHERE D = '"" &amp; $A622 &amp; ""'""))))"),"")</f>
        <v/>
      </c>
      <c r="P622" s="76" t="str">
        <f>IFERROR(__xludf.DUMMYFUNCTION("IF(ISBLANK($D622),"""",IFERROR(JOIN("", "",QUERY(INDIRECT(""'(EDCA) "" &amp; P$3 &amp; ""'!$A$1:$D$1000""),""SELECT A WHERE D = '"" &amp; $A622 &amp; ""'""))))"),"")</f>
        <v/>
      </c>
      <c r="Q622" s="76">
        <f t="shared" ref="Q622:V622" si="620">IF(ISBLANK(IFERROR(VLOOKUP($A622,INDIRECT("'(EDCA) " &amp; Q$3 &amp; "'!$D:$D"),1,FALSE))),0,1)</f>
        <v>0</v>
      </c>
      <c r="R622" s="76">
        <f t="shared" si="620"/>
        <v>0</v>
      </c>
      <c r="S622" s="76">
        <f t="shared" si="620"/>
        <v>0</v>
      </c>
      <c r="T622" s="76">
        <f t="shared" si="620"/>
        <v>0</v>
      </c>
      <c r="U622" s="76">
        <f t="shared" si="620"/>
        <v>0</v>
      </c>
      <c r="V622" s="76">
        <f t="shared" si="620"/>
        <v>0</v>
      </c>
    </row>
    <row r="623">
      <c r="A623" s="76" t="str">
        <f t="shared" si="1"/>
        <v> ()</v>
      </c>
      <c r="B623" s="76"/>
      <c r="C623" s="76"/>
      <c r="D623" s="76"/>
      <c r="E623" s="76"/>
      <c r="F623" s="76"/>
      <c r="G623" s="76"/>
      <c r="H623" s="76"/>
      <c r="I623" s="88" t="str">
        <f t="shared" si="3"/>
        <v>no</v>
      </c>
      <c r="J623" s="88" t="str">
        <f>IFERROR(__xludf.DUMMYFUNCTION("IFERROR(JOIN("", "",FILTER(K623:P623,LEN(K623:P623))))"),"")</f>
        <v/>
      </c>
      <c r="K623" s="76" t="str">
        <f>IFERROR(__xludf.DUMMYFUNCTION("IF(ISBLANK($D623),"""",IFERROR(JOIN("", "",QUERY(INDIRECT(""'(EDCA) "" &amp; K$3 &amp; ""'!$A$1:$D$1000""),""SELECT A WHERE D = '"" &amp; $A623 &amp; ""'""))))"),"")</f>
        <v/>
      </c>
      <c r="L623" s="76" t="str">
        <f>IFERROR(__xludf.DUMMYFUNCTION("IF(ISBLANK($D623),"""",IFERROR(JOIN("", "",QUERY(INDIRECT(""'(EDCA) "" &amp; L$3 &amp; ""'!$A$1:$D$1000""),""SELECT A WHERE D = '"" &amp; $A623 &amp; ""'""))))"),"")</f>
        <v/>
      </c>
      <c r="M623" s="76" t="str">
        <f>IFERROR(__xludf.DUMMYFUNCTION("IF(ISBLANK($D623),"""",IFERROR(JOIN("", "",QUERY(INDIRECT(""'(EDCA) "" &amp; M$3 &amp; ""'!$A$1:$D$1000""),""SELECT A WHERE D = '"" &amp; $A623 &amp; ""'""))))"),"")</f>
        <v/>
      </c>
      <c r="N623" s="76" t="str">
        <f>IFERROR(__xludf.DUMMYFUNCTION("IF(ISBLANK($D623),"""",IFERROR(JOIN("", "",QUERY(INDIRECT(""'(EDCA) "" &amp; N$3 &amp; ""'!$A$1:$D$1000""),""SELECT A WHERE D = '"" &amp; $A623 &amp; ""'""))))"),"")</f>
        <v/>
      </c>
      <c r="O623" s="76" t="str">
        <f>IFERROR(__xludf.DUMMYFUNCTION("IF(ISBLANK($D623),"""",IFERROR(JOIN("", "",QUERY(INDIRECT(""'(EDCA) "" &amp; O$3 &amp; ""'!$A$1:$D$1000""),""SELECT A WHERE D = '"" &amp; $A623 &amp; ""'""))))"),"")</f>
        <v/>
      </c>
      <c r="P623" s="76" t="str">
        <f>IFERROR(__xludf.DUMMYFUNCTION("IF(ISBLANK($D623),"""",IFERROR(JOIN("", "",QUERY(INDIRECT(""'(EDCA) "" &amp; P$3 &amp; ""'!$A$1:$D$1000""),""SELECT A WHERE D = '"" &amp; $A623 &amp; ""'""))))"),"")</f>
        <v/>
      </c>
      <c r="Q623" s="76">
        <f t="shared" ref="Q623:V623" si="621">IF(ISBLANK(IFERROR(VLOOKUP($A623,INDIRECT("'(EDCA) " &amp; Q$3 &amp; "'!$D:$D"),1,FALSE))),0,1)</f>
        <v>0</v>
      </c>
      <c r="R623" s="76">
        <f t="shared" si="621"/>
        <v>0</v>
      </c>
      <c r="S623" s="76">
        <f t="shared" si="621"/>
        <v>0</v>
      </c>
      <c r="T623" s="76">
        <f t="shared" si="621"/>
        <v>0</v>
      </c>
      <c r="U623" s="76">
        <f t="shared" si="621"/>
        <v>0</v>
      </c>
      <c r="V623" s="76">
        <f t="shared" si="621"/>
        <v>0</v>
      </c>
    </row>
    <row r="624">
      <c r="A624" s="76" t="str">
        <f t="shared" si="1"/>
        <v> ()</v>
      </c>
      <c r="B624" s="76"/>
      <c r="C624" s="76"/>
      <c r="D624" s="76"/>
      <c r="E624" s="76"/>
      <c r="F624" s="76"/>
      <c r="G624" s="76"/>
      <c r="H624" s="76"/>
      <c r="I624" s="88" t="str">
        <f t="shared" si="3"/>
        <v>no</v>
      </c>
      <c r="J624" s="88" t="str">
        <f>IFERROR(__xludf.DUMMYFUNCTION("IFERROR(JOIN("", "",FILTER(K624:P624,LEN(K624:P624))))"),"")</f>
        <v/>
      </c>
      <c r="K624" s="76" t="str">
        <f>IFERROR(__xludf.DUMMYFUNCTION("IF(ISBLANK($D624),"""",IFERROR(JOIN("", "",QUERY(INDIRECT(""'(EDCA) "" &amp; K$3 &amp; ""'!$A$1:$D$1000""),""SELECT A WHERE D = '"" &amp; $A624 &amp; ""'""))))"),"")</f>
        <v/>
      </c>
      <c r="L624" s="76" t="str">
        <f>IFERROR(__xludf.DUMMYFUNCTION("IF(ISBLANK($D624),"""",IFERROR(JOIN("", "",QUERY(INDIRECT(""'(EDCA) "" &amp; L$3 &amp; ""'!$A$1:$D$1000""),""SELECT A WHERE D = '"" &amp; $A624 &amp; ""'""))))"),"")</f>
        <v/>
      </c>
      <c r="M624" s="76" t="str">
        <f>IFERROR(__xludf.DUMMYFUNCTION("IF(ISBLANK($D624),"""",IFERROR(JOIN("", "",QUERY(INDIRECT(""'(EDCA) "" &amp; M$3 &amp; ""'!$A$1:$D$1000""),""SELECT A WHERE D = '"" &amp; $A624 &amp; ""'""))))"),"")</f>
        <v/>
      </c>
      <c r="N624" s="76" t="str">
        <f>IFERROR(__xludf.DUMMYFUNCTION("IF(ISBLANK($D624),"""",IFERROR(JOIN("", "",QUERY(INDIRECT(""'(EDCA) "" &amp; N$3 &amp; ""'!$A$1:$D$1000""),""SELECT A WHERE D = '"" &amp; $A624 &amp; ""'""))))"),"")</f>
        <v/>
      </c>
      <c r="O624" s="76" t="str">
        <f>IFERROR(__xludf.DUMMYFUNCTION("IF(ISBLANK($D624),"""",IFERROR(JOIN("", "",QUERY(INDIRECT(""'(EDCA) "" &amp; O$3 &amp; ""'!$A$1:$D$1000""),""SELECT A WHERE D = '"" &amp; $A624 &amp; ""'""))))"),"")</f>
        <v/>
      </c>
      <c r="P624" s="76" t="str">
        <f>IFERROR(__xludf.DUMMYFUNCTION("IF(ISBLANK($D624),"""",IFERROR(JOIN("", "",QUERY(INDIRECT(""'(EDCA) "" &amp; P$3 &amp; ""'!$A$1:$D$1000""),""SELECT A WHERE D = '"" &amp; $A624 &amp; ""'""))))"),"")</f>
        <v/>
      </c>
      <c r="Q624" s="76">
        <f t="shared" ref="Q624:V624" si="622">IF(ISBLANK(IFERROR(VLOOKUP($A624,INDIRECT("'(EDCA) " &amp; Q$3 &amp; "'!$D:$D"),1,FALSE))),0,1)</f>
        <v>0</v>
      </c>
      <c r="R624" s="76">
        <f t="shared" si="622"/>
        <v>0</v>
      </c>
      <c r="S624" s="76">
        <f t="shared" si="622"/>
        <v>0</v>
      </c>
      <c r="T624" s="76">
        <f t="shared" si="622"/>
        <v>0</v>
      </c>
      <c r="U624" s="76">
        <f t="shared" si="622"/>
        <v>0</v>
      </c>
      <c r="V624" s="76">
        <f t="shared" si="622"/>
        <v>0</v>
      </c>
    </row>
    <row r="625">
      <c r="A625" s="76" t="str">
        <f t="shared" si="1"/>
        <v> ()</v>
      </c>
      <c r="B625" s="76"/>
      <c r="C625" s="76"/>
      <c r="D625" s="76"/>
      <c r="E625" s="76"/>
      <c r="F625" s="76"/>
      <c r="G625" s="76"/>
      <c r="H625" s="76"/>
      <c r="I625" s="88" t="str">
        <f t="shared" si="3"/>
        <v>no</v>
      </c>
      <c r="J625" s="88" t="str">
        <f>IFERROR(__xludf.DUMMYFUNCTION("IFERROR(JOIN("", "",FILTER(K625:P625,LEN(K625:P625))))"),"")</f>
        <v/>
      </c>
      <c r="K625" s="76" t="str">
        <f>IFERROR(__xludf.DUMMYFUNCTION("IF(ISBLANK($D625),"""",IFERROR(JOIN("", "",QUERY(INDIRECT(""'(EDCA) "" &amp; K$3 &amp; ""'!$A$1:$D$1000""),""SELECT A WHERE D = '"" &amp; $A625 &amp; ""'""))))"),"")</f>
        <v/>
      </c>
      <c r="L625" s="76" t="str">
        <f>IFERROR(__xludf.DUMMYFUNCTION("IF(ISBLANK($D625),"""",IFERROR(JOIN("", "",QUERY(INDIRECT(""'(EDCA) "" &amp; L$3 &amp; ""'!$A$1:$D$1000""),""SELECT A WHERE D = '"" &amp; $A625 &amp; ""'""))))"),"")</f>
        <v/>
      </c>
      <c r="M625" s="76" t="str">
        <f>IFERROR(__xludf.DUMMYFUNCTION("IF(ISBLANK($D625),"""",IFERROR(JOIN("", "",QUERY(INDIRECT(""'(EDCA) "" &amp; M$3 &amp; ""'!$A$1:$D$1000""),""SELECT A WHERE D = '"" &amp; $A625 &amp; ""'""))))"),"")</f>
        <v/>
      </c>
      <c r="N625" s="76" t="str">
        <f>IFERROR(__xludf.DUMMYFUNCTION("IF(ISBLANK($D625),"""",IFERROR(JOIN("", "",QUERY(INDIRECT(""'(EDCA) "" &amp; N$3 &amp; ""'!$A$1:$D$1000""),""SELECT A WHERE D = '"" &amp; $A625 &amp; ""'""))))"),"")</f>
        <v/>
      </c>
      <c r="O625" s="76" t="str">
        <f>IFERROR(__xludf.DUMMYFUNCTION("IF(ISBLANK($D625),"""",IFERROR(JOIN("", "",QUERY(INDIRECT(""'(EDCA) "" &amp; O$3 &amp; ""'!$A$1:$D$1000""),""SELECT A WHERE D = '"" &amp; $A625 &amp; ""'""))))"),"")</f>
        <v/>
      </c>
      <c r="P625" s="76" t="str">
        <f>IFERROR(__xludf.DUMMYFUNCTION("IF(ISBLANK($D625),"""",IFERROR(JOIN("", "",QUERY(INDIRECT(""'(EDCA) "" &amp; P$3 &amp; ""'!$A$1:$D$1000""),""SELECT A WHERE D = '"" &amp; $A625 &amp; ""'""))))"),"")</f>
        <v/>
      </c>
      <c r="Q625" s="76">
        <f t="shared" ref="Q625:V625" si="623">IF(ISBLANK(IFERROR(VLOOKUP($A625,INDIRECT("'(EDCA) " &amp; Q$3 &amp; "'!$D:$D"),1,FALSE))),0,1)</f>
        <v>0</v>
      </c>
      <c r="R625" s="76">
        <f t="shared" si="623"/>
        <v>0</v>
      </c>
      <c r="S625" s="76">
        <f t="shared" si="623"/>
        <v>0</v>
      </c>
      <c r="T625" s="76">
        <f t="shared" si="623"/>
        <v>0</v>
      </c>
      <c r="U625" s="76">
        <f t="shared" si="623"/>
        <v>0</v>
      </c>
      <c r="V625" s="76">
        <f t="shared" si="623"/>
        <v>0</v>
      </c>
    </row>
    <row r="626">
      <c r="A626" s="76" t="str">
        <f t="shared" si="1"/>
        <v> ()</v>
      </c>
      <c r="B626" s="76"/>
      <c r="C626" s="76"/>
      <c r="D626" s="76"/>
      <c r="E626" s="76"/>
      <c r="F626" s="76"/>
      <c r="G626" s="76"/>
      <c r="H626" s="76"/>
      <c r="I626" s="88" t="str">
        <f t="shared" si="3"/>
        <v>no</v>
      </c>
      <c r="J626" s="88" t="str">
        <f>IFERROR(__xludf.DUMMYFUNCTION("IFERROR(JOIN("", "",FILTER(K626:P626,LEN(K626:P626))))"),"")</f>
        <v/>
      </c>
      <c r="K626" s="76" t="str">
        <f>IFERROR(__xludf.DUMMYFUNCTION("IF(ISBLANK($D626),"""",IFERROR(JOIN("", "",QUERY(INDIRECT(""'(EDCA) "" &amp; K$3 &amp; ""'!$A$1:$D$1000""),""SELECT A WHERE D = '"" &amp; $A626 &amp; ""'""))))"),"")</f>
        <v/>
      </c>
      <c r="L626" s="76" t="str">
        <f>IFERROR(__xludf.DUMMYFUNCTION("IF(ISBLANK($D626),"""",IFERROR(JOIN("", "",QUERY(INDIRECT(""'(EDCA) "" &amp; L$3 &amp; ""'!$A$1:$D$1000""),""SELECT A WHERE D = '"" &amp; $A626 &amp; ""'""))))"),"")</f>
        <v/>
      </c>
      <c r="M626" s="76" t="str">
        <f>IFERROR(__xludf.DUMMYFUNCTION("IF(ISBLANK($D626),"""",IFERROR(JOIN("", "",QUERY(INDIRECT(""'(EDCA) "" &amp; M$3 &amp; ""'!$A$1:$D$1000""),""SELECT A WHERE D = '"" &amp; $A626 &amp; ""'""))))"),"")</f>
        <v/>
      </c>
      <c r="N626" s="76" t="str">
        <f>IFERROR(__xludf.DUMMYFUNCTION("IF(ISBLANK($D626),"""",IFERROR(JOIN("", "",QUERY(INDIRECT(""'(EDCA) "" &amp; N$3 &amp; ""'!$A$1:$D$1000""),""SELECT A WHERE D = '"" &amp; $A626 &amp; ""'""))))"),"")</f>
        <v/>
      </c>
      <c r="O626" s="76" t="str">
        <f>IFERROR(__xludf.DUMMYFUNCTION("IF(ISBLANK($D626),"""",IFERROR(JOIN("", "",QUERY(INDIRECT(""'(EDCA) "" &amp; O$3 &amp; ""'!$A$1:$D$1000""),""SELECT A WHERE D = '"" &amp; $A626 &amp; ""'""))))"),"")</f>
        <v/>
      </c>
      <c r="P626" s="76" t="str">
        <f>IFERROR(__xludf.DUMMYFUNCTION("IF(ISBLANK($D626),"""",IFERROR(JOIN("", "",QUERY(INDIRECT(""'(EDCA) "" &amp; P$3 &amp; ""'!$A$1:$D$1000""),""SELECT A WHERE D = '"" &amp; $A626 &amp; ""'""))))"),"")</f>
        <v/>
      </c>
      <c r="Q626" s="76">
        <f t="shared" ref="Q626:V626" si="624">IF(ISBLANK(IFERROR(VLOOKUP($A626,INDIRECT("'(EDCA) " &amp; Q$3 &amp; "'!$D:$D"),1,FALSE))),0,1)</f>
        <v>0</v>
      </c>
      <c r="R626" s="76">
        <f t="shared" si="624"/>
        <v>0</v>
      </c>
      <c r="S626" s="76">
        <f t="shared" si="624"/>
        <v>0</v>
      </c>
      <c r="T626" s="76">
        <f t="shared" si="624"/>
        <v>0</v>
      </c>
      <c r="U626" s="76">
        <f t="shared" si="624"/>
        <v>0</v>
      </c>
      <c r="V626" s="76">
        <f t="shared" si="624"/>
        <v>0</v>
      </c>
    </row>
    <row r="627">
      <c r="A627" s="76" t="str">
        <f t="shared" si="1"/>
        <v> ()</v>
      </c>
      <c r="B627" s="76"/>
      <c r="C627" s="76"/>
      <c r="D627" s="76"/>
      <c r="E627" s="76"/>
      <c r="F627" s="76"/>
      <c r="G627" s="76"/>
      <c r="H627" s="76"/>
      <c r="I627" s="88" t="str">
        <f t="shared" si="3"/>
        <v>no</v>
      </c>
      <c r="J627" s="88" t="str">
        <f>IFERROR(__xludf.DUMMYFUNCTION("IFERROR(JOIN("", "",FILTER(K627:P627,LEN(K627:P627))))"),"")</f>
        <v/>
      </c>
      <c r="K627" s="76" t="str">
        <f>IFERROR(__xludf.DUMMYFUNCTION("IF(ISBLANK($D627),"""",IFERROR(JOIN("", "",QUERY(INDIRECT(""'(EDCA) "" &amp; K$3 &amp; ""'!$A$1:$D$1000""),""SELECT A WHERE D = '"" &amp; $A627 &amp; ""'""))))"),"")</f>
        <v/>
      </c>
      <c r="L627" s="76" t="str">
        <f>IFERROR(__xludf.DUMMYFUNCTION("IF(ISBLANK($D627),"""",IFERROR(JOIN("", "",QUERY(INDIRECT(""'(EDCA) "" &amp; L$3 &amp; ""'!$A$1:$D$1000""),""SELECT A WHERE D = '"" &amp; $A627 &amp; ""'""))))"),"")</f>
        <v/>
      </c>
      <c r="M627" s="76" t="str">
        <f>IFERROR(__xludf.DUMMYFUNCTION("IF(ISBLANK($D627),"""",IFERROR(JOIN("", "",QUERY(INDIRECT(""'(EDCA) "" &amp; M$3 &amp; ""'!$A$1:$D$1000""),""SELECT A WHERE D = '"" &amp; $A627 &amp; ""'""))))"),"")</f>
        <v/>
      </c>
      <c r="N627" s="76" t="str">
        <f>IFERROR(__xludf.DUMMYFUNCTION("IF(ISBLANK($D627),"""",IFERROR(JOIN("", "",QUERY(INDIRECT(""'(EDCA) "" &amp; N$3 &amp; ""'!$A$1:$D$1000""),""SELECT A WHERE D = '"" &amp; $A627 &amp; ""'""))))"),"")</f>
        <v/>
      </c>
      <c r="O627" s="76" t="str">
        <f>IFERROR(__xludf.DUMMYFUNCTION("IF(ISBLANK($D627),"""",IFERROR(JOIN("", "",QUERY(INDIRECT(""'(EDCA) "" &amp; O$3 &amp; ""'!$A$1:$D$1000""),""SELECT A WHERE D = '"" &amp; $A627 &amp; ""'""))))"),"")</f>
        <v/>
      </c>
      <c r="P627" s="76" t="str">
        <f>IFERROR(__xludf.DUMMYFUNCTION("IF(ISBLANK($D627),"""",IFERROR(JOIN("", "",QUERY(INDIRECT(""'(EDCA) "" &amp; P$3 &amp; ""'!$A$1:$D$1000""),""SELECT A WHERE D = '"" &amp; $A627 &amp; ""'""))))"),"")</f>
        <v/>
      </c>
      <c r="Q627" s="76">
        <f t="shared" ref="Q627:V627" si="625">IF(ISBLANK(IFERROR(VLOOKUP($A627,INDIRECT("'(EDCA) " &amp; Q$3 &amp; "'!$D:$D"),1,FALSE))),0,1)</f>
        <v>0</v>
      </c>
      <c r="R627" s="76">
        <f t="shared" si="625"/>
        <v>0</v>
      </c>
      <c r="S627" s="76">
        <f t="shared" si="625"/>
        <v>0</v>
      </c>
      <c r="T627" s="76">
        <f t="shared" si="625"/>
        <v>0</v>
      </c>
      <c r="U627" s="76">
        <f t="shared" si="625"/>
        <v>0</v>
      </c>
      <c r="V627" s="76">
        <f t="shared" si="625"/>
        <v>0</v>
      </c>
    </row>
    <row r="628">
      <c r="A628" s="76" t="str">
        <f t="shared" si="1"/>
        <v> ()</v>
      </c>
      <c r="B628" s="76"/>
      <c r="C628" s="76"/>
      <c r="D628" s="76"/>
      <c r="E628" s="76"/>
      <c r="F628" s="76"/>
      <c r="G628" s="76"/>
      <c r="H628" s="76"/>
      <c r="I628" s="88" t="str">
        <f t="shared" si="3"/>
        <v>no</v>
      </c>
      <c r="J628" s="88" t="str">
        <f>IFERROR(__xludf.DUMMYFUNCTION("IFERROR(JOIN("", "",FILTER(K628:P628,LEN(K628:P628))))"),"")</f>
        <v/>
      </c>
      <c r="K628" s="76" t="str">
        <f>IFERROR(__xludf.DUMMYFUNCTION("IF(ISBLANK($D628),"""",IFERROR(JOIN("", "",QUERY(INDIRECT(""'(EDCA) "" &amp; K$3 &amp; ""'!$A$1:$D$1000""),""SELECT A WHERE D = '"" &amp; $A628 &amp; ""'""))))"),"")</f>
        <v/>
      </c>
      <c r="L628" s="76" t="str">
        <f>IFERROR(__xludf.DUMMYFUNCTION("IF(ISBLANK($D628),"""",IFERROR(JOIN("", "",QUERY(INDIRECT(""'(EDCA) "" &amp; L$3 &amp; ""'!$A$1:$D$1000""),""SELECT A WHERE D = '"" &amp; $A628 &amp; ""'""))))"),"")</f>
        <v/>
      </c>
      <c r="M628" s="76" t="str">
        <f>IFERROR(__xludf.DUMMYFUNCTION("IF(ISBLANK($D628),"""",IFERROR(JOIN("", "",QUERY(INDIRECT(""'(EDCA) "" &amp; M$3 &amp; ""'!$A$1:$D$1000""),""SELECT A WHERE D = '"" &amp; $A628 &amp; ""'""))))"),"")</f>
        <v/>
      </c>
      <c r="N628" s="76" t="str">
        <f>IFERROR(__xludf.DUMMYFUNCTION("IF(ISBLANK($D628),"""",IFERROR(JOIN("", "",QUERY(INDIRECT(""'(EDCA) "" &amp; N$3 &amp; ""'!$A$1:$D$1000""),""SELECT A WHERE D = '"" &amp; $A628 &amp; ""'""))))"),"")</f>
        <v/>
      </c>
      <c r="O628" s="76" t="str">
        <f>IFERROR(__xludf.DUMMYFUNCTION("IF(ISBLANK($D628),"""",IFERROR(JOIN("", "",QUERY(INDIRECT(""'(EDCA) "" &amp; O$3 &amp; ""'!$A$1:$D$1000""),""SELECT A WHERE D = '"" &amp; $A628 &amp; ""'""))))"),"")</f>
        <v/>
      </c>
      <c r="P628" s="76" t="str">
        <f>IFERROR(__xludf.DUMMYFUNCTION("IF(ISBLANK($D628),"""",IFERROR(JOIN("", "",QUERY(INDIRECT(""'(EDCA) "" &amp; P$3 &amp; ""'!$A$1:$D$1000""),""SELECT A WHERE D = '"" &amp; $A628 &amp; ""'""))))"),"")</f>
        <v/>
      </c>
      <c r="Q628" s="76">
        <f t="shared" ref="Q628:V628" si="626">IF(ISBLANK(IFERROR(VLOOKUP($A628,INDIRECT("'(EDCA) " &amp; Q$3 &amp; "'!$D:$D"),1,FALSE))),0,1)</f>
        <v>0</v>
      </c>
      <c r="R628" s="76">
        <f t="shared" si="626"/>
        <v>0</v>
      </c>
      <c r="S628" s="76">
        <f t="shared" si="626"/>
        <v>0</v>
      </c>
      <c r="T628" s="76">
        <f t="shared" si="626"/>
        <v>0</v>
      </c>
      <c r="U628" s="76">
        <f t="shared" si="626"/>
        <v>0</v>
      </c>
      <c r="V628" s="76">
        <f t="shared" si="626"/>
        <v>0</v>
      </c>
    </row>
    <row r="629">
      <c r="A629" s="76" t="str">
        <f t="shared" si="1"/>
        <v> ()</v>
      </c>
      <c r="B629" s="76"/>
      <c r="C629" s="76"/>
      <c r="D629" s="76"/>
      <c r="E629" s="76"/>
      <c r="F629" s="76"/>
      <c r="G629" s="76"/>
      <c r="H629" s="76"/>
      <c r="I629" s="88" t="str">
        <f t="shared" si="3"/>
        <v>no</v>
      </c>
      <c r="J629" s="88" t="str">
        <f>IFERROR(__xludf.DUMMYFUNCTION("IFERROR(JOIN("", "",FILTER(K629:P629,LEN(K629:P629))))"),"")</f>
        <v/>
      </c>
      <c r="K629" s="76" t="str">
        <f>IFERROR(__xludf.DUMMYFUNCTION("IF(ISBLANK($D629),"""",IFERROR(JOIN("", "",QUERY(INDIRECT(""'(EDCA) "" &amp; K$3 &amp; ""'!$A$1:$D$1000""),""SELECT A WHERE D = '"" &amp; $A629 &amp; ""'""))))"),"")</f>
        <v/>
      </c>
      <c r="L629" s="76" t="str">
        <f>IFERROR(__xludf.DUMMYFUNCTION("IF(ISBLANK($D629),"""",IFERROR(JOIN("", "",QUERY(INDIRECT(""'(EDCA) "" &amp; L$3 &amp; ""'!$A$1:$D$1000""),""SELECT A WHERE D = '"" &amp; $A629 &amp; ""'""))))"),"")</f>
        <v/>
      </c>
      <c r="M629" s="76" t="str">
        <f>IFERROR(__xludf.DUMMYFUNCTION("IF(ISBLANK($D629),"""",IFERROR(JOIN("", "",QUERY(INDIRECT(""'(EDCA) "" &amp; M$3 &amp; ""'!$A$1:$D$1000""),""SELECT A WHERE D = '"" &amp; $A629 &amp; ""'""))))"),"")</f>
        <v/>
      </c>
      <c r="N629" s="76" t="str">
        <f>IFERROR(__xludf.DUMMYFUNCTION("IF(ISBLANK($D629),"""",IFERROR(JOIN("", "",QUERY(INDIRECT(""'(EDCA) "" &amp; N$3 &amp; ""'!$A$1:$D$1000""),""SELECT A WHERE D = '"" &amp; $A629 &amp; ""'""))))"),"")</f>
        <v/>
      </c>
      <c r="O629" s="76" t="str">
        <f>IFERROR(__xludf.DUMMYFUNCTION("IF(ISBLANK($D629),"""",IFERROR(JOIN("", "",QUERY(INDIRECT(""'(EDCA) "" &amp; O$3 &amp; ""'!$A$1:$D$1000""),""SELECT A WHERE D = '"" &amp; $A629 &amp; ""'""))))"),"")</f>
        <v/>
      </c>
      <c r="P629" s="76" t="str">
        <f>IFERROR(__xludf.DUMMYFUNCTION("IF(ISBLANK($D629),"""",IFERROR(JOIN("", "",QUERY(INDIRECT(""'(EDCA) "" &amp; P$3 &amp; ""'!$A$1:$D$1000""),""SELECT A WHERE D = '"" &amp; $A629 &amp; ""'""))))"),"")</f>
        <v/>
      </c>
      <c r="Q629" s="76">
        <f t="shared" ref="Q629:V629" si="627">IF(ISBLANK(IFERROR(VLOOKUP($A629,INDIRECT("'(EDCA) " &amp; Q$3 &amp; "'!$D:$D"),1,FALSE))),0,1)</f>
        <v>0</v>
      </c>
      <c r="R629" s="76">
        <f t="shared" si="627"/>
        <v>0</v>
      </c>
      <c r="S629" s="76">
        <f t="shared" si="627"/>
        <v>0</v>
      </c>
      <c r="T629" s="76">
        <f t="shared" si="627"/>
        <v>0</v>
      </c>
      <c r="U629" s="76">
        <f t="shared" si="627"/>
        <v>0</v>
      </c>
      <c r="V629" s="76">
        <f t="shared" si="627"/>
        <v>0</v>
      </c>
    </row>
    <row r="630">
      <c r="A630" s="76" t="str">
        <f t="shared" si="1"/>
        <v> ()</v>
      </c>
      <c r="B630" s="76"/>
      <c r="C630" s="76"/>
      <c r="D630" s="76"/>
      <c r="E630" s="76"/>
      <c r="F630" s="76"/>
      <c r="G630" s="76"/>
      <c r="H630" s="76"/>
      <c r="I630" s="88" t="str">
        <f t="shared" si="3"/>
        <v>no</v>
      </c>
      <c r="J630" s="88" t="str">
        <f>IFERROR(__xludf.DUMMYFUNCTION("IFERROR(JOIN("", "",FILTER(K630:P630,LEN(K630:P630))))"),"")</f>
        <v/>
      </c>
      <c r="K630" s="76" t="str">
        <f>IFERROR(__xludf.DUMMYFUNCTION("IF(ISBLANK($D630),"""",IFERROR(JOIN("", "",QUERY(INDIRECT(""'(EDCA) "" &amp; K$3 &amp; ""'!$A$1:$D$1000""),""SELECT A WHERE D = '"" &amp; $A630 &amp; ""'""))))"),"")</f>
        <v/>
      </c>
      <c r="L630" s="76" t="str">
        <f>IFERROR(__xludf.DUMMYFUNCTION("IF(ISBLANK($D630),"""",IFERROR(JOIN("", "",QUERY(INDIRECT(""'(EDCA) "" &amp; L$3 &amp; ""'!$A$1:$D$1000""),""SELECT A WHERE D = '"" &amp; $A630 &amp; ""'""))))"),"")</f>
        <v/>
      </c>
      <c r="M630" s="76" t="str">
        <f>IFERROR(__xludf.DUMMYFUNCTION("IF(ISBLANK($D630),"""",IFERROR(JOIN("", "",QUERY(INDIRECT(""'(EDCA) "" &amp; M$3 &amp; ""'!$A$1:$D$1000""),""SELECT A WHERE D = '"" &amp; $A630 &amp; ""'""))))"),"")</f>
        <v/>
      </c>
      <c r="N630" s="76" t="str">
        <f>IFERROR(__xludf.DUMMYFUNCTION("IF(ISBLANK($D630),"""",IFERROR(JOIN("", "",QUERY(INDIRECT(""'(EDCA) "" &amp; N$3 &amp; ""'!$A$1:$D$1000""),""SELECT A WHERE D = '"" &amp; $A630 &amp; ""'""))))"),"")</f>
        <v/>
      </c>
      <c r="O630" s="76" t="str">
        <f>IFERROR(__xludf.DUMMYFUNCTION("IF(ISBLANK($D630),"""",IFERROR(JOIN("", "",QUERY(INDIRECT(""'(EDCA) "" &amp; O$3 &amp; ""'!$A$1:$D$1000""),""SELECT A WHERE D = '"" &amp; $A630 &amp; ""'""))))"),"")</f>
        <v/>
      </c>
      <c r="P630" s="76" t="str">
        <f>IFERROR(__xludf.DUMMYFUNCTION("IF(ISBLANK($D630),"""",IFERROR(JOIN("", "",QUERY(INDIRECT(""'(EDCA) "" &amp; P$3 &amp; ""'!$A$1:$D$1000""),""SELECT A WHERE D = '"" &amp; $A630 &amp; ""'""))))"),"")</f>
        <v/>
      </c>
      <c r="Q630" s="76">
        <f t="shared" ref="Q630:V630" si="628">IF(ISBLANK(IFERROR(VLOOKUP($A630,INDIRECT("'(EDCA) " &amp; Q$3 &amp; "'!$D:$D"),1,FALSE))),0,1)</f>
        <v>0</v>
      </c>
      <c r="R630" s="76">
        <f t="shared" si="628"/>
        <v>0</v>
      </c>
      <c r="S630" s="76">
        <f t="shared" si="628"/>
        <v>0</v>
      </c>
      <c r="T630" s="76">
        <f t="shared" si="628"/>
        <v>0</v>
      </c>
      <c r="U630" s="76">
        <f t="shared" si="628"/>
        <v>0</v>
      </c>
      <c r="V630" s="76">
        <f t="shared" si="628"/>
        <v>0</v>
      </c>
    </row>
    <row r="631">
      <c r="A631" s="76" t="str">
        <f t="shared" si="1"/>
        <v> ()</v>
      </c>
      <c r="B631" s="76"/>
      <c r="C631" s="76"/>
      <c r="D631" s="76"/>
      <c r="E631" s="76"/>
      <c r="F631" s="76"/>
      <c r="G631" s="76"/>
      <c r="H631" s="76"/>
      <c r="I631" s="88" t="str">
        <f t="shared" si="3"/>
        <v>no</v>
      </c>
      <c r="J631" s="88" t="str">
        <f>IFERROR(__xludf.DUMMYFUNCTION("IFERROR(JOIN("", "",FILTER(K631:P631,LEN(K631:P631))))"),"")</f>
        <v/>
      </c>
      <c r="K631" s="76" t="str">
        <f>IFERROR(__xludf.DUMMYFUNCTION("IF(ISBLANK($D631),"""",IFERROR(JOIN("", "",QUERY(INDIRECT(""'(EDCA) "" &amp; K$3 &amp; ""'!$A$1:$D$1000""),""SELECT A WHERE D = '"" &amp; $A631 &amp; ""'""))))"),"")</f>
        <v/>
      </c>
      <c r="L631" s="76" t="str">
        <f>IFERROR(__xludf.DUMMYFUNCTION("IF(ISBLANK($D631),"""",IFERROR(JOIN("", "",QUERY(INDIRECT(""'(EDCA) "" &amp; L$3 &amp; ""'!$A$1:$D$1000""),""SELECT A WHERE D = '"" &amp; $A631 &amp; ""'""))))"),"")</f>
        <v/>
      </c>
      <c r="M631" s="76" t="str">
        <f>IFERROR(__xludf.DUMMYFUNCTION("IF(ISBLANK($D631),"""",IFERROR(JOIN("", "",QUERY(INDIRECT(""'(EDCA) "" &amp; M$3 &amp; ""'!$A$1:$D$1000""),""SELECT A WHERE D = '"" &amp; $A631 &amp; ""'""))))"),"")</f>
        <v/>
      </c>
      <c r="N631" s="76" t="str">
        <f>IFERROR(__xludf.DUMMYFUNCTION("IF(ISBLANK($D631),"""",IFERROR(JOIN("", "",QUERY(INDIRECT(""'(EDCA) "" &amp; N$3 &amp; ""'!$A$1:$D$1000""),""SELECT A WHERE D = '"" &amp; $A631 &amp; ""'""))))"),"")</f>
        <v/>
      </c>
      <c r="O631" s="76" t="str">
        <f>IFERROR(__xludf.DUMMYFUNCTION("IF(ISBLANK($D631),"""",IFERROR(JOIN("", "",QUERY(INDIRECT(""'(EDCA) "" &amp; O$3 &amp; ""'!$A$1:$D$1000""),""SELECT A WHERE D = '"" &amp; $A631 &amp; ""'""))))"),"")</f>
        <v/>
      </c>
      <c r="P631" s="76" t="str">
        <f>IFERROR(__xludf.DUMMYFUNCTION("IF(ISBLANK($D631),"""",IFERROR(JOIN("", "",QUERY(INDIRECT(""'(EDCA) "" &amp; P$3 &amp; ""'!$A$1:$D$1000""),""SELECT A WHERE D = '"" &amp; $A631 &amp; ""'""))))"),"")</f>
        <v/>
      </c>
      <c r="Q631" s="76">
        <f t="shared" ref="Q631:V631" si="629">IF(ISBLANK(IFERROR(VLOOKUP($A631,INDIRECT("'(EDCA) " &amp; Q$3 &amp; "'!$D:$D"),1,FALSE))),0,1)</f>
        <v>0</v>
      </c>
      <c r="R631" s="76">
        <f t="shared" si="629"/>
        <v>0</v>
      </c>
      <c r="S631" s="76">
        <f t="shared" si="629"/>
        <v>0</v>
      </c>
      <c r="T631" s="76">
        <f t="shared" si="629"/>
        <v>0</v>
      </c>
      <c r="U631" s="76">
        <f t="shared" si="629"/>
        <v>0</v>
      </c>
      <c r="V631" s="76">
        <f t="shared" si="629"/>
        <v>0</v>
      </c>
    </row>
    <row r="632">
      <c r="A632" s="76" t="str">
        <f t="shared" si="1"/>
        <v> ()</v>
      </c>
      <c r="B632" s="76"/>
      <c r="C632" s="76"/>
      <c r="D632" s="76"/>
      <c r="E632" s="76"/>
      <c r="F632" s="76"/>
      <c r="G632" s="76"/>
      <c r="H632" s="76"/>
      <c r="I632" s="88" t="str">
        <f t="shared" si="3"/>
        <v>no</v>
      </c>
      <c r="J632" s="88" t="str">
        <f>IFERROR(__xludf.DUMMYFUNCTION("IFERROR(JOIN("", "",FILTER(K632:P632,LEN(K632:P632))))"),"")</f>
        <v/>
      </c>
      <c r="K632" s="76" t="str">
        <f>IFERROR(__xludf.DUMMYFUNCTION("IF(ISBLANK($D632),"""",IFERROR(JOIN("", "",QUERY(INDIRECT(""'(EDCA) "" &amp; K$3 &amp; ""'!$A$1:$D$1000""),""SELECT A WHERE D = '"" &amp; $A632 &amp; ""'""))))"),"")</f>
        <v/>
      </c>
      <c r="L632" s="76" t="str">
        <f>IFERROR(__xludf.DUMMYFUNCTION("IF(ISBLANK($D632),"""",IFERROR(JOIN("", "",QUERY(INDIRECT(""'(EDCA) "" &amp; L$3 &amp; ""'!$A$1:$D$1000""),""SELECT A WHERE D = '"" &amp; $A632 &amp; ""'""))))"),"")</f>
        <v/>
      </c>
      <c r="M632" s="76" t="str">
        <f>IFERROR(__xludf.DUMMYFUNCTION("IF(ISBLANK($D632),"""",IFERROR(JOIN("", "",QUERY(INDIRECT(""'(EDCA) "" &amp; M$3 &amp; ""'!$A$1:$D$1000""),""SELECT A WHERE D = '"" &amp; $A632 &amp; ""'""))))"),"")</f>
        <v/>
      </c>
      <c r="N632" s="76" t="str">
        <f>IFERROR(__xludf.DUMMYFUNCTION("IF(ISBLANK($D632),"""",IFERROR(JOIN("", "",QUERY(INDIRECT(""'(EDCA) "" &amp; N$3 &amp; ""'!$A$1:$D$1000""),""SELECT A WHERE D = '"" &amp; $A632 &amp; ""'""))))"),"")</f>
        <v/>
      </c>
      <c r="O632" s="76" t="str">
        <f>IFERROR(__xludf.DUMMYFUNCTION("IF(ISBLANK($D632),"""",IFERROR(JOIN("", "",QUERY(INDIRECT(""'(EDCA) "" &amp; O$3 &amp; ""'!$A$1:$D$1000""),""SELECT A WHERE D = '"" &amp; $A632 &amp; ""'""))))"),"")</f>
        <v/>
      </c>
      <c r="P632" s="76" t="str">
        <f>IFERROR(__xludf.DUMMYFUNCTION("IF(ISBLANK($D632),"""",IFERROR(JOIN("", "",QUERY(INDIRECT(""'(EDCA) "" &amp; P$3 &amp; ""'!$A$1:$D$1000""),""SELECT A WHERE D = '"" &amp; $A632 &amp; ""'""))))"),"")</f>
        <v/>
      </c>
      <c r="Q632" s="76">
        <f t="shared" ref="Q632:V632" si="630">IF(ISBLANK(IFERROR(VLOOKUP($A632,INDIRECT("'(EDCA) " &amp; Q$3 &amp; "'!$D:$D"),1,FALSE))),0,1)</f>
        <v>0</v>
      </c>
      <c r="R632" s="76">
        <f t="shared" si="630"/>
        <v>0</v>
      </c>
      <c r="S632" s="76">
        <f t="shared" si="630"/>
        <v>0</v>
      </c>
      <c r="T632" s="76">
        <f t="shared" si="630"/>
        <v>0</v>
      </c>
      <c r="U632" s="76">
        <f t="shared" si="630"/>
        <v>0</v>
      </c>
      <c r="V632" s="76">
        <f t="shared" si="630"/>
        <v>0</v>
      </c>
    </row>
    <row r="633">
      <c r="A633" s="76" t="str">
        <f t="shared" si="1"/>
        <v> ()</v>
      </c>
      <c r="B633" s="76"/>
      <c r="C633" s="76"/>
      <c r="D633" s="76"/>
      <c r="E633" s="76"/>
      <c r="F633" s="76"/>
      <c r="G633" s="76"/>
      <c r="H633" s="76"/>
      <c r="I633" s="88" t="str">
        <f t="shared" si="3"/>
        <v>no</v>
      </c>
      <c r="J633" s="88" t="str">
        <f>IFERROR(__xludf.DUMMYFUNCTION("IFERROR(JOIN("", "",FILTER(K633:P633,LEN(K633:P633))))"),"")</f>
        <v/>
      </c>
      <c r="K633" s="76" t="str">
        <f>IFERROR(__xludf.DUMMYFUNCTION("IF(ISBLANK($D633),"""",IFERROR(JOIN("", "",QUERY(INDIRECT(""'(EDCA) "" &amp; K$3 &amp; ""'!$A$1:$D$1000""),""SELECT A WHERE D = '"" &amp; $A633 &amp; ""'""))))"),"")</f>
        <v/>
      </c>
      <c r="L633" s="76" t="str">
        <f>IFERROR(__xludf.DUMMYFUNCTION("IF(ISBLANK($D633),"""",IFERROR(JOIN("", "",QUERY(INDIRECT(""'(EDCA) "" &amp; L$3 &amp; ""'!$A$1:$D$1000""),""SELECT A WHERE D = '"" &amp; $A633 &amp; ""'""))))"),"")</f>
        <v/>
      </c>
      <c r="M633" s="76" t="str">
        <f>IFERROR(__xludf.DUMMYFUNCTION("IF(ISBLANK($D633),"""",IFERROR(JOIN("", "",QUERY(INDIRECT(""'(EDCA) "" &amp; M$3 &amp; ""'!$A$1:$D$1000""),""SELECT A WHERE D = '"" &amp; $A633 &amp; ""'""))))"),"")</f>
        <v/>
      </c>
      <c r="N633" s="76" t="str">
        <f>IFERROR(__xludf.DUMMYFUNCTION("IF(ISBLANK($D633),"""",IFERROR(JOIN("", "",QUERY(INDIRECT(""'(EDCA) "" &amp; N$3 &amp; ""'!$A$1:$D$1000""),""SELECT A WHERE D = '"" &amp; $A633 &amp; ""'""))))"),"")</f>
        <v/>
      </c>
      <c r="O633" s="76" t="str">
        <f>IFERROR(__xludf.DUMMYFUNCTION("IF(ISBLANK($D633),"""",IFERROR(JOIN("", "",QUERY(INDIRECT(""'(EDCA) "" &amp; O$3 &amp; ""'!$A$1:$D$1000""),""SELECT A WHERE D = '"" &amp; $A633 &amp; ""'""))))"),"")</f>
        <v/>
      </c>
      <c r="P633" s="76" t="str">
        <f>IFERROR(__xludf.DUMMYFUNCTION("IF(ISBLANK($D633),"""",IFERROR(JOIN("", "",QUERY(INDIRECT(""'(EDCA) "" &amp; P$3 &amp; ""'!$A$1:$D$1000""),""SELECT A WHERE D = '"" &amp; $A633 &amp; ""'""))))"),"")</f>
        <v/>
      </c>
      <c r="Q633" s="76">
        <f t="shared" ref="Q633:V633" si="631">IF(ISBLANK(IFERROR(VLOOKUP($A633,INDIRECT("'(EDCA) " &amp; Q$3 &amp; "'!$D:$D"),1,FALSE))),0,1)</f>
        <v>0</v>
      </c>
      <c r="R633" s="76">
        <f t="shared" si="631"/>
        <v>0</v>
      </c>
      <c r="S633" s="76">
        <f t="shared" si="631"/>
        <v>0</v>
      </c>
      <c r="T633" s="76">
        <f t="shared" si="631"/>
        <v>0</v>
      </c>
      <c r="U633" s="76">
        <f t="shared" si="631"/>
        <v>0</v>
      </c>
      <c r="V633" s="76">
        <f t="shared" si="631"/>
        <v>0</v>
      </c>
    </row>
    <row r="634">
      <c r="A634" s="76" t="str">
        <f t="shared" si="1"/>
        <v> ()</v>
      </c>
      <c r="B634" s="76"/>
      <c r="C634" s="76"/>
      <c r="D634" s="76"/>
      <c r="E634" s="76"/>
      <c r="F634" s="76"/>
      <c r="G634" s="76"/>
      <c r="H634" s="76"/>
      <c r="I634" s="88" t="str">
        <f t="shared" si="3"/>
        <v>no</v>
      </c>
      <c r="J634" s="88" t="str">
        <f>IFERROR(__xludf.DUMMYFUNCTION("IFERROR(JOIN("", "",FILTER(K634:P634,LEN(K634:P634))))"),"")</f>
        <v/>
      </c>
      <c r="K634" s="76" t="str">
        <f>IFERROR(__xludf.DUMMYFUNCTION("IF(ISBLANK($D634),"""",IFERROR(JOIN("", "",QUERY(INDIRECT(""'(EDCA) "" &amp; K$3 &amp; ""'!$A$1:$D$1000""),""SELECT A WHERE D = '"" &amp; $A634 &amp; ""'""))))"),"")</f>
        <v/>
      </c>
      <c r="L634" s="76" t="str">
        <f>IFERROR(__xludf.DUMMYFUNCTION("IF(ISBLANK($D634),"""",IFERROR(JOIN("", "",QUERY(INDIRECT(""'(EDCA) "" &amp; L$3 &amp; ""'!$A$1:$D$1000""),""SELECT A WHERE D = '"" &amp; $A634 &amp; ""'""))))"),"")</f>
        <v/>
      </c>
      <c r="M634" s="76" t="str">
        <f>IFERROR(__xludf.DUMMYFUNCTION("IF(ISBLANK($D634),"""",IFERROR(JOIN("", "",QUERY(INDIRECT(""'(EDCA) "" &amp; M$3 &amp; ""'!$A$1:$D$1000""),""SELECT A WHERE D = '"" &amp; $A634 &amp; ""'""))))"),"")</f>
        <v/>
      </c>
      <c r="N634" s="76" t="str">
        <f>IFERROR(__xludf.DUMMYFUNCTION("IF(ISBLANK($D634),"""",IFERROR(JOIN("", "",QUERY(INDIRECT(""'(EDCA) "" &amp; N$3 &amp; ""'!$A$1:$D$1000""),""SELECT A WHERE D = '"" &amp; $A634 &amp; ""'""))))"),"")</f>
        <v/>
      </c>
      <c r="O634" s="76" t="str">
        <f>IFERROR(__xludf.DUMMYFUNCTION("IF(ISBLANK($D634),"""",IFERROR(JOIN("", "",QUERY(INDIRECT(""'(EDCA) "" &amp; O$3 &amp; ""'!$A$1:$D$1000""),""SELECT A WHERE D = '"" &amp; $A634 &amp; ""'""))))"),"")</f>
        <v/>
      </c>
      <c r="P634" s="76" t="str">
        <f>IFERROR(__xludf.DUMMYFUNCTION("IF(ISBLANK($D634),"""",IFERROR(JOIN("", "",QUERY(INDIRECT(""'(EDCA) "" &amp; P$3 &amp; ""'!$A$1:$D$1000""),""SELECT A WHERE D = '"" &amp; $A634 &amp; ""'""))))"),"")</f>
        <v/>
      </c>
      <c r="Q634" s="76">
        <f t="shared" ref="Q634:V634" si="632">IF(ISBLANK(IFERROR(VLOOKUP($A634,INDIRECT("'(EDCA) " &amp; Q$3 &amp; "'!$D:$D"),1,FALSE))),0,1)</f>
        <v>0</v>
      </c>
      <c r="R634" s="76">
        <f t="shared" si="632"/>
        <v>0</v>
      </c>
      <c r="S634" s="76">
        <f t="shared" si="632"/>
        <v>0</v>
      </c>
      <c r="T634" s="76">
        <f t="shared" si="632"/>
        <v>0</v>
      </c>
      <c r="U634" s="76">
        <f t="shared" si="632"/>
        <v>0</v>
      </c>
      <c r="V634" s="76">
        <f t="shared" si="632"/>
        <v>0</v>
      </c>
    </row>
    <row r="635">
      <c r="A635" s="76" t="str">
        <f t="shared" si="1"/>
        <v> ()</v>
      </c>
      <c r="B635" s="76"/>
      <c r="C635" s="76"/>
      <c r="D635" s="76"/>
      <c r="E635" s="76"/>
      <c r="F635" s="76"/>
      <c r="G635" s="76"/>
      <c r="H635" s="76"/>
      <c r="I635" s="88" t="str">
        <f t="shared" si="3"/>
        <v>no</v>
      </c>
      <c r="J635" s="88" t="str">
        <f>IFERROR(__xludf.DUMMYFUNCTION("IFERROR(JOIN("", "",FILTER(K635:P635,LEN(K635:P635))))"),"")</f>
        <v/>
      </c>
      <c r="K635" s="76" t="str">
        <f>IFERROR(__xludf.DUMMYFUNCTION("IF(ISBLANK($D635),"""",IFERROR(JOIN("", "",QUERY(INDIRECT(""'(EDCA) "" &amp; K$3 &amp; ""'!$A$1:$D$1000""),""SELECT A WHERE D = '"" &amp; $A635 &amp; ""'""))))"),"")</f>
        <v/>
      </c>
      <c r="L635" s="76" t="str">
        <f>IFERROR(__xludf.DUMMYFUNCTION("IF(ISBLANK($D635),"""",IFERROR(JOIN("", "",QUERY(INDIRECT(""'(EDCA) "" &amp; L$3 &amp; ""'!$A$1:$D$1000""),""SELECT A WHERE D = '"" &amp; $A635 &amp; ""'""))))"),"")</f>
        <v/>
      </c>
      <c r="M635" s="76" t="str">
        <f>IFERROR(__xludf.DUMMYFUNCTION("IF(ISBLANK($D635),"""",IFERROR(JOIN("", "",QUERY(INDIRECT(""'(EDCA) "" &amp; M$3 &amp; ""'!$A$1:$D$1000""),""SELECT A WHERE D = '"" &amp; $A635 &amp; ""'""))))"),"")</f>
        <v/>
      </c>
      <c r="N635" s="76" t="str">
        <f>IFERROR(__xludf.DUMMYFUNCTION("IF(ISBLANK($D635),"""",IFERROR(JOIN("", "",QUERY(INDIRECT(""'(EDCA) "" &amp; N$3 &amp; ""'!$A$1:$D$1000""),""SELECT A WHERE D = '"" &amp; $A635 &amp; ""'""))))"),"")</f>
        <v/>
      </c>
      <c r="O635" s="76" t="str">
        <f>IFERROR(__xludf.DUMMYFUNCTION("IF(ISBLANK($D635),"""",IFERROR(JOIN("", "",QUERY(INDIRECT(""'(EDCA) "" &amp; O$3 &amp; ""'!$A$1:$D$1000""),""SELECT A WHERE D = '"" &amp; $A635 &amp; ""'""))))"),"")</f>
        <v/>
      </c>
      <c r="P635" s="76" t="str">
        <f>IFERROR(__xludf.DUMMYFUNCTION("IF(ISBLANK($D635),"""",IFERROR(JOIN("", "",QUERY(INDIRECT(""'(EDCA) "" &amp; P$3 &amp; ""'!$A$1:$D$1000""),""SELECT A WHERE D = '"" &amp; $A635 &amp; ""'""))))"),"")</f>
        <v/>
      </c>
      <c r="Q635" s="76">
        <f t="shared" ref="Q635:V635" si="633">IF(ISBLANK(IFERROR(VLOOKUP($A635,INDIRECT("'(EDCA) " &amp; Q$3 &amp; "'!$D:$D"),1,FALSE))),0,1)</f>
        <v>0</v>
      </c>
      <c r="R635" s="76">
        <f t="shared" si="633"/>
        <v>0</v>
      </c>
      <c r="S635" s="76">
        <f t="shared" si="633"/>
        <v>0</v>
      </c>
      <c r="T635" s="76">
        <f t="shared" si="633"/>
        <v>0</v>
      </c>
      <c r="U635" s="76">
        <f t="shared" si="633"/>
        <v>0</v>
      </c>
      <c r="V635" s="76">
        <f t="shared" si="633"/>
        <v>0</v>
      </c>
    </row>
    <row r="636">
      <c r="A636" s="76" t="str">
        <f t="shared" si="1"/>
        <v> ()</v>
      </c>
      <c r="B636" s="76"/>
      <c r="C636" s="76"/>
      <c r="D636" s="76"/>
      <c r="E636" s="76"/>
      <c r="F636" s="76"/>
      <c r="G636" s="76"/>
      <c r="H636" s="76"/>
      <c r="I636" s="88" t="str">
        <f t="shared" si="3"/>
        <v>no</v>
      </c>
      <c r="J636" s="88" t="str">
        <f>IFERROR(__xludf.DUMMYFUNCTION("IFERROR(JOIN("", "",FILTER(K636:P636,LEN(K636:P636))))"),"")</f>
        <v/>
      </c>
      <c r="K636" s="76" t="str">
        <f>IFERROR(__xludf.DUMMYFUNCTION("IF(ISBLANK($D636),"""",IFERROR(JOIN("", "",QUERY(INDIRECT(""'(EDCA) "" &amp; K$3 &amp; ""'!$A$1:$D$1000""),""SELECT A WHERE D = '"" &amp; $A636 &amp; ""'""))))"),"")</f>
        <v/>
      </c>
      <c r="L636" s="76" t="str">
        <f>IFERROR(__xludf.DUMMYFUNCTION("IF(ISBLANK($D636),"""",IFERROR(JOIN("", "",QUERY(INDIRECT(""'(EDCA) "" &amp; L$3 &amp; ""'!$A$1:$D$1000""),""SELECT A WHERE D = '"" &amp; $A636 &amp; ""'""))))"),"")</f>
        <v/>
      </c>
      <c r="M636" s="76" t="str">
        <f>IFERROR(__xludf.DUMMYFUNCTION("IF(ISBLANK($D636),"""",IFERROR(JOIN("", "",QUERY(INDIRECT(""'(EDCA) "" &amp; M$3 &amp; ""'!$A$1:$D$1000""),""SELECT A WHERE D = '"" &amp; $A636 &amp; ""'""))))"),"")</f>
        <v/>
      </c>
      <c r="N636" s="76" t="str">
        <f>IFERROR(__xludf.DUMMYFUNCTION("IF(ISBLANK($D636),"""",IFERROR(JOIN("", "",QUERY(INDIRECT(""'(EDCA) "" &amp; N$3 &amp; ""'!$A$1:$D$1000""),""SELECT A WHERE D = '"" &amp; $A636 &amp; ""'""))))"),"")</f>
        <v/>
      </c>
      <c r="O636" s="76" t="str">
        <f>IFERROR(__xludf.DUMMYFUNCTION("IF(ISBLANK($D636),"""",IFERROR(JOIN("", "",QUERY(INDIRECT(""'(EDCA) "" &amp; O$3 &amp; ""'!$A$1:$D$1000""),""SELECT A WHERE D = '"" &amp; $A636 &amp; ""'""))))"),"")</f>
        <v/>
      </c>
      <c r="P636" s="76" t="str">
        <f>IFERROR(__xludf.DUMMYFUNCTION("IF(ISBLANK($D636),"""",IFERROR(JOIN("", "",QUERY(INDIRECT(""'(EDCA) "" &amp; P$3 &amp; ""'!$A$1:$D$1000""),""SELECT A WHERE D = '"" &amp; $A636 &amp; ""'""))))"),"")</f>
        <v/>
      </c>
      <c r="Q636" s="76">
        <f t="shared" ref="Q636:V636" si="634">IF(ISBLANK(IFERROR(VLOOKUP($A636,INDIRECT("'(EDCA) " &amp; Q$3 &amp; "'!$D:$D"),1,FALSE))),0,1)</f>
        <v>0</v>
      </c>
      <c r="R636" s="76">
        <f t="shared" si="634"/>
        <v>0</v>
      </c>
      <c r="S636" s="76">
        <f t="shared" si="634"/>
        <v>0</v>
      </c>
      <c r="T636" s="76">
        <f t="shared" si="634"/>
        <v>0</v>
      </c>
      <c r="U636" s="76">
        <f t="shared" si="634"/>
        <v>0</v>
      </c>
      <c r="V636" s="76">
        <f t="shared" si="634"/>
        <v>0</v>
      </c>
    </row>
    <row r="637">
      <c r="A637" s="76" t="str">
        <f t="shared" si="1"/>
        <v> ()</v>
      </c>
      <c r="B637" s="76"/>
      <c r="C637" s="76"/>
      <c r="D637" s="76"/>
      <c r="E637" s="76"/>
      <c r="F637" s="76"/>
      <c r="G637" s="76"/>
      <c r="H637" s="76"/>
      <c r="I637" s="88" t="str">
        <f t="shared" si="3"/>
        <v>no</v>
      </c>
      <c r="J637" s="88" t="str">
        <f>IFERROR(__xludf.DUMMYFUNCTION("IFERROR(JOIN("", "",FILTER(K637:P637,LEN(K637:P637))))"),"")</f>
        <v/>
      </c>
      <c r="K637" s="76" t="str">
        <f>IFERROR(__xludf.DUMMYFUNCTION("IF(ISBLANK($D637),"""",IFERROR(JOIN("", "",QUERY(INDIRECT(""'(EDCA) "" &amp; K$3 &amp; ""'!$A$1:$D$1000""),""SELECT A WHERE D = '"" &amp; $A637 &amp; ""'""))))"),"")</f>
        <v/>
      </c>
      <c r="L637" s="76" t="str">
        <f>IFERROR(__xludf.DUMMYFUNCTION("IF(ISBLANK($D637),"""",IFERROR(JOIN("", "",QUERY(INDIRECT(""'(EDCA) "" &amp; L$3 &amp; ""'!$A$1:$D$1000""),""SELECT A WHERE D = '"" &amp; $A637 &amp; ""'""))))"),"")</f>
        <v/>
      </c>
      <c r="M637" s="76" t="str">
        <f>IFERROR(__xludf.DUMMYFUNCTION("IF(ISBLANK($D637),"""",IFERROR(JOIN("", "",QUERY(INDIRECT(""'(EDCA) "" &amp; M$3 &amp; ""'!$A$1:$D$1000""),""SELECT A WHERE D = '"" &amp; $A637 &amp; ""'""))))"),"")</f>
        <v/>
      </c>
      <c r="N637" s="76" t="str">
        <f>IFERROR(__xludf.DUMMYFUNCTION("IF(ISBLANK($D637),"""",IFERROR(JOIN("", "",QUERY(INDIRECT(""'(EDCA) "" &amp; N$3 &amp; ""'!$A$1:$D$1000""),""SELECT A WHERE D = '"" &amp; $A637 &amp; ""'""))))"),"")</f>
        <v/>
      </c>
      <c r="O637" s="76" t="str">
        <f>IFERROR(__xludf.DUMMYFUNCTION("IF(ISBLANK($D637),"""",IFERROR(JOIN("", "",QUERY(INDIRECT(""'(EDCA) "" &amp; O$3 &amp; ""'!$A$1:$D$1000""),""SELECT A WHERE D = '"" &amp; $A637 &amp; ""'""))))"),"")</f>
        <v/>
      </c>
      <c r="P637" s="76" t="str">
        <f>IFERROR(__xludf.DUMMYFUNCTION("IF(ISBLANK($D637),"""",IFERROR(JOIN("", "",QUERY(INDIRECT(""'(EDCA) "" &amp; P$3 &amp; ""'!$A$1:$D$1000""),""SELECT A WHERE D = '"" &amp; $A637 &amp; ""'""))))"),"")</f>
        <v/>
      </c>
      <c r="Q637" s="76">
        <f t="shared" ref="Q637:V637" si="635">IF(ISBLANK(IFERROR(VLOOKUP($A637,INDIRECT("'(EDCA) " &amp; Q$3 &amp; "'!$D:$D"),1,FALSE))),0,1)</f>
        <v>0</v>
      </c>
      <c r="R637" s="76">
        <f t="shared" si="635"/>
        <v>0</v>
      </c>
      <c r="S637" s="76">
        <f t="shared" si="635"/>
        <v>0</v>
      </c>
      <c r="T637" s="76">
        <f t="shared" si="635"/>
        <v>0</v>
      </c>
      <c r="U637" s="76">
        <f t="shared" si="635"/>
        <v>0</v>
      </c>
      <c r="V637" s="76">
        <f t="shared" si="635"/>
        <v>0</v>
      </c>
    </row>
    <row r="638">
      <c r="A638" s="76" t="str">
        <f t="shared" si="1"/>
        <v> ()</v>
      </c>
      <c r="B638" s="76"/>
      <c r="C638" s="76"/>
      <c r="D638" s="76"/>
      <c r="E638" s="76"/>
      <c r="F638" s="76"/>
      <c r="G638" s="76"/>
      <c r="H638" s="76"/>
      <c r="I638" s="88" t="str">
        <f t="shared" si="3"/>
        <v>no</v>
      </c>
      <c r="J638" s="88" t="str">
        <f>IFERROR(__xludf.DUMMYFUNCTION("IFERROR(JOIN("", "",FILTER(K638:P638,LEN(K638:P638))))"),"")</f>
        <v/>
      </c>
      <c r="K638" s="76" t="str">
        <f>IFERROR(__xludf.DUMMYFUNCTION("IF(ISBLANK($D638),"""",IFERROR(JOIN("", "",QUERY(INDIRECT(""'(EDCA) "" &amp; K$3 &amp; ""'!$A$1:$D$1000""),""SELECT A WHERE D = '"" &amp; $A638 &amp; ""'""))))"),"")</f>
        <v/>
      </c>
      <c r="L638" s="76" t="str">
        <f>IFERROR(__xludf.DUMMYFUNCTION("IF(ISBLANK($D638),"""",IFERROR(JOIN("", "",QUERY(INDIRECT(""'(EDCA) "" &amp; L$3 &amp; ""'!$A$1:$D$1000""),""SELECT A WHERE D = '"" &amp; $A638 &amp; ""'""))))"),"")</f>
        <v/>
      </c>
      <c r="M638" s="76" t="str">
        <f>IFERROR(__xludf.DUMMYFUNCTION("IF(ISBLANK($D638),"""",IFERROR(JOIN("", "",QUERY(INDIRECT(""'(EDCA) "" &amp; M$3 &amp; ""'!$A$1:$D$1000""),""SELECT A WHERE D = '"" &amp; $A638 &amp; ""'""))))"),"")</f>
        <v/>
      </c>
      <c r="N638" s="76" t="str">
        <f>IFERROR(__xludf.DUMMYFUNCTION("IF(ISBLANK($D638),"""",IFERROR(JOIN("", "",QUERY(INDIRECT(""'(EDCA) "" &amp; N$3 &amp; ""'!$A$1:$D$1000""),""SELECT A WHERE D = '"" &amp; $A638 &amp; ""'""))))"),"")</f>
        <v/>
      </c>
      <c r="O638" s="76" t="str">
        <f>IFERROR(__xludf.DUMMYFUNCTION("IF(ISBLANK($D638),"""",IFERROR(JOIN("", "",QUERY(INDIRECT(""'(EDCA) "" &amp; O$3 &amp; ""'!$A$1:$D$1000""),""SELECT A WHERE D = '"" &amp; $A638 &amp; ""'""))))"),"")</f>
        <v/>
      </c>
      <c r="P638" s="76" t="str">
        <f>IFERROR(__xludf.DUMMYFUNCTION("IF(ISBLANK($D638),"""",IFERROR(JOIN("", "",QUERY(INDIRECT(""'(EDCA) "" &amp; P$3 &amp; ""'!$A$1:$D$1000""),""SELECT A WHERE D = '"" &amp; $A638 &amp; ""'""))))"),"")</f>
        <v/>
      </c>
      <c r="Q638" s="76">
        <f t="shared" ref="Q638:V638" si="636">IF(ISBLANK(IFERROR(VLOOKUP($A638,INDIRECT("'(EDCA) " &amp; Q$3 &amp; "'!$D:$D"),1,FALSE))),0,1)</f>
        <v>0</v>
      </c>
      <c r="R638" s="76">
        <f t="shared" si="636"/>
        <v>0</v>
      </c>
      <c r="S638" s="76">
        <f t="shared" si="636"/>
        <v>0</v>
      </c>
      <c r="T638" s="76">
        <f t="shared" si="636"/>
        <v>0</v>
      </c>
      <c r="U638" s="76">
        <f t="shared" si="636"/>
        <v>0</v>
      </c>
      <c r="V638" s="76">
        <f t="shared" si="636"/>
        <v>0</v>
      </c>
    </row>
    <row r="639">
      <c r="A639" s="76" t="str">
        <f t="shared" si="1"/>
        <v> ()</v>
      </c>
      <c r="B639" s="76"/>
      <c r="C639" s="76"/>
      <c r="D639" s="76"/>
      <c r="E639" s="76"/>
      <c r="F639" s="76"/>
      <c r="G639" s="76"/>
      <c r="H639" s="76"/>
      <c r="I639" s="88" t="str">
        <f t="shared" si="3"/>
        <v>no</v>
      </c>
      <c r="J639" s="88" t="str">
        <f>IFERROR(__xludf.DUMMYFUNCTION("IFERROR(JOIN("", "",FILTER(K639:P639,LEN(K639:P639))))"),"")</f>
        <v/>
      </c>
      <c r="K639" s="76" t="str">
        <f>IFERROR(__xludf.DUMMYFUNCTION("IF(ISBLANK($D639),"""",IFERROR(JOIN("", "",QUERY(INDIRECT(""'(EDCA) "" &amp; K$3 &amp; ""'!$A$1:$D$1000""),""SELECT A WHERE D = '"" &amp; $A639 &amp; ""'""))))"),"")</f>
        <v/>
      </c>
      <c r="L639" s="76" t="str">
        <f>IFERROR(__xludf.DUMMYFUNCTION("IF(ISBLANK($D639),"""",IFERROR(JOIN("", "",QUERY(INDIRECT(""'(EDCA) "" &amp; L$3 &amp; ""'!$A$1:$D$1000""),""SELECT A WHERE D = '"" &amp; $A639 &amp; ""'""))))"),"")</f>
        <v/>
      </c>
      <c r="M639" s="76" t="str">
        <f>IFERROR(__xludf.DUMMYFUNCTION("IF(ISBLANK($D639),"""",IFERROR(JOIN("", "",QUERY(INDIRECT(""'(EDCA) "" &amp; M$3 &amp; ""'!$A$1:$D$1000""),""SELECT A WHERE D = '"" &amp; $A639 &amp; ""'""))))"),"")</f>
        <v/>
      </c>
      <c r="N639" s="76" t="str">
        <f>IFERROR(__xludf.DUMMYFUNCTION("IF(ISBLANK($D639),"""",IFERROR(JOIN("", "",QUERY(INDIRECT(""'(EDCA) "" &amp; N$3 &amp; ""'!$A$1:$D$1000""),""SELECT A WHERE D = '"" &amp; $A639 &amp; ""'""))))"),"")</f>
        <v/>
      </c>
      <c r="O639" s="76" t="str">
        <f>IFERROR(__xludf.DUMMYFUNCTION("IF(ISBLANK($D639),"""",IFERROR(JOIN("", "",QUERY(INDIRECT(""'(EDCA) "" &amp; O$3 &amp; ""'!$A$1:$D$1000""),""SELECT A WHERE D = '"" &amp; $A639 &amp; ""'""))))"),"")</f>
        <v/>
      </c>
      <c r="P639" s="76" t="str">
        <f>IFERROR(__xludf.DUMMYFUNCTION("IF(ISBLANK($D639),"""",IFERROR(JOIN("", "",QUERY(INDIRECT(""'(EDCA) "" &amp; P$3 &amp; ""'!$A$1:$D$1000""),""SELECT A WHERE D = '"" &amp; $A639 &amp; ""'""))))"),"")</f>
        <v/>
      </c>
      <c r="Q639" s="76">
        <f t="shared" ref="Q639:V639" si="637">IF(ISBLANK(IFERROR(VLOOKUP($A639,INDIRECT("'(EDCA) " &amp; Q$3 &amp; "'!$D:$D"),1,FALSE))),0,1)</f>
        <v>0</v>
      </c>
      <c r="R639" s="76">
        <f t="shared" si="637"/>
        <v>0</v>
      </c>
      <c r="S639" s="76">
        <f t="shared" si="637"/>
        <v>0</v>
      </c>
      <c r="T639" s="76">
        <f t="shared" si="637"/>
        <v>0</v>
      </c>
      <c r="U639" s="76">
        <f t="shared" si="637"/>
        <v>0</v>
      </c>
      <c r="V639" s="76">
        <f t="shared" si="637"/>
        <v>0</v>
      </c>
    </row>
    <row r="640">
      <c r="A640" s="76" t="str">
        <f t="shared" si="1"/>
        <v> ()</v>
      </c>
      <c r="B640" s="76"/>
      <c r="C640" s="76"/>
      <c r="D640" s="76"/>
      <c r="E640" s="76"/>
      <c r="F640" s="76"/>
      <c r="G640" s="76"/>
      <c r="H640" s="76"/>
      <c r="I640" s="88" t="str">
        <f t="shared" si="3"/>
        <v>no</v>
      </c>
      <c r="J640" s="88" t="str">
        <f>IFERROR(__xludf.DUMMYFUNCTION("IFERROR(JOIN("", "",FILTER(K640:P640,LEN(K640:P640))))"),"")</f>
        <v/>
      </c>
      <c r="K640" s="76" t="str">
        <f>IFERROR(__xludf.DUMMYFUNCTION("IF(ISBLANK($D640),"""",IFERROR(JOIN("", "",QUERY(INDIRECT(""'(EDCA) "" &amp; K$3 &amp; ""'!$A$1:$D$1000""),""SELECT A WHERE D = '"" &amp; $A640 &amp; ""'""))))"),"")</f>
        <v/>
      </c>
      <c r="L640" s="76" t="str">
        <f>IFERROR(__xludf.DUMMYFUNCTION("IF(ISBLANK($D640),"""",IFERROR(JOIN("", "",QUERY(INDIRECT(""'(EDCA) "" &amp; L$3 &amp; ""'!$A$1:$D$1000""),""SELECT A WHERE D = '"" &amp; $A640 &amp; ""'""))))"),"")</f>
        <v/>
      </c>
      <c r="M640" s="76" t="str">
        <f>IFERROR(__xludf.DUMMYFUNCTION("IF(ISBLANK($D640),"""",IFERROR(JOIN("", "",QUERY(INDIRECT(""'(EDCA) "" &amp; M$3 &amp; ""'!$A$1:$D$1000""),""SELECT A WHERE D = '"" &amp; $A640 &amp; ""'""))))"),"")</f>
        <v/>
      </c>
      <c r="N640" s="76" t="str">
        <f>IFERROR(__xludf.DUMMYFUNCTION("IF(ISBLANK($D640),"""",IFERROR(JOIN("", "",QUERY(INDIRECT(""'(EDCA) "" &amp; N$3 &amp; ""'!$A$1:$D$1000""),""SELECT A WHERE D = '"" &amp; $A640 &amp; ""'""))))"),"")</f>
        <v/>
      </c>
      <c r="O640" s="76" t="str">
        <f>IFERROR(__xludf.DUMMYFUNCTION("IF(ISBLANK($D640),"""",IFERROR(JOIN("", "",QUERY(INDIRECT(""'(EDCA) "" &amp; O$3 &amp; ""'!$A$1:$D$1000""),""SELECT A WHERE D = '"" &amp; $A640 &amp; ""'""))))"),"")</f>
        <v/>
      </c>
      <c r="P640" s="76" t="str">
        <f>IFERROR(__xludf.DUMMYFUNCTION("IF(ISBLANK($D640),"""",IFERROR(JOIN("", "",QUERY(INDIRECT(""'(EDCA) "" &amp; P$3 &amp; ""'!$A$1:$D$1000""),""SELECT A WHERE D = '"" &amp; $A640 &amp; ""'""))))"),"")</f>
        <v/>
      </c>
      <c r="Q640" s="76">
        <f t="shared" ref="Q640:V640" si="638">IF(ISBLANK(IFERROR(VLOOKUP($A640,INDIRECT("'(EDCA) " &amp; Q$3 &amp; "'!$D:$D"),1,FALSE))),0,1)</f>
        <v>0</v>
      </c>
      <c r="R640" s="76">
        <f t="shared" si="638"/>
        <v>0</v>
      </c>
      <c r="S640" s="76">
        <f t="shared" si="638"/>
        <v>0</v>
      </c>
      <c r="T640" s="76">
        <f t="shared" si="638"/>
        <v>0</v>
      </c>
      <c r="U640" s="76">
        <f t="shared" si="638"/>
        <v>0</v>
      </c>
      <c r="V640" s="76">
        <f t="shared" si="638"/>
        <v>0</v>
      </c>
    </row>
    <row r="641">
      <c r="A641" s="76" t="str">
        <f t="shared" si="1"/>
        <v> ()</v>
      </c>
      <c r="B641" s="76"/>
      <c r="C641" s="76"/>
      <c r="D641" s="76"/>
      <c r="E641" s="76"/>
      <c r="F641" s="76"/>
      <c r="G641" s="76"/>
      <c r="H641" s="76"/>
      <c r="I641" s="88" t="str">
        <f t="shared" si="3"/>
        <v>no</v>
      </c>
      <c r="J641" s="88" t="str">
        <f>IFERROR(__xludf.DUMMYFUNCTION("IFERROR(JOIN("", "",FILTER(K641:P641,LEN(K641:P641))))"),"")</f>
        <v/>
      </c>
      <c r="K641" s="76" t="str">
        <f>IFERROR(__xludf.DUMMYFUNCTION("IF(ISBLANK($D641),"""",IFERROR(JOIN("", "",QUERY(INDIRECT(""'(EDCA) "" &amp; K$3 &amp; ""'!$A$1:$D$1000""),""SELECT A WHERE D = '"" &amp; $A641 &amp; ""'""))))"),"")</f>
        <v/>
      </c>
      <c r="L641" s="76" t="str">
        <f>IFERROR(__xludf.DUMMYFUNCTION("IF(ISBLANK($D641),"""",IFERROR(JOIN("", "",QUERY(INDIRECT(""'(EDCA) "" &amp; L$3 &amp; ""'!$A$1:$D$1000""),""SELECT A WHERE D = '"" &amp; $A641 &amp; ""'""))))"),"")</f>
        <v/>
      </c>
      <c r="M641" s="76" t="str">
        <f>IFERROR(__xludf.DUMMYFUNCTION("IF(ISBLANK($D641),"""",IFERROR(JOIN("", "",QUERY(INDIRECT(""'(EDCA) "" &amp; M$3 &amp; ""'!$A$1:$D$1000""),""SELECT A WHERE D = '"" &amp; $A641 &amp; ""'""))))"),"")</f>
        <v/>
      </c>
      <c r="N641" s="76" t="str">
        <f>IFERROR(__xludf.DUMMYFUNCTION("IF(ISBLANK($D641),"""",IFERROR(JOIN("", "",QUERY(INDIRECT(""'(EDCA) "" &amp; N$3 &amp; ""'!$A$1:$D$1000""),""SELECT A WHERE D = '"" &amp; $A641 &amp; ""'""))))"),"")</f>
        <v/>
      </c>
      <c r="O641" s="76" t="str">
        <f>IFERROR(__xludf.DUMMYFUNCTION("IF(ISBLANK($D641),"""",IFERROR(JOIN("", "",QUERY(INDIRECT(""'(EDCA) "" &amp; O$3 &amp; ""'!$A$1:$D$1000""),""SELECT A WHERE D = '"" &amp; $A641 &amp; ""'""))))"),"")</f>
        <v/>
      </c>
      <c r="P641" s="76" t="str">
        <f>IFERROR(__xludf.DUMMYFUNCTION("IF(ISBLANK($D641),"""",IFERROR(JOIN("", "",QUERY(INDIRECT(""'(EDCA) "" &amp; P$3 &amp; ""'!$A$1:$D$1000""),""SELECT A WHERE D = '"" &amp; $A641 &amp; ""'""))))"),"")</f>
        <v/>
      </c>
      <c r="Q641" s="76">
        <f t="shared" ref="Q641:V641" si="639">IF(ISBLANK(IFERROR(VLOOKUP($A641,INDIRECT("'(EDCA) " &amp; Q$3 &amp; "'!$D:$D"),1,FALSE))),0,1)</f>
        <v>0</v>
      </c>
      <c r="R641" s="76">
        <f t="shared" si="639"/>
        <v>0</v>
      </c>
      <c r="S641" s="76">
        <f t="shared" si="639"/>
        <v>0</v>
      </c>
      <c r="T641" s="76">
        <f t="shared" si="639"/>
        <v>0</v>
      </c>
      <c r="U641" s="76">
        <f t="shared" si="639"/>
        <v>0</v>
      </c>
      <c r="V641" s="76">
        <f t="shared" si="639"/>
        <v>0</v>
      </c>
    </row>
    <row r="642">
      <c r="A642" s="76" t="str">
        <f t="shared" si="1"/>
        <v> ()</v>
      </c>
      <c r="B642" s="76"/>
      <c r="C642" s="76"/>
      <c r="D642" s="76"/>
      <c r="E642" s="76"/>
      <c r="F642" s="76"/>
      <c r="G642" s="76"/>
      <c r="H642" s="76"/>
      <c r="I642" s="88" t="str">
        <f t="shared" si="3"/>
        <v>no</v>
      </c>
      <c r="J642" s="88" t="str">
        <f>IFERROR(__xludf.DUMMYFUNCTION("IFERROR(JOIN("", "",FILTER(K642:P642,LEN(K642:P642))))"),"")</f>
        <v/>
      </c>
      <c r="K642" s="76" t="str">
        <f>IFERROR(__xludf.DUMMYFUNCTION("IF(ISBLANK($D642),"""",IFERROR(JOIN("", "",QUERY(INDIRECT(""'(EDCA) "" &amp; K$3 &amp; ""'!$A$1:$D$1000""),""SELECT A WHERE D = '"" &amp; $A642 &amp; ""'""))))"),"")</f>
        <v/>
      </c>
      <c r="L642" s="76" t="str">
        <f>IFERROR(__xludf.DUMMYFUNCTION("IF(ISBLANK($D642),"""",IFERROR(JOIN("", "",QUERY(INDIRECT(""'(EDCA) "" &amp; L$3 &amp; ""'!$A$1:$D$1000""),""SELECT A WHERE D = '"" &amp; $A642 &amp; ""'""))))"),"")</f>
        <v/>
      </c>
      <c r="M642" s="76" t="str">
        <f>IFERROR(__xludf.DUMMYFUNCTION("IF(ISBLANK($D642),"""",IFERROR(JOIN("", "",QUERY(INDIRECT(""'(EDCA) "" &amp; M$3 &amp; ""'!$A$1:$D$1000""),""SELECT A WHERE D = '"" &amp; $A642 &amp; ""'""))))"),"")</f>
        <v/>
      </c>
      <c r="N642" s="76" t="str">
        <f>IFERROR(__xludf.DUMMYFUNCTION("IF(ISBLANK($D642),"""",IFERROR(JOIN("", "",QUERY(INDIRECT(""'(EDCA) "" &amp; N$3 &amp; ""'!$A$1:$D$1000""),""SELECT A WHERE D = '"" &amp; $A642 &amp; ""'""))))"),"")</f>
        <v/>
      </c>
      <c r="O642" s="76" t="str">
        <f>IFERROR(__xludf.DUMMYFUNCTION("IF(ISBLANK($D642),"""",IFERROR(JOIN("", "",QUERY(INDIRECT(""'(EDCA) "" &amp; O$3 &amp; ""'!$A$1:$D$1000""),""SELECT A WHERE D = '"" &amp; $A642 &amp; ""'""))))"),"")</f>
        <v/>
      </c>
      <c r="P642" s="76" t="str">
        <f>IFERROR(__xludf.DUMMYFUNCTION("IF(ISBLANK($D642),"""",IFERROR(JOIN("", "",QUERY(INDIRECT(""'(EDCA) "" &amp; P$3 &amp; ""'!$A$1:$D$1000""),""SELECT A WHERE D = '"" &amp; $A642 &amp; ""'""))))"),"")</f>
        <v/>
      </c>
      <c r="Q642" s="76">
        <f t="shared" ref="Q642:V642" si="640">IF(ISBLANK(IFERROR(VLOOKUP($A642,INDIRECT("'(EDCA) " &amp; Q$3 &amp; "'!$D:$D"),1,FALSE))),0,1)</f>
        <v>0</v>
      </c>
      <c r="R642" s="76">
        <f t="shared" si="640"/>
        <v>0</v>
      </c>
      <c r="S642" s="76">
        <f t="shared" si="640"/>
        <v>0</v>
      </c>
      <c r="T642" s="76">
        <f t="shared" si="640"/>
        <v>0</v>
      </c>
      <c r="U642" s="76">
        <f t="shared" si="640"/>
        <v>0</v>
      </c>
      <c r="V642" s="76">
        <f t="shared" si="640"/>
        <v>0</v>
      </c>
    </row>
    <row r="643">
      <c r="A643" s="76" t="str">
        <f t="shared" si="1"/>
        <v> ()</v>
      </c>
      <c r="B643" s="76"/>
      <c r="C643" s="76"/>
      <c r="D643" s="76"/>
      <c r="E643" s="76"/>
      <c r="F643" s="76"/>
      <c r="G643" s="76"/>
      <c r="H643" s="76"/>
      <c r="I643" s="88" t="str">
        <f t="shared" si="3"/>
        <v>no</v>
      </c>
      <c r="J643" s="88" t="str">
        <f>IFERROR(__xludf.DUMMYFUNCTION("IFERROR(JOIN("", "",FILTER(K643:P643,LEN(K643:P643))))"),"")</f>
        <v/>
      </c>
      <c r="K643" s="76" t="str">
        <f>IFERROR(__xludf.DUMMYFUNCTION("IF(ISBLANK($D643),"""",IFERROR(JOIN("", "",QUERY(INDIRECT(""'(EDCA) "" &amp; K$3 &amp; ""'!$A$1:$D$1000""),""SELECT A WHERE D = '"" &amp; $A643 &amp; ""'""))))"),"")</f>
        <v/>
      </c>
      <c r="L643" s="76" t="str">
        <f>IFERROR(__xludf.DUMMYFUNCTION("IF(ISBLANK($D643),"""",IFERROR(JOIN("", "",QUERY(INDIRECT(""'(EDCA) "" &amp; L$3 &amp; ""'!$A$1:$D$1000""),""SELECT A WHERE D = '"" &amp; $A643 &amp; ""'""))))"),"")</f>
        <v/>
      </c>
      <c r="M643" s="76" t="str">
        <f>IFERROR(__xludf.DUMMYFUNCTION("IF(ISBLANK($D643),"""",IFERROR(JOIN("", "",QUERY(INDIRECT(""'(EDCA) "" &amp; M$3 &amp; ""'!$A$1:$D$1000""),""SELECT A WHERE D = '"" &amp; $A643 &amp; ""'""))))"),"")</f>
        <v/>
      </c>
      <c r="N643" s="76" t="str">
        <f>IFERROR(__xludf.DUMMYFUNCTION("IF(ISBLANK($D643),"""",IFERROR(JOIN("", "",QUERY(INDIRECT(""'(EDCA) "" &amp; N$3 &amp; ""'!$A$1:$D$1000""),""SELECT A WHERE D = '"" &amp; $A643 &amp; ""'""))))"),"")</f>
        <v/>
      </c>
      <c r="O643" s="76" t="str">
        <f>IFERROR(__xludf.DUMMYFUNCTION("IF(ISBLANK($D643),"""",IFERROR(JOIN("", "",QUERY(INDIRECT(""'(EDCA) "" &amp; O$3 &amp; ""'!$A$1:$D$1000""),""SELECT A WHERE D = '"" &amp; $A643 &amp; ""'""))))"),"")</f>
        <v/>
      </c>
      <c r="P643" s="76" t="str">
        <f>IFERROR(__xludf.DUMMYFUNCTION("IF(ISBLANK($D643),"""",IFERROR(JOIN("", "",QUERY(INDIRECT(""'(EDCA) "" &amp; P$3 &amp; ""'!$A$1:$D$1000""),""SELECT A WHERE D = '"" &amp; $A643 &amp; ""'""))))"),"")</f>
        <v/>
      </c>
      <c r="Q643" s="76">
        <f t="shared" ref="Q643:V643" si="641">IF(ISBLANK(IFERROR(VLOOKUP($A643,INDIRECT("'(EDCA) " &amp; Q$3 &amp; "'!$D:$D"),1,FALSE))),0,1)</f>
        <v>0</v>
      </c>
      <c r="R643" s="76">
        <f t="shared" si="641"/>
        <v>0</v>
      </c>
      <c r="S643" s="76">
        <f t="shared" si="641"/>
        <v>0</v>
      </c>
      <c r="T643" s="76">
        <f t="shared" si="641"/>
        <v>0</v>
      </c>
      <c r="U643" s="76">
        <f t="shared" si="641"/>
        <v>0</v>
      </c>
      <c r="V643" s="76">
        <f t="shared" si="641"/>
        <v>0</v>
      </c>
    </row>
    <row r="644">
      <c r="A644" s="76" t="str">
        <f t="shared" si="1"/>
        <v> ()</v>
      </c>
      <c r="B644" s="76"/>
      <c r="C644" s="76"/>
      <c r="D644" s="76"/>
      <c r="E644" s="76"/>
      <c r="F644" s="76"/>
      <c r="G644" s="76"/>
      <c r="H644" s="76"/>
      <c r="I644" s="88" t="str">
        <f t="shared" si="3"/>
        <v>no</v>
      </c>
      <c r="J644" s="88" t="str">
        <f>IFERROR(__xludf.DUMMYFUNCTION("IFERROR(JOIN("", "",FILTER(K644:P644,LEN(K644:P644))))"),"")</f>
        <v/>
      </c>
      <c r="K644" s="76" t="str">
        <f>IFERROR(__xludf.DUMMYFUNCTION("IF(ISBLANK($D644),"""",IFERROR(JOIN("", "",QUERY(INDIRECT(""'(EDCA) "" &amp; K$3 &amp; ""'!$A$1:$D$1000""),""SELECT A WHERE D = '"" &amp; $A644 &amp; ""'""))))"),"")</f>
        <v/>
      </c>
      <c r="L644" s="76" t="str">
        <f>IFERROR(__xludf.DUMMYFUNCTION("IF(ISBLANK($D644),"""",IFERROR(JOIN("", "",QUERY(INDIRECT(""'(EDCA) "" &amp; L$3 &amp; ""'!$A$1:$D$1000""),""SELECT A WHERE D = '"" &amp; $A644 &amp; ""'""))))"),"")</f>
        <v/>
      </c>
      <c r="M644" s="76" t="str">
        <f>IFERROR(__xludf.DUMMYFUNCTION("IF(ISBLANK($D644),"""",IFERROR(JOIN("", "",QUERY(INDIRECT(""'(EDCA) "" &amp; M$3 &amp; ""'!$A$1:$D$1000""),""SELECT A WHERE D = '"" &amp; $A644 &amp; ""'""))))"),"")</f>
        <v/>
      </c>
      <c r="N644" s="76" t="str">
        <f>IFERROR(__xludf.DUMMYFUNCTION("IF(ISBLANK($D644),"""",IFERROR(JOIN("", "",QUERY(INDIRECT(""'(EDCA) "" &amp; N$3 &amp; ""'!$A$1:$D$1000""),""SELECT A WHERE D = '"" &amp; $A644 &amp; ""'""))))"),"")</f>
        <v/>
      </c>
      <c r="O644" s="76" t="str">
        <f>IFERROR(__xludf.DUMMYFUNCTION("IF(ISBLANK($D644),"""",IFERROR(JOIN("", "",QUERY(INDIRECT(""'(EDCA) "" &amp; O$3 &amp; ""'!$A$1:$D$1000""),""SELECT A WHERE D = '"" &amp; $A644 &amp; ""'""))))"),"")</f>
        <v/>
      </c>
      <c r="P644" s="76" t="str">
        <f>IFERROR(__xludf.DUMMYFUNCTION("IF(ISBLANK($D644),"""",IFERROR(JOIN("", "",QUERY(INDIRECT(""'(EDCA) "" &amp; P$3 &amp; ""'!$A$1:$D$1000""),""SELECT A WHERE D = '"" &amp; $A644 &amp; ""'""))))"),"")</f>
        <v/>
      </c>
      <c r="Q644" s="76">
        <f t="shared" ref="Q644:V644" si="642">IF(ISBLANK(IFERROR(VLOOKUP($A644,INDIRECT("'(EDCA) " &amp; Q$3 &amp; "'!$D:$D"),1,FALSE))),0,1)</f>
        <v>0</v>
      </c>
      <c r="R644" s="76">
        <f t="shared" si="642"/>
        <v>0</v>
      </c>
      <c r="S644" s="76">
        <f t="shared" si="642"/>
        <v>0</v>
      </c>
      <c r="T644" s="76">
        <f t="shared" si="642"/>
        <v>0</v>
      </c>
      <c r="U644" s="76">
        <f t="shared" si="642"/>
        <v>0</v>
      </c>
      <c r="V644" s="76">
        <f t="shared" si="642"/>
        <v>0</v>
      </c>
    </row>
    <row r="645">
      <c r="A645" s="76" t="str">
        <f t="shared" si="1"/>
        <v> ()</v>
      </c>
      <c r="B645" s="76"/>
      <c r="C645" s="76"/>
      <c r="D645" s="76"/>
      <c r="E645" s="76"/>
      <c r="F645" s="76"/>
      <c r="G645" s="76"/>
      <c r="H645" s="76"/>
      <c r="I645" s="88" t="str">
        <f t="shared" si="3"/>
        <v>no</v>
      </c>
      <c r="J645" s="88" t="str">
        <f>IFERROR(__xludf.DUMMYFUNCTION("IFERROR(JOIN("", "",FILTER(K645:P645,LEN(K645:P645))))"),"")</f>
        <v/>
      </c>
      <c r="K645" s="76" t="str">
        <f>IFERROR(__xludf.DUMMYFUNCTION("IF(ISBLANK($D645),"""",IFERROR(JOIN("", "",QUERY(INDIRECT(""'(EDCA) "" &amp; K$3 &amp; ""'!$A$1:$D$1000""),""SELECT A WHERE D = '"" &amp; $A645 &amp; ""'""))))"),"")</f>
        <v/>
      </c>
      <c r="L645" s="76" t="str">
        <f>IFERROR(__xludf.DUMMYFUNCTION("IF(ISBLANK($D645),"""",IFERROR(JOIN("", "",QUERY(INDIRECT(""'(EDCA) "" &amp; L$3 &amp; ""'!$A$1:$D$1000""),""SELECT A WHERE D = '"" &amp; $A645 &amp; ""'""))))"),"")</f>
        <v/>
      </c>
      <c r="M645" s="76" t="str">
        <f>IFERROR(__xludf.DUMMYFUNCTION("IF(ISBLANK($D645),"""",IFERROR(JOIN("", "",QUERY(INDIRECT(""'(EDCA) "" &amp; M$3 &amp; ""'!$A$1:$D$1000""),""SELECT A WHERE D = '"" &amp; $A645 &amp; ""'""))))"),"")</f>
        <v/>
      </c>
      <c r="N645" s="76" t="str">
        <f>IFERROR(__xludf.DUMMYFUNCTION("IF(ISBLANK($D645),"""",IFERROR(JOIN("", "",QUERY(INDIRECT(""'(EDCA) "" &amp; N$3 &amp; ""'!$A$1:$D$1000""),""SELECT A WHERE D = '"" &amp; $A645 &amp; ""'""))))"),"")</f>
        <v/>
      </c>
      <c r="O645" s="76" t="str">
        <f>IFERROR(__xludf.DUMMYFUNCTION("IF(ISBLANK($D645),"""",IFERROR(JOIN("", "",QUERY(INDIRECT(""'(EDCA) "" &amp; O$3 &amp; ""'!$A$1:$D$1000""),""SELECT A WHERE D = '"" &amp; $A645 &amp; ""'""))))"),"")</f>
        <v/>
      </c>
      <c r="P645" s="76" t="str">
        <f>IFERROR(__xludf.DUMMYFUNCTION("IF(ISBLANK($D645),"""",IFERROR(JOIN("", "",QUERY(INDIRECT(""'(EDCA) "" &amp; P$3 &amp; ""'!$A$1:$D$1000""),""SELECT A WHERE D = '"" &amp; $A645 &amp; ""'""))))"),"")</f>
        <v/>
      </c>
      <c r="Q645" s="76">
        <f t="shared" ref="Q645:V645" si="643">IF(ISBLANK(IFERROR(VLOOKUP($A645,INDIRECT("'(EDCA) " &amp; Q$3 &amp; "'!$D:$D"),1,FALSE))),0,1)</f>
        <v>0</v>
      </c>
      <c r="R645" s="76">
        <f t="shared" si="643"/>
        <v>0</v>
      </c>
      <c r="S645" s="76">
        <f t="shared" si="643"/>
        <v>0</v>
      </c>
      <c r="T645" s="76">
        <f t="shared" si="643"/>
        <v>0</v>
      </c>
      <c r="U645" s="76">
        <f t="shared" si="643"/>
        <v>0</v>
      </c>
      <c r="V645" s="76">
        <f t="shared" si="643"/>
        <v>0</v>
      </c>
    </row>
    <row r="646">
      <c r="A646" s="76" t="str">
        <f t="shared" si="1"/>
        <v> ()</v>
      </c>
      <c r="B646" s="76"/>
      <c r="C646" s="76"/>
      <c r="D646" s="76"/>
      <c r="E646" s="76"/>
      <c r="F646" s="76"/>
      <c r="G646" s="76"/>
      <c r="H646" s="76"/>
      <c r="I646" s="88" t="str">
        <f t="shared" si="3"/>
        <v>no</v>
      </c>
      <c r="J646" s="88" t="str">
        <f>IFERROR(__xludf.DUMMYFUNCTION("IFERROR(JOIN("", "",FILTER(K646:P646,LEN(K646:P646))))"),"")</f>
        <v/>
      </c>
      <c r="K646" s="76" t="str">
        <f>IFERROR(__xludf.DUMMYFUNCTION("IF(ISBLANK($D646),"""",IFERROR(JOIN("", "",QUERY(INDIRECT(""'(EDCA) "" &amp; K$3 &amp; ""'!$A$1:$D$1000""),""SELECT A WHERE D = '"" &amp; $A646 &amp; ""'""))))"),"")</f>
        <v/>
      </c>
      <c r="L646" s="76" t="str">
        <f>IFERROR(__xludf.DUMMYFUNCTION("IF(ISBLANK($D646),"""",IFERROR(JOIN("", "",QUERY(INDIRECT(""'(EDCA) "" &amp; L$3 &amp; ""'!$A$1:$D$1000""),""SELECT A WHERE D = '"" &amp; $A646 &amp; ""'""))))"),"")</f>
        <v/>
      </c>
      <c r="M646" s="76" t="str">
        <f>IFERROR(__xludf.DUMMYFUNCTION("IF(ISBLANK($D646),"""",IFERROR(JOIN("", "",QUERY(INDIRECT(""'(EDCA) "" &amp; M$3 &amp; ""'!$A$1:$D$1000""),""SELECT A WHERE D = '"" &amp; $A646 &amp; ""'""))))"),"")</f>
        <v/>
      </c>
      <c r="N646" s="76" t="str">
        <f>IFERROR(__xludf.DUMMYFUNCTION("IF(ISBLANK($D646),"""",IFERROR(JOIN("", "",QUERY(INDIRECT(""'(EDCA) "" &amp; N$3 &amp; ""'!$A$1:$D$1000""),""SELECT A WHERE D = '"" &amp; $A646 &amp; ""'""))))"),"")</f>
        <v/>
      </c>
      <c r="O646" s="76" t="str">
        <f>IFERROR(__xludf.DUMMYFUNCTION("IF(ISBLANK($D646),"""",IFERROR(JOIN("", "",QUERY(INDIRECT(""'(EDCA) "" &amp; O$3 &amp; ""'!$A$1:$D$1000""),""SELECT A WHERE D = '"" &amp; $A646 &amp; ""'""))))"),"")</f>
        <v/>
      </c>
      <c r="P646" s="76" t="str">
        <f>IFERROR(__xludf.DUMMYFUNCTION("IF(ISBLANK($D646),"""",IFERROR(JOIN("", "",QUERY(INDIRECT(""'(EDCA) "" &amp; P$3 &amp; ""'!$A$1:$D$1000""),""SELECT A WHERE D = '"" &amp; $A646 &amp; ""'""))))"),"")</f>
        <v/>
      </c>
      <c r="Q646" s="76">
        <f t="shared" ref="Q646:V646" si="644">IF(ISBLANK(IFERROR(VLOOKUP($A646,INDIRECT("'(EDCA) " &amp; Q$3 &amp; "'!$D:$D"),1,FALSE))),0,1)</f>
        <v>0</v>
      </c>
      <c r="R646" s="76">
        <f t="shared" si="644"/>
        <v>0</v>
      </c>
      <c r="S646" s="76">
        <f t="shared" si="644"/>
        <v>0</v>
      </c>
      <c r="T646" s="76">
        <f t="shared" si="644"/>
        <v>0</v>
      </c>
      <c r="U646" s="76">
        <f t="shared" si="644"/>
        <v>0</v>
      </c>
      <c r="V646" s="76">
        <f t="shared" si="644"/>
        <v>0</v>
      </c>
    </row>
    <row r="647">
      <c r="A647" s="76" t="str">
        <f t="shared" si="1"/>
        <v> ()</v>
      </c>
      <c r="B647" s="76"/>
      <c r="C647" s="76"/>
      <c r="D647" s="76"/>
      <c r="E647" s="76"/>
      <c r="F647" s="76"/>
      <c r="G647" s="76"/>
      <c r="H647" s="76"/>
      <c r="I647" s="88" t="str">
        <f t="shared" si="3"/>
        <v>no</v>
      </c>
      <c r="J647" s="88" t="str">
        <f>IFERROR(__xludf.DUMMYFUNCTION("IFERROR(JOIN("", "",FILTER(K647:P647,LEN(K647:P647))))"),"")</f>
        <v/>
      </c>
      <c r="K647" s="76" t="str">
        <f>IFERROR(__xludf.DUMMYFUNCTION("IF(ISBLANK($D647),"""",IFERROR(JOIN("", "",QUERY(INDIRECT(""'(EDCA) "" &amp; K$3 &amp; ""'!$A$1:$D$1000""),""SELECT A WHERE D = '"" &amp; $A647 &amp; ""'""))))"),"")</f>
        <v/>
      </c>
      <c r="L647" s="76" t="str">
        <f>IFERROR(__xludf.DUMMYFUNCTION("IF(ISBLANK($D647),"""",IFERROR(JOIN("", "",QUERY(INDIRECT(""'(EDCA) "" &amp; L$3 &amp; ""'!$A$1:$D$1000""),""SELECT A WHERE D = '"" &amp; $A647 &amp; ""'""))))"),"")</f>
        <v/>
      </c>
      <c r="M647" s="76" t="str">
        <f>IFERROR(__xludf.DUMMYFUNCTION("IF(ISBLANK($D647),"""",IFERROR(JOIN("", "",QUERY(INDIRECT(""'(EDCA) "" &amp; M$3 &amp; ""'!$A$1:$D$1000""),""SELECT A WHERE D = '"" &amp; $A647 &amp; ""'""))))"),"")</f>
        <v/>
      </c>
      <c r="N647" s="76" t="str">
        <f>IFERROR(__xludf.DUMMYFUNCTION("IF(ISBLANK($D647),"""",IFERROR(JOIN("", "",QUERY(INDIRECT(""'(EDCA) "" &amp; N$3 &amp; ""'!$A$1:$D$1000""),""SELECT A WHERE D = '"" &amp; $A647 &amp; ""'""))))"),"")</f>
        <v/>
      </c>
      <c r="O647" s="76" t="str">
        <f>IFERROR(__xludf.DUMMYFUNCTION("IF(ISBLANK($D647),"""",IFERROR(JOIN("", "",QUERY(INDIRECT(""'(EDCA) "" &amp; O$3 &amp; ""'!$A$1:$D$1000""),""SELECT A WHERE D = '"" &amp; $A647 &amp; ""'""))))"),"")</f>
        <v/>
      </c>
      <c r="P647" s="76" t="str">
        <f>IFERROR(__xludf.DUMMYFUNCTION("IF(ISBLANK($D647),"""",IFERROR(JOIN("", "",QUERY(INDIRECT(""'(EDCA) "" &amp; P$3 &amp; ""'!$A$1:$D$1000""),""SELECT A WHERE D = '"" &amp; $A647 &amp; ""'""))))"),"")</f>
        <v/>
      </c>
      <c r="Q647" s="76">
        <f t="shared" ref="Q647:V647" si="645">IF(ISBLANK(IFERROR(VLOOKUP($A647,INDIRECT("'(EDCA) " &amp; Q$3 &amp; "'!$D:$D"),1,FALSE))),0,1)</f>
        <v>0</v>
      </c>
      <c r="R647" s="76">
        <f t="shared" si="645"/>
        <v>0</v>
      </c>
      <c r="S647" s="76">
        <f t="shared" si="645"/>
        <v>0</v>
      </c>
      <c r="T647" s="76">
        <f t="shared" si="645"/>
        <v>0</v>
      </c>
      <c r="U647" s="76">
        <f t="shared" si="645"/>
        <v>0</v>
      </c>
      <c r="V647" s="76">
        <f t="shared" si="645"/>
        <v>0</v>
      </c>
    </row>
    <row r="648">
      <c r="A648" s="76" t="str">
        <f t="shared" si="1"/>
        <v> ()</v>
      </c>
      <c r="B648" s="76"/>
      <c r="C648" s="76"/>
      <c r="D648" s="76"/>
      <c r="E648" s="76"/>
      <c r="F648" s="76"/>
      <c r="G648" s="76"/>
      <c r="H648" s="76"/>
      <c r="I648" s="88" t="str">
        <f t="shared" si="3"/>
        <v>no</v>
      </c>
      <c r="J648" s="88" t="str">
        <f>IFERROR(__xludf.DUMMYFUNCTION("IFERROR(JOIN("", "",FILTER(K648:P648,LEN(K648:P648))))"),"")</f>
        <v/>
      </c>
      <c r="K648" s="76" t="str">
        <f>IFERROR(__xludf.DUMMYFUNCTION("IF(ISBLANK($D648),"""",IFERROR(JOIN("", "",QUERY(INDIRECT(""'(EDCA) "" &amp; K$3 &amp; ""'!$A$1:$D$1000""),""SELECT A WHERE D = '"" &amp; $A648 &amp; ""'""))))"),"")</f>
        <v/>
      </c>
      <c r="L648" s="76" t="str">
        <f>IFERROR(__xludf.DUMMYFUNCTION("IF(ISBLANK($D648),"""",IFERROR(JOIN("", "",QUERY(INDIRECT(""'(EDCA) "" &amp; L$3 &amp; ""'!$A$1:$D$1000""),""SELECT A WHERE D = '"" &amp; $A648 &amp; ""'""))))"),"")</f>
        <v/>
      </c>
      <c r="M648" s="76" t="str">
        <f>IFERROR(__xludf.DUMMYFUNCTION("IF(ISBLANK($D648),"""",IFERROR(JOIN("", "",QUERY(INDIRECT(""'(EDCA) "" &amp; M$3 &amp; ""'!$A$1:$D$1000""),""SELECT A WHERE D = '"" &amp; $A648 &amp; ""'""))))"),"")</f>
        <v/>
      </c>
      <c r="N648" s="76" t="str">
        <f>IFERROR(__xludf.DUMMYFUNCTION("IF(ISBLANK($D648),"""",IFERROR(JOIN("", "",QUERY(INDIRECT(""'(EDCA) "" &amp; N$3 &amp; ""'!$A$1:$D$1000""),""SELECT A WHERE D = '"" &amp; $A648 &amp; ""'""))))"),"")</f>
        <v/>
      </c>
      <c r="O648" s="76" t="str">
        <f>IFERROR(__xludf.DUMMYFUNCTION("IF(ISBLANK($D648),"""",IFERROR(JOIN("", "",QUERY(INDIRECT(""'(EDCA) "" &amp; O$3 &amp; ""'!$A$1:$D$1000""),""SELECT A WHERE D = '"" &amp; $A648 &amp; ""'""))))"),"")</f>
        <v/>
      </c>
      <c r="P648" s="76" t="str">
        <f>IFERROR(__xludf.DUMMYFUNCTION("IF(ISBLANK($D648),"""",IFERROR(JOIN("", "",QUERY(INDIRECT(""'(EDCA) "" &amp; P$3 &amp; ""'!$A$1:$D$1000""),""SELECT A WHERE D = '"" &amp; $A648 &amp; ""'""))))"),"")</f>
        <v/>
      </c>
      <c r="Q648" s="76">
        <f t="shared" ref="Q648:V648" si="646">IF(ISBLANK(IFERROR(VLOOKUP($A648,INDIRECT("'(EDCA) " &amp; Q$3 &amp; "'!$D:$D"),1,FALSE))),0,1)</f>
        <v>0</v>
      </c>
      <c r="R648" s="76">
        <f t="shared" si="646"/>
        <v>0</v>
      </c>
      <c r="S648" s="76">
        <f t="shared" si="646"/>
        <v>0</v>
      </c>
      <c r="T648" s="76">
        <f t="shared" si="646"/>
        <v>0</v>
      </c>
      <c r="U648" s="76">
        <f t="shared" si="646"/>
        <v>0</v>
      </c>
      <c r="V648" s="76">
        <f t="shared" si="646"/>
        <v>0</v>
      </c>
    </row>
    <row r="649">
      <c r="A649" s="76" t="str">
        <f t="shared" si="1"/>
        <v> ()</v>
      </c>
      <c r="B649" s="76"/>
      <c r="C649" s="76"/>
      <c r="D649" s="76"/>
      <c r="E649" s="76"/>
      <c r="F649" s="76"/>
      <c r="G649" s="76"/>
      <c r="H649" s="76"/>
      <c r="I649" s="88" t="str">
        <f t="shared" si="3"/>
        <v>no</v>
      </c>
      <c r="J649" s="88" t="str">
        <f>IFERROR(__xludf.DUMMYFUNCTION("IFERROR(JOIN("", "",FILTER(K649:P649,LEN(K649:P649))))"),"")</f>
        <v/>
      </c>
      <c r="K649" s="76" t="str">
        <f>IFERROR(__xludf.DUMMYFUNCTION("IF(ISBLANK($D649),"""",IFERROR(JOIN("", "",QUERY(INDIRECT(""'(EDCA) "" &amp; K$3 &amp; ""'!$A$1:$D$1000""),""SELECT A WHERE D = '"" &amp; $A649 &amp; ""'""))))"),"")</f>
        <v/>
      </c>
      <c r="L649" s="76" t="str">
        <f>IFERROR(__xludf.DUMMYFUNCTION("IF(ISBLANK($D649),"""",IFERROR(JOIN("", "",QUERY(INDIRECT(""'(EDCA) "" &amp; L$3 &amp; ""'!$A$1:$D$1000""),""SELECT A WHERE D = '"" &amp; $A649 &amp; ""'""))))"),"")</f>
        <v/>
      </c>
      <c r="M649" s="76" t="str">
        <f>IFERROR(__xludf.DUMMYFUNCTION("IF(ISBLANK($D649),"""",IFERROR(JOIN("", "",QUERY(INDIRECT(""'(EDCA) "" &amp; M$3 &amp; ""'!$A$1:$D$1000""),""SELECT A WHERE D = '"" &amp; $A649 &amp; ""'""))))"),"")</f>
        <v/>
      </c>
      <c r="N649" s="76" t="str">
        <f>IFERROR(__xludf.DUMMYFUNCTION("IF(ISBLANK($D649),"""",IFERROR(JOIN("", "",QUERY(INDIRECT(""'(EDCA) "" &amp; N$3 &amp; ""'!$A$1:$D$1000""),""SELECT A WHERE D = '"" &amp; $A649 &amp; ""'""))))"),"")</f>
        <v/>
      </c>
      <c r="O649" s="76" t="str">
        <f>IFERROR(__xludf.DUMMYFUNCTION("IF(ISBLANK($D649),"""",IFERROR(JOIN("", "",QUERY(INDIRECT(""'(EDCA) "" &amp; O$3 &amp; ""'!$A$1:$D$1000""),""SELECT A WHERE D = '"" &amp; $A649 &amp; ""'""))))"),"")</f>
        <v/>
      </c>
      <c r="P649" s="76" t="str">
        <f>IFERROR(__xludf.DUMMYFUNCTION("IF(ISBLANK($D649),"""",IFERROR(JOIN("", "",QUERY(INDIRECT(""'(EDCA) "" &amp; P$3 &amp; ""'!$A$1:$D$1000""),""SELECT A WHERE D = '"" &amp; $A649 &amp; ""'""))))"),"")</f>
        <v/>
      </c>
      <c r="Q649" s="76">
        <f t="shared" ref="Q649:V649" si="647">IF(ISBLANK(IFERROR(VLOOKUP($A649,INDIRECT("'(EDCA) " &amp; Q$3 &amp; "'!$D:$D"),1,FALSE))),0,1)</f>
        <v>0</v>
      </c>
      <c r="R649" s="76">
        <f t="shared" si="647"/>
        <v>0</v>
      </c>
      <c r="S649" s="76">
        <f t="shared" si="647"/>
        <v>0</v>
      </c>
      <c r="T649" s="76">
        <f t="shared" si="647"/>
        <v>0</v>
      </c>
      <c r="U649" s="76">
        <f t="shared" si="647"/>
        <v>0</v>
      </c>
      <c r="V649" s="76">
        <f t="shared" si="647"/>
        <v>0</v>
      </c>
    </row>
    <row r="650">
      <c r="A650" s="76" t="str">
        <f t="shared" si="1"/>
        <v> ()</v>
      </c>
      <c r="B650" s="76"/>
      <c r="C650" s="76"/>
      <c r="D650" s="76"/>
      <c r="E650" s="76"/>
      <c r="F650" s="76"/>
      <c r="G650" s="76"/>
      <c r="H650" s="76"/>
      <c r="I650" s="88" t="str">
        <f t="shared" si="3"/>
        <v>no</v>
      </c>
      <c r="J650" s="88" t="str">
        <f>IFERROR(__xludf.DUMMYFUNCTION("IFERROR(JOIN("", "",FILTER(K650:P650,LEN(K650:P650))))"),"")</f>
        <v/>
      </c>
      <c r="K650" s="76" t="str">
        <f>IFERROR(__xludf.DUMMYFUNCTION("IF(ISBLANK($D650),"""",IFERROR(JOIN("", "",QUERY(INDIRECT(""'(EDCA) "" &amp; K$3 &amp; ""'!$A$1:$D$1000""),""SELECT A WHERE D = '"" &amp; $A650 &amp; ""'""))))"),"")</f>
        <v/>
      </c>
      <c r="L650" s="76" t="str">
        <f>IFERROR(__xludf.DUMMYFUNCTION("IF(ISBLANK($D650),"""",IFERROR(JOIN("", "",QUERY(INDIRECT(""'(EDCA) "" &amp; L$3 &amp; ""'!$A$1:$D$1000""),""SELECT A WHERE D = '"" &amp; $A650 &amp; ""'""))))"),"")</f>
        <v/>
      </c>
      <c r="M650" s="76" t="str">
        <f>IFERROR(__xludf.DUMMYFUNCTION("IF(ISBLANK($D650),"""",IFERROR(JOIN("", "",QUERY(INDIRECT(""'(EDCA) "" &amp; M$3 &amp; ""'!$A$1:$D$1000""),""SELECT A WHERE D = '"" &amp; $A650 &amp; ""'""))))"),"")</f>
        <v/>
      </c>
      <c r="N650" s="76" t="str">
        <f>IFERROR(__xludf.DUMMYFUNCTION("IF(ISBLANK($D650),"""",IFERROR(JOIN("", "",QUERY(INDIRECT(""'(EDCA) "" &amp; N$3 &amp; ""'!$A$1:$D$1000""),""SELECT A WHERE D = '"" &amp; $A650 &amp; ""'""))))"),"")</f>
        <v/>
      </c>
      <c r="O650" s="76" t="str">
        <f>IFERROR(__xludf.DUMMYFUNCTION("IF(ISBLANK($D650),"""",IFERROR(JOIN("", "",QUERY(INDIRECT(""'(EDCA) "" &amp; O$3 &amp; ""'!$A$1:$D$1000""),""SELECT A WHERE D = '"" &amp; $A650 &amp; ""'""))))"),"")</f>
        <v/>
      </c>
      <c r="P650" s="76" t="str">
        <f>IFERROR(__xludf.DUMMYFUNCTION("IF(ISBLANK($D650),"""",IFERROR(JOIN("", "",QUERY(INDIRECT(""'(EDCA) "" &amp; P$3 &amp; ""'!$A$1:$D$1000""),""SELECT A WHERE D = '"" &amp; $A650 &amp; ""'""))))"),"")</f>
        <v/>
      </c>
      <c r="Q650" s="76">
        <f t="shared" ref="Q650:V650" si="648">IF(ISBLANK(IFERROR(VLOOKUP($A650,INDIRECT("'(EDCA) " &amp; Q$3 &amp; "'!$D:$D"),1,FALSE))),0,1)</f>
        <v>0</v>
      </c>
      <c r="R650" s="76">
        <f t="shared" si="648"/>
        <v>0</v>
      </c>
      <c r="S650" s="76">
        <f t="shared" si="648"/>
        <v>0</v>
      </c>
      <c r="T650" s="76">
        <f t="shared" si="648"/>
        <v>0</v>
      </c>
      <c r="U650" s="76">
        <f t="shared" si="648"/>
        <v>0</v>
      </c>
      <c r="V650" s="76">
        <f t="shared" si="648"/>
        <v>0</v>
      </c>
    </row>
    <row r="651">
      <c r="A651" s="76" t="str">
        <f t="shared" si="1"/>
        <v> ()</v>
      </c>
      <c r="B651" s="76"/>
      <c r="C651" s="76"/>
      <c r="D651" s="76"/>
      <c r="E651" s="76"/>
      <c r="F651" s="76"/>
      <c r="G651" s="76"/>
      <c r="H651" s="76"/>
      <c r="I651" s="88" t="str">
        <f t="shared" si="3"/>
        <v>no</v>
      </c>
      <c r="J651" s="88" t="str">
        <f>IFERROR(__xludf.DUMMYFUNCTION("IFERROR(JOIN("", "",FILTER(K651:P651,LEN(K651:P651))))"),"")</f>
        <v/>
      </c>
      <c r="K651" s="76" t="str">
        <f>IFERROR(__xludf.DUMMYFUNCTION("IF(ISBLANK($D651),"""",IFERROR(JOIN("", "",QUERY(INDIRECT(""'(EDCA) "" &amp; K$3 &amp; ""'!$A$1:$D$1000""),""SELECT A WHERE D = '"" &amp; $A651 &amp; ""'""))))"),"")</f>
        <v/>
      </c>
      <c r="L651" s="76" t="str">
        <f>IFERROR(__xludf.DUMMYFUNCTION("IF(ISBLANK($D651),"""",IFERROR(JOIN("", "",QUERY(INDIRECT(""'(EDCA) "" &amp; L$3 &amp; ""'!$A$1:$D$1000""),""SELECT A WHERE D = '"" &amp; $A651 &amp; ""'""))))"),"")</f>
        <v/>
      </c>
      <c r="M651" s="76" t="str">
        <f>IFERROR(__xludf.DUMMYFUNCTION("IF(ISBLANK($D651),"""",IFERROR(JOIN("", "",QUERY(INDIRECT(""'(EDCA) "" &amp; M$3 &amp; ""'!$A$1:$D$1000""),""SELECT A WHERE D = '"" &amp; $A651 &amp; ""'""))))"),"")</f>
        <v/>
      </c>
      <c r="N651" s="76" t="str">
        <f>IFERROR(__xludf.DUMMYFUNCTION("IF(ISBLANK($D651),"""",IFERROR(JOIN("", "",QUERY(INDIRECT(""'(EDCA) "" &amp; N$3 &amp; ""'!$A$1:$D$1000""),""SELECT A WHERE D = '"" &amp; $A651 &amp; ""'""))))"),"")</f>
        <v/>
      </c>
      <c r="O651" s="76" t="str">
        <f>IFERROR(__xludf.DUMMYFUNCTION("IF(ISBLANK($D651),"""",IFERROR(JOIN("", "",QUERY(INDIRECT(""'(EDCA) "" &amp; O$3 &amp; ""'!$A$1:$D$1000""),""SELECT A WHERE D = '"" &amp; $A651 &amp; ""'""))))"),"")</f>
        <v/>
      </c>
      <c r="P651" s="76" t="str">
        <f>IFERROR(__xludf.DUMMYFUNCTION("IF(ISBLANK($D651),"""",IFERROR(JOIN("", "",QUERY(INDIRECT(""'(EDCA) "" &amp; P$3 &amp; ""'!$A$1:$D$1000""),""SELECT A WHERE D = '"" &amp; $A651 &amp; ""'""))))"),"")</f>
        <v/>
      </c>
      <c r="Q651" s="76">
        <f t="shared" ref="Q651:V651" si="649">IF(ISBLANK(IFERROR(VLOOKUP($A651,INDIRECT("'(EDCA) " &amp; Q$3 &amp; "'!$D:$D"),1,FALSE))),0,1)</f>
        <v>0</v>
      </c>
      <c r="R651" s="76">
        <f t="shared" si="649"/>
        <v>0</v>
      </c>
      <c r="S651" s="76">
        <f t="shared" si="649"/>
        <v>0</v>
      </c>
      <c r="T651" s="76">
        <f t="shared" si="649"/>
        <v>0</v>
      </c>
      <c r="U651" s="76">
        <f t="shared" si="649"/>
        <v>0</v>
      </c>
      <c r="V651" s="76">
        <f t="shared" si="649"/>
        <v>0</v>
      </c>
    </row>
    <row r="652">
      <c r="A652" s="76" t="str">
        <f t="shared" si="1"/>
        <v> ()</v>
      </c>
      <c r="B652" s="76"/>
      <c r="C652" s="76"/>
      <c r="D652" s="76"/>
      <c r="E652" s="76"/>
      <c r="F652" s="76"/>
      <c r="G652" s="76"/>
      <c r="H652" s="76"/>
      <c r="I652" s="88" t="str">
        <f t="shared" si="3"/>
        <v>no</v>
      </c>
      <c r="J652" s="88" t="str">
        <f>IFERROR(__xludf.DUMMYFUNCTION("IFERROR(JOIN("", "",FILTER(K652:P652,LEN(K652:P652))))"),"")</f>
        <v/>
      </c>
      <c r="K652" s="76" t="str">
        <f>IFERROR(__xludf.DUMMYFUNCTION("IF(ISBLANK($D652),"""",IFERROR(JOIN("", "",QUERY(INDIRECT(""'(EDCA) "" &amp; K$3 &amp; ""'!$A$1:$D$1000""),""SELECT A WHERE D = '"" &amp; $A652 &amp; ""'""))))"),"")</f>
        <v/>
      </c>
      <c r="L652" s="76" t="str">
        <f>IFERROR(__xludf.DUMMYFUNCTION("IF(ISBLANK($D652),"""",IFERROR(JOIN("", "",QUERY(INDIRECT(""'(EDCA) "" &amp; L$3 &amp; ""'!$A$1:$D$1000""),""SELECT A WHERE D = '"" &amp; $A652 &amp; ""'""))))"),"")</f>
        <v/>
      </c>
      <c r="M652" s="76" t="str">
        <f>IFERROR(__xludf.DUMMYFUNCTION("IF(ISBLANK($D652),"""",IFERROR(JOIN("", "",QUERY(INDIRECT(""'(EDCA) "" &amp; M$3 &amp; ""'!$A$1:$D$1000""),""SELECT A WHERE D = '"" &amp; $A652 &amp; ""'""))))"),"")</f>
        <v/>
      </c>
      <c r="N652" s="76" t="str">
        <f>IFERROR(__xludf.DUMMYFUNCTION("IF(ISBLANK($D652),"""",IFERROR(JOIN("", "",QUERY(INDIRECT(""'(EDCA) "" &amp; N$3 &amp; ""'!$A$1:$D$1000""),""SELECT A WHERE D = '"" &amp; $A652 &amp; ""'""))))"),"")</f>
        <v/>
      </c>
      <c r="O652" s="76" t="str">
        <f>IFERROR(__xludf.DUMMYFUNCTION("IF(ISBLANK($D652),"""",IFERROR(JOIN("", "",QUERY(INDIRECT(""'(EDCA) "" &amp; O$3 &amp; ""'!$A$1:$D$1000""),""SELECT A WHERE D = '"" &amp; $A652 &amp; ""'""))))"),"")</f>
        <v/>
      </c>
      <c r="P652" s="76" t="str">
        <f>IFERROR(__xludf.DUMMYFUNCTION("IF(ISBLANK($D652),"""",IFERROR(JOIN("", "",QUERY(INDIRECT(""'(EDCA) "" &amp; P$3 &amp; ""'!$A$1:$D$1000""),""SELECT A WHERE D = '"" &amp; $A652 &amp; ""'""))))"),"")</f>
        <v/>
      </c>
      <c r="Q652" s="76">
        <f t="shared" ref="Q652:V652" si="650">IF(ISBLANK(IFERROR(VLOOKUP($A652,INDIRECT("'(EDCA) " &amp; Q$3 &amp; "'!$D:$D"),1,FALSE))),0,1)</f>
        <v>0</v>
      </c>
      <c r="R652" s="76">
        <f t="shared" si="650"/>
        <v>0</v>
      </c>
      <c r="S652" s="76">
        <f t="shared" si="650"/>
        <v>0</v>
      </c>
      <c r="T652" s="76">
        <f t="shared" si="650"/>
        <v>0</v>
      </c>
      <c r="U652" s="76">
        <f t="shared" si="650"/>
        <v>0</v>
      </c>
      <c r="V652" s="76">
        <f t="shared" si="650"/>
        <v>0</v>
      </c>
    </row>
    <row r="653">
      <c r="A653" s="76" t="str">
        <f t="shared" si="1"/>
        <v> ()</v>
      </c>
      <c r="B653" s="76"/>
      <c r="C653" s="76"/>
      <c r="D653" s="76"/>
      <c r="E653" s="76"/>
      <c r="F653" s="76"/>
      <c r="G653" s="76"/>
      <c r="H653" s="76"/>
      <c r="I653" s="88" t="str">
        <f t="shared" si="3"/>
        <v>no</v>
      </c>
      <c r="J653" s="88" t="str">
        <f>IFERROR(__xludf.DUMMYFUNCTION("IFERROR(JOIN("", "",FILTER(K653:P653,LEN(K653:P653))))"),"")</f>
        <v/>
      </c>
      <c r="K653" s="76" t="str">
        <f>IFERROR(__xludf.DUMMYFUNCTION("IF(ISBLANK($D653),"""",IFERROR(JOIN("", "",QUERY(INDIRECT(""'(EDCA) "" &amp; K$3 &amp; ""'!$A$1:$D$1000""),""SELECT A WHERE D = '"" &amp; $A653 &amp; ""'""))))"),"")</f>
        <v/>
      </c>
      <c r="L653" s="76" t="str">
        <f>IFERROR(__xludf.DUMMYFUNCTION("IF(ISBLANK($D653),"""",IFERROR(JOIN("", "",QUERY(INDIRECT(""'(EDCA) "" &amp; L$3 &amp; ""'!$A$1:$D$1000""),""SELECT A WHERE D = '"" &amp; $A653 &amp; ""'""))))"),"")</f>
        <v/>
      </c>
      <c r="M653" s="76" t="str">
        <f>IFERROR(__xludf.DUMMYFUNCTION("IF(ISBLANK($D653),"""",IFERROR(JOIN("", "",QUERY(INDIRECT(""'(EDCA) "" &amp; M$3 &amp; ""'!$A$1:$D$1000""),""SELECT A WHERE D = '"" &amp; $A653 &amp; ""'""))))"),"")</f>
        <v/>
      </c>
      <c r="N653" s="76" t="str">
        <f>IFERROR(__xludf.DUMMYFUNCTION("IF(ISBLANK($D653),"""",IFERROR(JOIN("", "",QUERY(INDIRECT(""'(EDCA) "" &amp; N$3 &amp; ""'!$A$1:$D$1000""),""SELECT A WHERE D = '"" &amp; $A653 &amp; ""'""))))"),"")</f>
        <v/>
      </c>
      <c r="O653" s="76" t="str">
        <f>IFERROR(__xludf.DUMMYFUNCTION("IF(ISBLANK($D653),"""",IFERROR(JOIN("", "",QUERY(INDIRECT(""'(EDCA) "" &amp; O$3 &amp; ""'!$A$1:$D$1000""),""SELECT A WHERE D = '"" &amp; $A653 &amp; ""'""))))"),"")</f>
        <v/>
      </c>
      <c r="P653" s="76" t="str">
        <f>IFERROR(__xludf.DUMMYFUNCTION("IF(ISBLANK($D653),"""",IFERROR(JOIN("", "",QUERY(INDIRECT(""'(EDCA) "" &amp; P$3 &amp; ""'!$A$1:$D$1000""),""SELECT A WHERE D = '"" &amp; $A653 &amp; ""'""))))"),"")</f>
        <v/>
      </c>
      <c r="Q653" s="76">
        <f t="shared" ref="Q653:V653" si="651">IF(ISBLANK(IFERROR(VLOOKUP($A653,INDIRECT("'(EDCA) " &amp; Q$3 &amp; "'!$D:$D"),1,FALSE))),0,1)</f>
        <v>0</v>
      </c>
      <c r="R653" s="76">
        <f t="shared" si="651"/>
        <v>0</v>
      </c>
      <c r="S653" s="76">
        <f t="shared" si="651"/>
        <v>0</v>
      </c>
      <c r="T653" s="76">
        <f t="shared" si="651"/>
        <v>0</v>
      </c>
      <c r="U653" s="76">
        <f t="shared" si="651"/>
        <v>0</v>
      </c>
      <c r="V653" s="76">
        <f t="shared" si="651"/>
        <v>0</v>
      </c>
    </row>
    <row r="654">
      <c r="A654" s="76" t="str">
        <f t="shared" si="1"/>
        <v> ()</v>
      </c>
      <c r="B654" s="76"/>
      <c r="C654" s="76"/>
      <c r="D654" s="76"/>
      <c r="E654" s="76"/>
      <c r="F654" s="76"/>
      <c r="G654" s="76"/>
      <c r="H654" s="76"/>
      <c r="I654" s="88" t="str">
        <f t="shared" si="3"/>
        <v>no</v>
      </c>
      <c r="J654" s="88" t="str">
        <f>IFERROR(__xludf.DUMMYFUNCTION("IFERROR(JOIN("", "",FILTER(K654:P654,LEN(K654:P654))))"),"")</f>
        <v/>
      </c>
      <c r="K654" s="76" t="str">
        <f>IFERROR(__xludf.DUMMYFUNCTION("IF(ISBLANK($D654),"""",IFERROR(JOIN("", "",QUERY(INDIRECT(""'(EDCA) "" &amp; K$3 &amp; ""'!$A$1:$D$1000""),""SELECT A WHERE D = '"" &amp; $A654 &amp; ""'""))))"),"")</f>
        <v/>
      </c>
      <c r="L654" s="76" t="str">
        <f>IFERROR(__xludf.DUMMYFUNCTION("IF(ISBLANK($D654),"""",IFERROR(JOIN("", "",QUERY(INDIRECT(""'(EDCA) "" &amp; L$3 &amp; ""'!$A$1:$D$1000""),""SELECT A WHERE D = '"" &amp; $A654 &amp; ""'""))))"),"")</f>
        <v/>
      </c>
      <c r="M654" s="76" t="str">
        <f>IFERROR(__xludf.DUMMYFUNCTION("IF(ISBLANK($D654),"""",IFERROR(JOIN("", "",QUERY(INDIRECT(""'(EDCA) "" &amp; M$3 &amp; ""'!$A$1:$D$1000""),""SELECT A WHERE D = '"" &amp; $A654 &amp; ""'""))))"),"")</f>
        <v/>
      </c>
      <c r="N654" s="76" t="str">
        <f>IFERROR(__xludf.DUMMYFUNCTION("IF(ISBLANK($D654),"""",IFERROR(JOIN("", "",QUERY(INDIRECT(""'(EDCA) "" &amp; N$3 &amp; ""'!$A$1:$D$1000""),""SELECT A WHERE D = '"" &amp; $A654 &amp; ""'""))))"),"")</f>
        <v/>
      </c>
      <c r="O654" s="76" t="str">
        <f>IFERROR(__xludf.DUMMYFUNCTION("IF(ISBLANK($D654),"""",IFERROR(JOIN("", "",QUERY(INDIRECT(""'(EDCA) "" &amp; O$3 &amp; ""'!$A$1:$D$1000""),""SELECT A WHERE D = '"" &amp; $A654 &amp; ""'""))))"),"")</f>
        <v/>
      </c>
      <c r="P654" s="76" t="str">
        <f>IFERROR(__xludf.DUMMYFUNCTION("IF(ISBLANK($D654),"""",IFERROR(JOIN("", "",QUERY(INDIRECT(""'(EDCA) "" &amp; P$3 &amp; ""'!$A$1:$D$1000""),""SELECT A WHERE D = '"" &amp; $A654 &amp; ""'""))))"),"")</f>
        <v/>
      </c>
      <c r="Q654" s="76">
        <f t="shared" ref="Q654:V654" si="652">IF(ISBLANK(IFERROR(VLOOKUP($A654,INDIRECT("'(EDCA) " &amp; Q$3 &amp; "'!$D:$D"),1,FALSE))),0,1)</f>
        <v>0</v>
      </c>
      <c r="R654" s="76">
        <f t="shared" si="652"/>
        <v>0</v>
      </c>
      <c r="S654" s="76">
        <f t="shared" si="652"/>
        <v>0</v>
      </c>
      <c r="T654" s="76">
        <f t="shared" si="652"/>
        <v>0</v>
      </c>
      <c r="U654" s="76">
        <f t="shared" si="652"/>
        <v>0</v>
      </c>
      <c r="V654" s="76">
        <f t="shared" si="652"/>
        <v>0</v>
      </c>
    </row>
    <row r="655">
      <c r="A655" s="76" t="str">
        <f t="shared" si="1"/>
        <v> ()</v>
      </c>
      <c r="B655" s="76"/>
      <c r="C655" s="76"/>
      <c r="D655" s="76"/>
      <c r="E655" s="76"/>
      <c r="F655" s="76"/>
      <c r="G655" s="76"/>
      <c r="H655" s="76"/>
      <c r="I655" s="88" t="str">
        <f t="shared" si="3"/>
        <v>no</v>
      </c>
      <c r="J655" s="88" t="str">
        <f>IFERROR(__xludf.DUMMYFUNCTION("IFERROR(JOIN("", "",FILTER(K655:P655,LEN(K655:P655))))"),"")</f>
        <v/>
      </c>
      <c r="K655" s="76" t="str">
        <f>IFERROR(__xludf.DUMMYFUNCTION("IF(ISBLANK($D655),"""",IFERROR(JOIN("", "",QUERY(INDIRECT(""'(EDCA) "" &amp; K$3 &amp; ""'!$A$1:$D$1000""),""SELECT A WHERE D = '"" &amp; $A655 &amp; ""'""))))"),"")</f>
        <v/>
      </c>
      <c r="L655" s="76" t="str">
        <f>IFERROR(__xludf.DUMMYFUNCTION("IF(ISBLANK($D655),"""",IFERROR(JOIN("", "",QUERY(INDIRECT(""'(EDCA) "" &amp; L$3 &amp; ""'!$A$1:$D$1000""),""SELECT A WHERE D = '"" &amp; $A655 &amp; ""'""))))"),"")</f>
        <v/>
      </c>
      <c r="M655" s="76" t="str">
        <f>IFERROR(__xludf.DUMMYFUNCTION("IF(ISBLANK($D655),"""",IFERROR(JOIN("", "",QUERY(INDIRECT(""'(EDCA) "" &amp; M$3 &amp; ""'!$A$1:$D$1000""),""SELECT A WHERE D = '"" &amp; $A655 &amp; ""'""))))"),"")</f>
        <v/>
      </c>
      <c r="N655" s="76" t="str">
        <f>IFERROR(__xludf.DUMMYFUNCTION("IF(ISBLANK($D655),"""",IFERROR(JOIN("", "",QUERY(INDIRECT(""'(EDCA) "" &amp; N$3 &amp; ""'!$A$1:$D$1000""),""SELECT A WHERE D = '"" &amp; $A655 &amp; ""'""))))"),"")</f>
        <v/>
      </c>
      <c r="O655" s="76" t="str">
        <f>IFERROR(__xludf.DUMMYFUNCTION("IF(ISBLANK($D655),"""",IFERROR(JOIN("", "",QUERY(INDIRECT(""'(EDCA) "" &amp; O$3 &amp; ""'!$A$1:$D$1000""),""SELECT A WHERE D = '"" &amp; $A655 &amp; ""'""))))"),"")</f>
        <v/>
      </c>
      <c r="P655" s="76" t="str">
        <f>IFERROR(__xludf.DUMMYFUNCTION("IF(ISBLANK($D655),"""",IFERROR(JOIN("", "",QUERY(INDIRECT(""'(EDCA) "" &amp; P$3 &amp; ""'!$A$1:$D$1000""),""SELECT A WHERE D = '"" &amp; $A655 &amp; ""'""))))"),"")</f>
        <v/>
      </c>
      <c r="Q655" s="76">
        <f t="shared" ref="Q655:V655" si="653">IF(ISBLANK(IFERROR(VLOOKUP($A655,INDIRECT("'(EDCA) " &amp; Q$3 &amp; "'!$D:$D"),1,FALSE))),0,1)</f>
        <v>0</v>
      </c>
      <c r="R655" s="76">
        <f t="shared" si="653"/>
        <v>0</v>
      </c>
      <c r="S655" s="76">
        <f t="shared" si="653"/>
        <v>0</v>
      </c>
      <c r="T655" s="76">
        <f t="shared" si="653"/>
        <v>0</v>
      </c>
      <c r="U655" s="76">
        <f t="shared" si="653"/>
        <v>0</v>
      </c>
      <c r="V655" s="76">
        <f t="shared" si="653"/>
        <v>0</v>
      </c>
    </row>
    <row r="656">
      <c r="A656" s="76" t="str">
        <f t="shared" si="1"/>
        <v> ()</v>
      </c>
      <c r="B656" s="76"/>
      <c r="C656" s="76"/>
      <c r="D656" s="76"/>
      <c r="E656" s="76"/>
      <c r="F656" s="76"/>
      <c r="G656" s="76"/>
      <c r="H656" s="76"/>
      <c r="I656" s="88" t="str">
        <f t="shared" si="3"/>
        <v>no</v>
      </c>
      <c r="J656" s="88" t="str">
        <f>IFERROR(__xludf.DUMMYFUNCTION("IFERROR(JOIN("", "",FILTER(K656:P656,LEN(K656:P656))))"),"")</f>
        <v/>
      </c>
      <c r="K656" s="76" t="str">
        <f>IFERROR(__xludf.DUMMYFUNCTION("IF(ISBLANK($D656),"""",IFERROR(JOIN("", "",QUERY(INDIRECT(""'(EDCA) "" &amp; K$3 &amp; ""'!$A$1:$D$1000""),""SELECT A WHERE D = '"" &amp; $A656 &amp; ""'""))))"),"")</f>
        <v/>
      </c>
      <c r="L656" s="76" t="str">
        <f>IFERROR(__xludf.DUMMYFUNCTION("IF(ISBLANK($D656),"""",IFERROR(JOIN("", "",QUERY(INDIRECT(""'(EDCA) "" &amp; L$3 &amp; ""'!$A$1:$D$1000""),""SELECT A WHERE D = '"" &amp; $A656 &amp; ""'""))))"),"")</f>
        <v/>
      </c>
      <c r="M656" s="76" t="str">
        <f>IFERROR(__xludf.DUMMYFUNCTION("IF(ISBLANK($D656),"""",IFERROR(JOIN("", "",QUERY(INDIRECT(""'(EDCA) "" &amp; M$3 &amp; ""'!$A$1:$D$1000""),""SELECT A WHERE D = '"" &amp; $A656 &amp; ""'""))))"),"")</f>
        <v/>
      </c>
      <c r="N656" s="76" t="str">
        <f>IFERROR(__xludf.DUMMYFUNCTION("IF(ISBLANK($D656),"""",IFERROR(JOIN("", "",QUERY(INDIRECT(""'(EDCA) "" &amp; N$3 &amp; ""'!$A$1:$D$1000""),""SELECT A WHERE D = '"" &amp; $A656 &amp; ""'""))))"),"")</f>
        <v/>
      </c>
      <c r="O656" s="76" t="str">
        <f>IFERROR(__xludf.DUMMYFUNCTION("IF(ISBLANK($D656),"""",IFERROR(JOIN("", "",QUERY(INDIRECT(""'(EDCA) "" &amp; O$3 &amp; ""'!$A$1:$D$1000""),""SELECT A WHERE D = '"" &amp; $A656 &amp; ""'""))))"),"")</f>
        <v/>
      </c>
      <c r="P656" s="76" t="str">
        <f>IFERROR(__xludf.DUMMYFUNCTION("IF(ISBLANK($D656),"""",IFERROR(JOIN("", "",QUERY(INDIRECT(""'(EDCA) "" &amp; P$3 &amp; ""'!$A$1:$D$1000""),""SELECT A WHERE D = '"" &amp; $A656 &amp; ""'""))))"),"")</f>
        <v/>
      </c>
      <c r="Q656" s="76">
        <f t="shared" ref="Q656:V656" si="654">IF(ISBLANK(IFERROR(VLOOKUP($A656,INDIRECT("'(EDCA) " &amp; Q$3 &amp; "'!$D:$D"),1,FALSE))),0,1)</f>
        <v>0</v>
      </c>
      <c r="R656" s="76">
        <f t="shared" si="654"/>
        <v>0</v>
      </c>
      <c r="S656" s="76">
        <f t="shared" si="654"/>
        <v>0</v>
      </c>
      <c r="T656" s="76">
        <f t="shared" si="654"/>
        <v>0</v>
      </c>
      <c r="U656" s="76">
        <f t="shared" si="654"/>
        <v>0</v>
      </c>
      <c r="V656" s="76">
        <f t="shared" si="654"/>
        <v>0</v>
      </c>
    </row>
    <row r="657">
      <c r="A657" s="76" t="str">
        <f t="shared" si="1"/>
        <v> ()</v>
      </c>
      <c r="B657" s="76"/>
      <c r="C657" s="76"/>
      <c r="D657" s="76"/>
      <c r="E657" s="76"/>
      <c r="F657" s="76"/>
      <c r="G657" s="76"/>
      <c r="H657" s="76"/>
      <c r="I657" s="88" t="str">
        <f t="shared" si="3"/>
        <v>no</v>
      </c>
      <c r="J657" s="88" t="str">
        <f>IFERROR(__xludf.DUMMYFUNCTION("IFERROR(JOIN("", "",FILTER(K657:P657,LEN(K657:P657))))"),"")</f>
        <v/>
      </c>
      <c r="K657" s="76" t="str">
        <f>IFERROR(__xludf.DUMMYFUNCTION("IF(ISBLANK($D657),"""",IFERROR(JOIN("", "",QUERY(INDIRECT(""'(EDCA) "" &amp; K$3 &amp; ""'!$A$1:$D$1000""),""SELECT A WHERE D = '"" &amp; $A657 &amp; ""'""))))"),"")</f>
        <v/>
      </c>
      <c r="L657" s="76" t="str">
        <f>IFERROR(__xludf.DUMMYFUNCTION("IF(ISBLANK($D657),"""",IFERROR(JOIN("", "",QUERY(INDIRECT(""'(EDCA) "" &amp; L$3 &amp; ""'!$A$1:$D$1000""),""SELECT A WHERE D = '"" &amp; $A657 &amp; ""'""))))"),"")</f>
        <v/>
      </c>
      <c r="M657" s="76" t="str">
        <f>IFERROR(__xludf.DUMMYFUNCTION("IF(ISBLANK($D657),"""",IFERROR(JOIN("", "",QUERY(INDIRECT(""'(EDCA) "" &amp; M$3 &amp; ""'!$A$1:$D$1000""),""SELECT A WHERE D = '"" &amp; $A657 &amp; ""'""))))"),"")</f>
        <v/>
      </c>
      <c r="N657" s="76" t="str">
        <f>IFERROR(__xludf.DUMMYFUNCTION("IF(ISBLANK($D657),"""",IFERROR(JOIN("", "",QUERY(INDIRECT(""'(EDCA) "" &amp; N$3 &amp; ""'!$A$1:$D$1000""),""SELECT A WHERE D = '"" &amp; $A657 &amp; ""'""))))"),"")</f>
        <v/>
      </c>
      <c r="O657" s="76" t="str">
        <f>IFERROR(__xludf.DUMMYFUNCTION("IF(ISBLANK($D657),"""",IFERROR(JOIN("", "",QUERY(INDIRECT(""'(EDCA) "" &amp; O$3 &amp; ""'!$A$1:$D$1000""),""SELECT A WHERE D = '"" &amp; $A657 &amp; ""'""))))"),"")</f>
        <v/>
      </c>
      <c r="P657" s="76" t="str">
        <f>IFERROR(__xludf.DUMMYFUNCTION("IF(ISBLANK($D657),"""",IFERROR(JOIN("", "",QUERY(INDIRECT(""'(EDCA) "" &amp; P$3 &amp; ""'!$A$1:$D$1000""),""SELECT A WHERE D = '"" &amp; $A657 &amp; ""'""))))"),"")</f>
        <v/>
      </c>
      <c r="Q657" s="76">
        <f t="shared" ref="Q657:V657" si="655">IF(ISBLANK(IFERROR(VLOOKUP($A657,INDIRECT("'(EDCA) " &amp; Q$3 &amp; "'!$D:$D"),1,FALSE))),0,1)</f>
        <v>0</v>
      </c>
      <c r="R657" s="76">
        <f t="shared" si="655"/>
        <v>0</v>
      </c>
      <c r="S657" s="76">
        <f t="shared" si="655"/>
        <v>0</v>
      </c>
      <c r="T657" s="76">
        <f t="shared" si="655"/>
        <v>0</v>
      </c>
      <c r="U657" s="76">
        <f t="shared" si="655"/>
        <v>0</v>
      </c>
      <c r="V657" s="76">
        <f t="shared" si="655"/>
        <v>0</v>
      </c>
    </row>
    <row r="658">
      <c r="A658" s="76" t="str">
        <f t="shared" si="1"/>
        <v> ()</v>
      </c>
      <c r="B658" s="76"/>
      <c r="C658" s="76"/>
      <c r="D658" s="76"/>
      <c r="E658" s="76"/>
      <c r="F658" s="76"/>
      <c r="G658" s="76"/>
      <c r="H658" s="76"/>
      <c r="I658" s="88" t="str">
        <f t="shared" si="3"/>
        <v>no</v>
      </c>
      <c r="J658" s="88" t="str">
        <f>IFERROR(__xludf.DUMMYFUNCTION("IFERROR(JOIN("", "",FILTER(K658:P658,LEN(K658:P658))))"),"")</f>
        <v/>
      </c>
      <c r="K658" s="76" t="str">
        <f>IFERROR(__xludf.DUMMYFUNCTION("IF(ISBLANK($D658),"""",IFERROR(JOIN("", "",QUERY(INDIRECT(""'(EDCA) "" &amp; K$3 &amp; ""'!$A$1:$D$1000""),""SELECT A WHERE D = '"" &amp; $A658 &amp; ""'""))))"),"")</f>
        <v/>
      </c>
      <c r="L658" s="76" t="str">
        <f>IFERROR(__xludf.DUMMYFUNCTION("IF(ISBLANK($D658),"""",IFERROR(JOIN("", "",QUERY(INDIRECT(""'(EDCA) "" &amp; L$3 &amp; ""'!$A$1:$D$1000""),""SELECT A WHERE D = '"" &amp; $A658 &amp; ""'""))))"),"")</f>
        <v/>
      </c>
      <c r="M658" s="76" t="str">
        <f>IFERROR(__xludf.DUMMYFUNCTION("IF(ISBLANK($D658),"""",IFERROR(JOIN("", "",QUERY(INDIRECT(""'(EDCA) "" &amp; M$3 &amp; ""'!$A$1:$D$1000""),""SELECT A WHERE D = '"" &amp; $A658 &amp; ""'""))))"),"")</f>
        <v/>
      </c>
      <c r="N658" s="76" t="str">
        <f>IFERROR(__xludf.DUMMYFUNCTION("IF(ISBLANK($D658),"""",IFERROR(JOIN("", "",QUERY(INDIRECT(""'(EDCA) "" &amp; N$3 &amp; ""'!$A$1:$D$1000""),""SELECT A WHERE D = '"" &amp; $A658 &amp; ""'""))))"),"")</f>
        <v/>
      </c>
      <c r="O658" s="76" t="str">
        <f>IFERROR(__xludf.DUMMYFUNCTION("IF(ISBLANK($D658),"""",IFERROR(JOIN("", "",QUERY(INDIRECT(""'(EDCA) "" &amp; O$3 &amp; ""'!$A$1:$D$1000""),""SELECT A WHERE D = '"" &amp; $A658 &amp; ""'""))))"),"")</f>
        <v/>
      </c>
      <c r="P658" s="76" t="str">
        <f>IFERROR(__xludf.DUMMYFUNCTION("IF(ISBLANK($D658),"""",IFERROR(JOIN("", "",QUERY(INDIRECT(""'(EDCA) "" &amp; P$3 &amp; ""'!$A$1:$D$1000""),""SELECT A WHERE D = '"" &amp; $A658 &amp; ""'""))))"),"")</f>
        <v/>
      </c>
      <c r="Q658" s="76">
        <f t="shared" ref="Q658:V658" si="656">IF(ISBLANK(IFERROR(VLOOKUP($A658,INDIRECT("'(EDCA) " &amp; Q$3 &amp; "'!$D:$D"),1,FALSE))),0,1)</f>
        <v>0</v>
      </c>
      <c r="R658" s="76">
        <f t="shared" si="656"/>
        <v>0</v>
      </c>
      <c r="S658" s="76">
        <f t="shared" si="656"/>
        <v>0</v>
      </c>
      <c r="T658" s="76">
        <f t="shared" si="656"/>
        <v>0</v>
      </c>
      <c r="U658" s="76">
        <f t="shared" si="656"/>
        <v>0</v>
      </c>
      <c r="V658" s="76">
        <f t="shared" si="656"/>
        <v>0</v>
      </c>
    </row>
    <row r="659">
      <c r="A659" s="76" t="str">
        <f t="shared" si="1"/>
        <v> ()</v>
      </c>
      <c r="B659" s="76"/>
      <c r="C659" s="76"/>
      <c r="D659" s="76"/>
      <c r="E659" s="76"/>
      <c r="F659" s="76"/>
      <c r="G659" s="76"/>
      <c r="H659" s="76"/>
      <c r="I659" s="88" t="str">
        <f t="shared" si="3"/>
        <v>no</v>
      </c>
      <c r="J659" s="88" t="str">
        <f>IFERROR(__xludf.DUMMYFUNCTION("IFERROR(JOIN("", "",FILTER(K659:P659,LEN(K659:P659))))"),"")</f>
        <v/>
      </c>
      <c r="K659" s="76" t="str">
        <f>IFERROR(__xludf.DUMMYFUNCTION("IF(ISBLANK($D659),"""",IFERROR(JOIN("", "",QUERY(INDIRECT(""'(EDCA) "" &amp; K$3 &amp; ""'!$A$1:$D$1000""),""SELECT A WHERE D = '"" &amp; $A659 &amp; ""'""))))"),"")</f>
        <v/>
      </c>
      <c r="L659" s="76" t="str">
        <f>IFERROR(__xludf.DUMMYFUNCTION("IF(ISBLANK($D659),"""",IFERROR(JOIN("", "",QUERY(INDIRECT(""'(EDCA) "" &amp; L$3 &amp; ""'!$A$1:$D$1000""),""SELECT A WHERE D = '"" &amp; $A659 &amp; ""'""))))"),"")</f>
        <v/>
      </c>
      <c r="M659" s="76" t="str">
        <f>IFERROR(__xludf.DUMMYFUNCTION("IF(ISBLANK($D659),"""",IFERROR(JOIN("", "",QUERY(INDIRECT(""'(EDCA) "" &amp; M$3 &amp; ""'!$A$1:$D$1000""),""SELECT A WHERE D = '"" &amp; $A659 &amp; ""'""))))"),"")</f>
        <v/>
      </c>
      <c r="N659" s="76" t="str">
        <f>IFERROR(__xludf.DUMMYFUNCTION("IF(ISBLANK($D659),"""",IFERROR(JOIN("", "",QUERY(INDIRECT(""'(EDCA) "" &amp; N$3 &amp; ""'!$A$1:$D$1000""),""SELECT A WHERE D = '"" &amp; $A659 &amp; ""'""))))"),"")</f>
        <v/>
      </c>
      <c r="O659" s="76" t="str">
        <f>IFERROR(__xludf.DUMMYFUNCTION("IF(ISBLANK($D659),"""",IFERROR(JOIN("", "",QUERY(INDIRECT(""'(EDCA) "" &amp; O$3 &amp; ""'!$A$1:$D$1000""),""SELECT A WHERE D = '"" &amp; $A659 &amp; ""'""))))"),"")</f>
        <v/>
      </c>
      <c r="P659" s="76" t="str">
        <f>IFERROR(__xludf.DUMMYFUNCTION("IF(ISBLANK($D659),"""",IFERROR(JOIN("", "",QUERY(INDIRECT(""'(EDCA) "" &amp; P$3 &amp; ""'!$A$1:$D$1000""),""SELECT A WHERE D = '"" &amp; $A659 &amp; ""'""))))"),"")</f>
        <v/>
      </c>
      <c r="Q659" s="76">
        <f t="shared" ref="Q659:V659" si="657">IF(ISBLANK(IFERROR(VLOOKUP($A659,INDIRECT("'(EDCA) " &amp; Q$3 &amp; "'!$D:$D"),1,FALSE))),0,1)</f>
        <v>0</v>
      </c>
      <c r="R659" s="76">
        <f t="shared" si="657"/>
        <v>0</v>
      </c>
      <c r="S659" s="76">
        <f t="shared" si="657"/>
        <v>0</v>
      </c>
      <c r="T659" s="76">
        <f t="shared" si="657"/>
        <v>0</v>
      </c>
      <c r="U659" s="76">
        <f t="shared" si="657"/>
        <v>0</v>
      </c>
      <c r="V659" s="76">
        <f t="shared" si="657"/>
        <v>0</v>
      </c>
    </row>
    <row r="660">
      <c r="A660" s="76" t="str">
        <f t="shared" si="1"/>
        <v> ()</v>
      </c>
      <c r="B660" s="76"/>
      <c r="C660" s="76"/>
      <c r="D660" s="76"/>
      <c r="E660" s="76"/>
      <c r="F660" s="76"/>
      <c r="G660" s="76"/>
      <c r="H660" s="76"/>
      <c r="I660" s="88" t="str">
        <f t="shared" si="3"/>
        <v>no</v>
      </c>
      <c r="J660" s="88" t="str">
        <f>IFERROR(__xludf.DUMMYFUNCTION("IFERROR(JOIN("", "",FILTER(K660:P660,LEN(K660:P660))))"),"")</f>
        <v/>
      </c>
      <c r="K660" s="76" t="str">
        <f>IFERROR(__xludf.DUMMYFUNCTION("IF(ISBLANK($D660),"""",IFERROR(JOIN("", "",QUERY(INDIRECT(""'(EDCA) "" &amp; K$3 &amp; ""'!$A$1:$D$1000""),""SELECT A WHERE D = '"" &amp; $A660 &amp; ""'""))))"),"")</f>
        <v/>
      </c>
      <c r="L660" s="76" t="str">
        <f>IFERROR(__xludf.DUMMYFUNCTION("IF(ISBLANK($D660),"""",IFERROR(JOIN("", "",QUERY(INDIRECT(""'(EDCA) "" &amp; L$3 &amp; ""'!$A$1:$D$1000""),""SELECT A WHERE D = '"" &amp; $A660 &amp; ""'""))))"),"")</f>
        <v/>
      </c>
      <c r="M660" s="76" t="str">
        <f>IFERROR(__xludf.DUMMYFUNCTION("IF(ISBLANK($D660),"""",IFERROR(JOIN("", "",QUERY(INDIRECT(""'(EDCA) "" &amp; M$3 &amp; ""'!$A$1:$D$1000""),""SELECT A WHERE D = '"" &amp; $A660 &amp; ""'""))))"),"")</f>
        <v/>
      </c>
      <c r="N660" s="76" t="str">
        <f>IFERROR(__xludf.DUMMYFUNCTION("IF(ISBLANK($D660),"""",IFERROR(JOIN("", "",QUERY(INDIRECT(""'(EDCA) "" &amp; N$3 &amp; ""'!$A$1:$D$1000""),""SELECT A WHERE D = '"" &amp; $A660 &amp; ""'""))))"),"")</f>
        <v/>
      </c>
      <c r="O660" s="76" t="str">
        <f>IFERROR(__xludf.DUMMYFUNCTION("IF(ISBLANK($D660),"""",IFERROR(JOIN("", "",QUERY(INDIRECT(""'(EDCA) "" &amp; O$3 &amp; ""'!$A$1:$D$1000""),""SELECT A WHERE D = '"" &amp; $A660 &amp; ""'""))))"),"")</f>
        <v/>
      </c>
      <c r="P660" s="76" t="str">
        <f>IFERROR(__xludf.DUMMYFUNCTION("IF(ISBLANK($D660),"""",IFERROR(JOIN("", "",QUERY(INDIRECT(""'(EDCA) "" &amp; P$3 &amp; ""'!$A$1:$D$1000""),""SELECT A WHERE D = '"" &amp; $A660 &amp; ""'""))))"),"")</f>
        <v/>
      </c>
      <c r="Q660" s="76">
        <f t="shared" ref="Q660:V660" si="658">IF(ISBLANK(IFERROR(VLOOKUP($A660,INDIRECT("'(EDCA) " &amp; Q$3 &amp; "'!$D:$D"),1,FALSE))),0,1)</f>
        <v>0</v>
      </c>
      <c r="R660" s="76">
        <f t="shared" si="658"/>
        <v>0</v>
      </c>
      <c r="S660" s="76">
        <f t="shared" si="658"/>
        <v>0</v>
      </c>
      <c r="T660" s="76">
        <f t="shared" si="658"/>
        <v>0</v>
      </c>
      <c r="U660" s="76">
        <f t="shared" si="658"/>
        <v>0</v>
      </c>
      <c r="V660" s="76">
        <f t="shared" si="658"/>
        <v>0</v>
      </c>
    </row>
    <row r="661">
      <c r="A661" s="76" t="str">
        <f t="shared" si="1"/>
        <v> ()</v>
      </c>
      <c r="B661" s="76"/>
      <c r="C661" s="76"/>
      <c r="D661" s="76"/>
      <c r="E661" s="76"/>
      <c r="F661" s="76"/>
      <c r="G661" s="76"/>
      <c r="H661" s="76"/>
      <c r="I661" s="88" t="str">
        <f t="shared" si="3"/>
        <v>no</v>
      </c>
      <c r="J661" s="88" t="str">
        <f>IFERROR(__xludf.DUMMYFUNCTION("IFERROR(JOIN("", "",FILTER(K661:P661,LEN(K661:P661))))"),"")</f>
        <v/>
      </c>
      <c r="K661" s="76" t="str">
        <f>IFERROR(__xludf.DUMMYFUNCTION("IF(ISBLANK($D661),"""",IFERROR(JOIN("", "",QUERY(INDIRECT(""'(EDCA) "" &amp; K$3 &amp; ""'!$A$1:$D$1000""),""SELECT A WHERE D = '"" &amp; $A661 &amp; ""'""))))"),"")</f>
        <v/>
      </c>
      <c r="L661" s="76" t="str">
        <f>IFERROR(__xludf.DUMMYFUNCTION("IF(ISBLANK($D661),"""",IFERROR(JOIN("", "",QUERY(INDIRECT(""'(EDCA) "" &amp; L$3 &amp; ""'!$A$1:$D$1000""),""SELECT A WHERE D = '"" &amp; $A661 &amp; ""'""))))"),"")</f>
        <v/>
      </c>
      <c r="M661" s="76" t="str">
        <f>IFERROR(__xludf.DUMMYFUNCTION("IF(ISBLANK($D661),"""",IFERROR(JOIN("", "",QUERY(INDIRECT(""'(EDCA) "" &amp; M$3 &amp; ""'!$A$1:$D$1000""),""SELECT A WHERE D = '"" &amp; $A661 &amp; ""'""))))"),"")</f>
        <v/>
      </c>
      <c r="N661" s="76" t="str">
        <f>IFERROR(__xludf.DUMMYFUNCTION("IF(ISBLANK($D661),"""",IFERROR(JOIN("", "",QUERY(INDIRECT(""'(EDCA) "" &amp; N$3 &amp; ""'!$A$1:$D$1000""),""SELECT A WHERE D = '"" &amp; $A661 &amp; ""'""))))"),"")</f>
        <v/>
      </c>
      <c r="O661" s="76" t="str">
        <f>IFERROR(__xludf.DUMMYFUNCTION("IF(ISBLANK($D661),"""",IFERROR(JOIN("", "",QUERY(INDIRECT(""'(EDCA) "" &amp; O$3 &amp; ""'!$A$1:$D$1000""),""SELECT A WHERE D = '"" &amp; $A661 &amp; ""'""))))"),"")</f>
        <v/>
      </c>
      <c r="P661" s="76" t="str">
        <f>IFERROR(__xludf.DUMMYFUNCTION("IF(ISBLANK($D661),"""",IFERROR(JOIN("", "",QUERY(INDIRECT(""'(EDCA) "" &amp; P$3 &amp; ""'!$A$1:$D$1000""),""SELECT A WHERE D = '"" &amp; $A661 &amp; ""'""))))"),"")</f>
        <v/>
      </c>
      <c r="Q661" s="76">
        <f t="shared" ref="Q661:V661" si="659">IF(ISBLANK(IFERROR(VLOOKUP($A661,INDIRECT("'(EDCA) " &amp; Q$3 &amp; "'!$D:$D"),1,FALSE))),0,1)</f>
        <v>0</v>
      </c>
      <c r="R661" s="76">
        <f t="shared" si="659"/>
        <v>0</v>
      </c>
      <c r="S661" s="76">
        <f t="shared" si="659"/>
        <v>0</v>
      </c>
      <c r="T661" s="76">
        <f t="shared" si="659"/>
        <v>0</v>
      </c>
      <c r="U661" s="76">
        <f t="shared" si="659"/>
        <v>0</v>
      </c>
      <c r="V661" s="76">
        <f t="shared" si="659"/>
        <v>0</v>
      </c>
    </row>
    <row r="662">
      <c r="A662" s="76" t="str">
        <f t="shared" si="1"/>
        <v> ()</v>
      </c>
      <c r="B662" s="76"/>
      <c r="C662" s="76"/>
      <c r="D662" s="76"/>
      <c r="E662" s="76"/>
      <c r="F662" s="76"/>
      <c r="G662" s="76"/>
      <c r="H662" s="76"/>
      <c r="I662" s="88" t="str">
        <f t="shared" si="3"/>
        <v>no</v>
      </c>
      <c r="J662" s="88" t="str">
        <f>IFERROR(__xludf.DUMMYFUNCTION("IFERROR(JOIN("", "",FILTER(K662:P662,LEN(K662:P662))))"),"")</f>
        <v/>
      </c>
      <c r="K662" s="76" t="str">
        <f>IFERROR(__xludf.DUMMYFUNCTION("IF(ISBLANK($D662),"""",IFERROR(JOIN("", "",QUERY(INDIRECT(""'(EDCA) "" &amp; K$3 &amp; ""'!$A$1:$D$1000""),""SELECT A WHERE D = '"" &amp; $A662 &amp; ""'""))))"),"")</f>
        <v/>
      </c>
      <c r="L662" s="76" t="str">
        <f>IFERROR(__xludf.DUMMYFUNCTION("IF(ISBLANK($D662),"""",IFERROR(JOIN("", "",QUERY(INDIRECT(""'(EDCA) "" &amp; L$3 &amp; ""'!$A$1:$D$1000""),""SELECT A WHERE D = '"" &amp; $A662 &amp; ""'""))))"),"")</f>
        <v/>
      </c>
      <c r="M662" s="76" t="str">
        <f>IFERROR(__xludf.DUMMYFUNCTION("IF(ISBLANK($D662),"""",IFERROR(JOIN("", "",QUERY(INDIRECT(""'(EDCA) "" &amp; M$3 &amp; ""'!$A$1:$D$1000""),""SELECT A WHERE D = '"" &amp; $A662 &amp; ""'""))))"),"")</f>
        <v/>
      </c>
      <c r="N662" s="76" t="str">
        <f>IFERROR(__xludf.DUMMYFUNCTION("IF(ISBLANK($D662),"""",IFERROR(JOIN("", "",QUERY(INDIRECT(""'(EDCA) "" &amp; N$3 &amp; ""'!$A$1:$D$1000""),""SELECT A WHERE D = '"" &amp; $A662 &amp; ""'""))))"),"")</f>
        <v/>
      </c>
      <c r="O662" s="76" t="str">
        <f>IFERROR(__xludf.DUMMYFUNCTION("IF(ISBLANK($D662),"""",IFERROR(JOIN("", "",QUERY(INDIRECT(""'(EDCA) "" &amp; O$3 &amp; ""'!$A$1:$D$1000""),""SELECT A WHERE D = '"" &amp; $A662 &amp; ""'""))))"),"")</f>
        <v/>
      </c>
      <c r="P662" s="76" t="str">
        <f>IFERROR(__xludf.DUMMYFUNCTION("IF(ISBLANK($D662),"""",IFERROR(JOIN("", "",QUERY(INDIRECT(""'(EDCA) "" &amp; P$3 &amp; ""'!$A$1:$D$1000""),""SELECT A WHERE D = '"" &amp; $A662 &amp; ""'""))))"),"")</f>
        <v/>
      </c>
      <c r="Q662" s="76">
        <f t="shared" ref="Q662:V662" si="660">IF(ISBLANK(IFERROR(VLOOKUP($A662,INDIRECT("'(EDCA) " &amp; Q$3 &amp; "'!$D:$D"),1,FALSE))),0,1)</f>
        <v>0</v>
      </c>
      <c r="R662" s="76">
        <f t="shared" si="660"/>
        <v>0</v>
      </c>
      <c r="S662" s="76">
        <f t="shared" si="660"/>
        <v>0</v>
      </c>
      <c r="T662" s="76">
        <f t="shared" si="660"/>
        <v>0</v>
      </c>
      <c r="U662" s="76">
        <f t="shared" si="660"/>
        <v>0</v>
      </c>
      <c r="V662" s="76">
        <f t="shared" si="660"/>
        <v>0</v>
      </c>
    </row>
    <row r="663">
      <c r="A663" s="76" t="str">
        <f t="shared" si="1"/>
        <v> ()</v>
      </c>
      <c r="B663" s="76"/>
      <c r="C663" s="76"/>
      <c r="D663" s="76"/>
      <c r="E663" s="76"/>
      <c r="F663" s="76"/>
      <c r="G663" s="76"/>
      <c r="H663" s="76"/>
      <c r="I663" s="88" t="str">
        <f t="shared" si="3"/>
        <v>no</v>
      </c>
      <c r="J663" s="88" t="str">
        <f>IFERROR(__xludf.DUMMYFUNCTION("IFERROR(JOIN("", "",FILTER(K663:P663,LEN(K663:P663))))"),"")</f>
        <v/>
      </c>
      <c r="K663" s="76" t="str">
        <f>IFERROR(__xludf.DUMMYFUNCTION("IF(ISBLANK($D663),"""",IFERROR(JOIN("", "",QUERY(INDIRECT(""'(EDCA) "" &amp; K$3 &amp; ""'!$A$1:$D$1000""),""SELECT A WHERE D = '"" &amp; $A663 &amp; ""'""))))"),"")</f>
        <v/>
      </c>
      <c r="L663" s="76" t="str">
        <f>IFERROR(__xludf.DUMMYFUNCTION("IF(ISBLANK($D663),"""",IFERROR(JOIN("", "",QUERY(INDIRECT(""'(EDCA) "" &amp; L$3 &amp; ""'!$A$1:$D$1000""),""SELECT A WHERE D = '"" &amp; $A663 &amp; ""'""))))"),"")</f>
        <v/>
      </c>
      <c r="M663" s="76" t="str">
        <f>IFERROR(__xludf.DUMMYFUNCTION("IF(ISBLANK($D663),"""",IFERROR(JOIN("", "",QUERY(INDIRECT(""'(EDCA) "" &amp; M$3 &amp; ""'!$A$1:$D$1000""),""SELECT A WHERE D = '"" &amp; $A663 &amp; ""'""))))"),"")</f>
        <v/>
      </c>
      <c r="N663" s="76" t="str">
        <f>IFERROR(__xludf.DUMMYFUNCTION("IF(ISBLANK($D663),"""",IFERROR(JOIN("", "",QUERY(INDIRECT(""'(EDCA) "" &amp; N$3 &amp; ""'!$A$1:$D$1000""),""SELECT A WHERE D = '"" &amp; $A663 &amp; ""'""))))"),"")</f>
        <v/>
      </c>
      <c r="O663" s="76" t="str">
        <f>IFERROR(__xludf.DUMMYFUNCTION("IF(ISBLANK($D663),"""",IFERROR(JOIN("", "",QUERY(INDIRECT(""'(EDCA) "" &amp; O$3 &amp; ""'!$A$1:$D$1000""),""SELECT A WHERE D = '"" &amp; $A663 &amp; ""'""))))"),"")</f>
        <v/>
      </c>
      <c r="P663" s="76" t="str">
        <f>IFERROR(__xludf.DUMMYFUNCTION("IF(ISBLANK($D663),"""",IFERROR(JOIN("", "",QUERY(INDIRECT(""'(EDCA) "" &amp; P$3 &amp; ""'!$A$1:$D$1000""),""SELECT A WHERE D = '"" &amp; $A663 &amp; ""'""))))"),"")</f>
        <v/>
      </c>
      <c r="Q663" s="76">
        <f t="shared" ref="Q663:V663" si="661">IF(ISBLANK(IFERROR(VLOOKUP($A663,INDIRECT("'(EDCA) " &amp; Q$3 &amp; "'!$D:$D"),1,FALSE))),0,1)</f>
        <v>0</v>
      </c>
      <c r="R663" s="76">
        <f t="shared" si="661"/>
        <v>0</v>
      </c>
      <c r="S663" s="76">
        <f t="shared" si="661"/>
        <v>0</v>
      </c>
      <c r="T663" s="76">
        <f t="shared" si="661"/>
        <v>0</v>
      </c>
      <c r="U663" s="76">
        <f t="shared" si="661"/>
        <v>0</v>
      </c>
      <c r="V663" s="76">
        <f t="shared" si="661"/>
        <v>0</v>
      </c>
    </row>
    <row r="664">
      <c r="A664" s="76" t="str">
        <f t="shared" si="1"/>
        <v> ()</v>
      </c>
      <c r="B664" s="76"/>
      <c r="C664" s="76"/>
      <c r="D664" s="76"/>
      <c r="E664" s="76"/>
      <c r="F664" s="76"/>
      <c r="G664" s="76"/>
      <c r="H664" s="76"/>
      <c r="I664" s="88" t="str">
        <f t="shared" si="3"/>
        <v>no</v>
      </c>
      <c r="J664" s="88" t="str">
        <f>IFERROR(__xludf.DUMMYFUNCTION("IFERROR(JOIN("", "",FILTER(K664:P664,LEN(K664:P664))))"),"")</f>
        <v/>
      </c>
      <c r="K664" s="76" t="str">
        <f>IFERROR(__xludf.DUMMYFUNCTION("IF(ISBLANK($D664),"""",IFERROR(JOIN("", "",QUERY(INDIRECT(""'(EDCA) "" &amp; K$3 &amp; ""'!$A$1:$D$1000""),""SELECT A WHERE D = '"" &amp; $A664 &amp; ""'""))))"),"")</f>
        <v/>
      </c>
      <c r="L664" s="76" t="str">
        <f>IFERROR(__xludf.DUMMYFUNCTION("IF(ISBLANK($D664),"""",IFERROR(JOIN("", "",QUERY(INDIRECT(""'(EDCA) "" &amp; L$3 &amp; ""'!$A$1:$D$1000""),""SELECT A WHERE D = '"" &amp; $A664 &amp; ""'""))))"),"")</f>
        <v/>
      </c>
      <c r="M664" s="76" t="str">
        <f>IFERROR(__xludf.DUMMYFUNCTION("IF(ISBLANK($D664),"""",IFERROR(JOIN("", "",QUERY(INDIRECT(""'(EDCA) "" &amp; M$3 &amp; ""'!$A$1:$D$1000""),""SELECT A WHERE D = '"" &amp; $A664 &amp; ""'""))))"),"")</f>
        <v/>
      </c>
      <c r="N664" s="76" t="str">
        <f>IFERROR(__xludf.DUMMYFUNCTION("IF(ISBLANK($D664),"""",IFERROR(JOIN("", "",QUERY(INDIRECT(""'(EDCA) "" &amp; N$3 &amp; ""'!$A$1:$D$1000""),""SELECT A WHERE D = '"" &amp; $A664 &amp; ""'""))))"),"")</f>
        <v/>
      </c>
      <c r="O664" s="76" t="str">
        <f>IFERROR(__xludf.DUMMYFUNCTION("IF(ISBLANK($D664),"""",IFERROR(JOIN("", "",QUERY(INDIRECT(""'(EDCA) "" &amp; O$3 &amp; ""'!$A$1:$D$1000""),""SELECT A WHERE D = '"" &amp; $A664 &amp; ""'""))))"),"")</f>
        <v/>
      </c>
      <c r="P664" s="76" t="str">
        <f>IFERROR(__xludf.DUMMYFUNCTION("IF(ISBLANK($D664),"""",IFERROR(JOIN("", "",QUERY(INDIRECT(""'(EDCA) "" &amp; P$3 &amp; ""'!$A$1:$D$1000""),""SELECT A WHERE D = '"" &amp; $A664 &amp; ""'""))))"),"")</f>
        <v/>
      </c>
      <c r="Q664" s="76">
        <f t="shared" ref="Q664:V664" si="662">IF(ISBLANK(IFERROR(VLOOKUP($A664,INDIRECT("'(EDCA) " &amp; Q$3 &amp; "'!$D:$D"),1,FALSE))),0,1)</f>
        <v>0</v>
      </c>
      <c r="R664" s="76">
        <f t="shared" si="662"/>
        <v>0</v>
      </c>
      <c r="S664" s="76">
        <f t="shared" si="662"/>
        <v>0</v>
      </c>
      <c r="T664" s="76">
        <f t="shared" si="662"/>
        <v>0</v>
      </c>
      <c r="U664" s="76">
        <f t="shared" si="662"/>
        <v>0</v>
      </c>
      <c r="V664" s="76">
        <f t="shared" si="662"/>
        <v>0</v>
      </c>
    </row>
    <row r="665">
      <c r="A665" s="76" t="str">
        <f t="shared" si="1"/>
        <v> ()</v>
      </c>
      <c r="B665" s="76"/>
      <c r="C665" s="76"/>
      <c r="D665" s="76"/>
      <c r="E665" s="76"/>
      <c r="F665" s="76"/>
      <c r="G665" s="76"/>
      <c r="H665" s="76"/>
      <c r="I665" s="88" t="str">
        <f t="shared" si="3"/>
        <v>no</v>
      </c>
      <c r="J665" s="88" t="str">
        <f>IFERROR(__xludf.DUMMYFUNCTION("IFERROR(JOIN("", "",FILTER(K665:P665,LEN(K665:P665))))"),"")</f>
        <v/>
      </c>
      <c r="K665" s="76" t="str">
        <f>IFERROR(__xludf.DUMMYFUNCTION("IF(ISBLANK($D665),"""",IFERROR(JOIN("", "",QUERY(INDIRECT(""'(EDCA) "" &amp; K$3 &amp; ""'!$A$1:$D$1000""),""SELECT A WHERE D = '"" &amp; $A665 &amp; ""'""))))"),"")</f>
        <v/>
      </c>
      <c r="L665" s="76" t="str">
        <f>IFERROR(__xludf.DUMMYFUNCTION("IF(ISBLANK($D665),"""",IFERROR(JOIN("", "",QUERY(INDIRECT(""'(EDCA) "" &amp; L$3 &amp; ""'!$A$1:$D$1000""),""SELECT A WHERE D = '"" &amp; $A665 &amp; ""'""))))"),"")</f>
        <v/>
      </c>
      <c r="M665" s="76" t="str">
        <f>IFERROR(__xludf.DUMMYFUNCTION("IF(ISBLANK($D665),"""",IFERROR(JOIN("", "",QUERY(INDIRECT(""'(EDCA) "" &amp; M$3 &amp; ""'!$A$1:$D$1000""),""SELECT A WHERE D = '"" &amp; $A665 &amp; ""'""))))"),"")</f>
        <v/>
      </c>
      <c r="N665" s="76" t="str">
        <f>IFERROR(__xludf.DUMMYFUNCTION("IF(ISBLANK($D665),"""",IFERROR(JOIN("", "",QUERY(INDIRECT(""'(EDCA) "" &amp; N$3 &amp; ""'!$A$1:$D$1000""),""SELECT A WHERE D = '"" &amp; $A665 &amp; ""'""))))"),"")</f>
        <v/>
      </c>
      <c r="O665" s="76" t="str">
        <f>IFERROR(__xludf.DUMMYFUNCTION("IF(ISBLANK($D665),"""",IFERROR(JOIN("", "",QUERY(INDIRECT(""'(EDCA) "" &amp; O$3 &amp; ""'!$A$1:$D$1000""),""SELECT A WHERE D = '"" &amp; $A665 &amp; ""'""))))"),"")</f>
        <v/>
      </c>
      <c r="P665" s="76" t="str">
        <f>IFERROR(__xludf.DUMMYFUNCTION("IF(ISBLANK($D665),"""",IFERROR(JOIN("", "",QUERY(INDIRECT(""'(EDCA) "" &amp; P$3 &amp; ""'!$A$1:$D$1000""),""SELECT A WHERE D = '"" &amp; $A665 &amp; ""'""))))"),"")</f>
        <v/>
      </c>
      <c r="Q665" s="76">
        <f t="shared" ref="Q665:V665" si="663">IF(ISBLANK(IFERROR(VLOOKUP($A665,INDIRECT("'(EDCA) " &amp; Q$3 &amp; "'!$D:$D"),1,FALSE))),0,1)</f>
        <v>0</v>
      </c>
      <c r="R665" s="76">
        <f t="shared" si="663"/>
        <v>0</v>
      </c>
      <c r="S665" s="76">
        <f t="shared" si="663"/>
        <v>0</v>
      </c>
      <c r="T665" s="76">
        <f t="shared" si="663"/>
        <v>0</v>
      </c>
      <c r="U665" s="76">
        <f t="shared" si="663"/>
        <v>0</v>
      </c>
      <c r="V665" s="76">
        <f t="shared" si="663"/>
        <v>0</v>
      </c>
    </row>
    <row r="666">
      <c r="A666" s="76" t="str">
        <f t="shared" si="1"/>
        <v> ()</v>
      </c>
      <c r="B666" s="76"/>
      <c r="C666" s="76"/>
      <c r="D666" s="76"/>
      <c r="E666" s="76"/>
      <c r="F666" s="76"/>
      <c r="G666" s="76"/>
      <c r="H666" s="76"/>
      <c r="I666" s="88" t="str">
        <f t="shared" si="3"/>
        <v>no</v>
      </c>
      <c r="J666" s="88" t="str">
        <f>IFERROR(__xludf.DUMMYFUNCTION("IFERROR(JOIN("", "",FILTER(K666:P666,LEN(K666:P666))))"),"")</f>
        <v/>
      </c>
      <c r="K666" s="76" t="str">
        <f>IFERROR(__xludf.DUMMYFUNCTION("IF(ISBLANK($D666),"""",IFERROR(JOIN("", "",QUERY(INDIRECT(""'(EDCA) "" &amp; K$3 &amp; ""'!$A$1:$D$1000""),""SELECT A WHERE D = '"" &amp; $A666 &amp; ""'""))))"),"")</f>
        <v/>
      </c>
      <c r="L666" s="76" t="str">
        <f>IFERROR(__xludf.DUMMYFUNCTION("IF(ISBLANK($D666),"""",IFERROR(JOIN("", "",QUERY(INDIRECT(""'(EDCA) "" &amp; L$3 &amp; ""'!$A$1:$D$1000""),""SELECT A WHERE D = '"" &amp; $A666 &amp; ""'""))))"),"")</f>
        <v/>
      </c>
      <c r="M666" s="76" t="str">
        <f>IFERROR(__xludf.DUMMYFUNCTION("IF(ISBLANK($D666),"""",IFERROR(JOIN("", "",QUERY(INDIRECT(""'(EDCA) "" &amp; M$3 &amp; ""'!$A$1:$D$1000""),""SELECT A WHERE D = '"" &amp; $A666 &amp; ""'""))))"),"")</f>
        <v/>
      </c>
      <c r="N666" s="76" t="str">
        <f>IFERROR(__xludf.DUMMYFUNCTION("IF(ISBLANK($D666),"""",IFERROR(JOIN("", "",QUERY(INDIRECT(""'(EDCA) "" &amp; N$3 &amp; ""'!$A$1:$D$1000""),""SELECT A WHERE D = '"" &amp; $A666 &amp; ""'""))))"),"")</f>
        <v/>
      </c>
      <c r="O666" s="76" t="str">
        <f>IFERROR(__xludf.DUMMYFUNCTION("IF(ISBLANK($D666),"""",IFERROR(JOIN("", "",QUERY(INDIRECT(""'(EDCA) "" &amp; O$3 &amp; ""'!$A$1:$D$1000""),""SELECT A WHERE D = '"" &amp; $A666 &amp; ""'""))))"),"")</f>
        <v/>
      </c>
      <c r="P666" s="76" t="str">
        <f>IFERROR(__xludf.DUMMYFUNCTION("IF(ISBLANK($D666),"""",IFERROR(JOIN("", "",QUERY(INDIRECT(""'(EDCA) "" &amp; P$3 &amp; ""'!$A$1:$D$1000""),""SELECT A WHERE D = '"" &amp; $A666 &amp; ""'""))))"),"")</f>
        <v/>
      </c>
      <c r="Q666" s="76">
        <f t="shared" ref="Q666:V666" si="664">IF(ISBLANK(IFERROR(VLOOKUP($A666,INDIRECT("'(EDCA) " &amp; Q$3 &amp; "'!$D:$D"),1,FALSE))),0,1)</f>
        <v>0</v>
      </c>
      <c r="R666" s="76">
        <f t="shared" si="664"/>
        <v>0</v>
      </c>
      <c r="S666" s="76">
        <f t="shared" si="664"/>
        <v>0</v>
      </c>
      <c r="T666" s="76">
        <f t="shared" si="664"/>
        <v>0</v>
      </c>
      <c r="U666" s="76">
        <f t="shared" si="664"/>
        <v>0</v>
      </c>
      <c r="V666" s="76">
        <f t="shared" si="664"/>
        <v>0</v>
      </c>
    </row>
    <row r="667">
      <c r="A667" s="76" t="str">
        <f t="shared" si="1"/>
        <v> ()</v>
      </c>
      <c r="B667" s="76"/>
      <c r="C667" s="76"/>
      <c r="D667" s="76"/>
      <c r="E667" s="76"/>
      <c r="F667" s="76"/>
      <c r="G667" s="76"/>
      <c r="H667" s="76"/>
      <c r="I667" s="88" t="str">
        <f t="shared" si="3"/>
        <v>no</v>
      </c>
      <c r="J667" s="88" t="str">
        <f>IFERROR(__xludf.DUMMYFUNCTION("IFERROR(JOIN("", "",FILTER(K667:P667,LEN(K667:P667))))"),"")</f>
        <v/>
      </c>
      <c r="K667" s="76" t="str">
        <f>IFERROR(__xludf.DUMMYFUNCTION("IF(ISBLANK($D667),"""",IFERROR(JOIN("", "",QUERY(INDIRECT(""'(EDCA) "" &amp; K$3 &amp; ""'!$A$1:$D$1000""),""SELECT A WHERE D = '"" &amp; $A667 &amp; ""'""))))"),"")</f>
        <v/>
      </c>
      <c r="L667" s="76" t="str">
        <f>IFERROR(__xludf.DUMMYFUNCTION("IF(ISBLANK($D667),"""",IFERROR(JOIN("", "",QUERY(INDIRECT(""'(EDCA) "" &amp; L$3 &amp; ""'!$A$1:$D$1000""),""SELECT A WHERE D = '"" &amp; $A667 &amp; ""'""))))"),"")</f>
        <v/>
      </c>
      <c r="M667" s="76" t="str">
        <f>IFERROR(__xludf.DUMMYFUNCTION("IF(ISBLANK($D667),"""",IFERROR(JOIN("", "",QUERY(INDIRECT(""'(EDCA) "" &amp; M$3 &amp; ""'!$A$1:$D$1000""),""SELECT A WHERE D = '"" &amp; $A667 &amp; ""'""))))"),"")</f>
        <v/>
      </c>
      <c r="N667" s="76" t="str">
        <f>IFERROR(__xludf.DUMMYFUNCTION("IF(ISBLANK($D667),"""",IFERROR(JOIN("", "",QUERY(INDIRECT(""'(EDCA) "" &amp; N$3 &amp; ""'!$A$1:$D$1000""),""SELECT A WHERE D = '"" &amp; $A667 &amp; ""'""))))"),"")</f>
        <v/>
      </c>
      <c r="O667" s="76" t="str">
        <f>IFERROR(__xludf.DUMMYFUNCTION("IF(ISBLANK($D667),"""",IFERROR(JOIN("", "",QUERY(INDIRECT(""'(EDCA) "" &amp; O$3 &amp; ""'!$A$1:$D$1000""),""SELECT A WHERE D = '"" &amp; $A667 &amp; ""'""))))"),"")</f>
        <v/>
      </c>
      <c r="P667" s="76" t="str">
        <f>IFERROR(__xludf.DUMMYFUNCTION("IF(ISBLANK($D667),"""",IFERROR(JOIN("", "",QUERY(INDIRECT(""'(EDCA) "" &amp; P$3 &amp; ""'!$A$1:$D$1000""),""SELECT A WHERE D = '"" &amp; $A667 &amp; ""'""))))"),"")</f>
        <v/>
      </c>
      <c r="Q667" s="76">
        <f t="shared" ref="Q667:V667" si="665">IF(ISBLANK(IFERROR(VLOOKUP($A667,INDIRECT("'(EDCA) " &amp; Q$3 &amp; "'!$D:$D"),1,FALSE))),0,1)</f>
        <v>0</v>
      </c>
      <c r="R667" s="76">
        <f t="shared" si="665"/>
        <v>0</v>
      </c>
      <c r="S667" s="76">
        <f t="shared" si="665"/>
        <v>0</v>
      </c>
      <c r="T667" s="76">
        <f t="shared" si="665"/>
        <v>0</v>
      </c>
      <c r="U667" s="76">
        <f t="shared" si="665"/>
        <v>0</v>
      </c>
      <c r="V667" s="76">
        <f t="shared" si="665"/>
        <v>0</v>
      </c>
    </row>
    <row r="668">
      <c r="A668" s="76" t="str">
        <f t="shared" si="1"/>
        <v> ()</v>
      </c>
      <c r="B668" s="76"/>
      <c r="C668" s="76"/>
      <c r="D668" s="76"/>
      <c r="E668" s="76"/>
      <c r="F668" s="76"/>
      <c r="G668" s="76"/>
      <c r="H668" s="76"/>
      <c r="I668" s="88" t="str">
        <f t="shared" si="3"/>
        <v>no</v>
      </c>
      <c r="J668" s="88" t="str">
        <f>IFERROR(__xludf.DUMMYFUNCTION("IFERROR(JOIN("", "",FILTER(K668:P668,LEN(K668:P668))))"),"")</f>
        <v/>
      </c>
      <c r="K668" s="76" t="str">
        <f>IFERROR(__xludf.DUMMYFUNCTION("IF(ISBLANK($D668),"""",IFERROR(JOIN("", "",QUERY(INDIRECT(""'(EDCA) "" &amp; K$3 &amp; ""'!$A$1:$D$1000""),""SELECT A WHERE D = '"" &amp; $A668 &amp; ""'""))))"),"")</f>
        <v/>
      </c>
      <c r="L668" s="76" t="str">
        <f>IFERROR(__xludf.DUMMYFUNCTION("IF(ISBLANK($D668),"""",IFERROR(JOIN("", "",QUERY(INDIRECT(""'(EDCA) "" &amp; L$3 &amp; ""'!$A$1:$D$1000""),""SELECT A WHERE D = '"" &amp; $A668 &amp; ""'""))))"),"")</f>
        <v/>
      </c>
      <c r="M668" s="76" t="str">
        <f>IFERROR(__xludf.DUMMYFUNCTION("IF(ISBLANK($D668),"""",IFERROR(JOIN("", "",QUERY(INDIRECT(""'(EDCA) "" &amp; M$3 &amp; ""'!$A$1:$D$1000""),""SELECT A WHERE D = '"" &amp; $A668 &amp; ""'""))))"),"")</f>
        <v/>
      </c>
      <c r="N668" s="76" t="str">
        <f>IFERROR(__xludf.DUMMYFUNCTION("IF(ISBLANK($D668),"""",IFERROR(JOIN("", "",QUERY(INDIRECT(""'(EDCA) "" &amp; N$3 &amp; ""'!$A$1:$D$1000""),""SELECT A WHERE D = '"" &amp; $A668 &amp; ""'""))))"),"")</f>
        <v/>
      </c>
      <c r="O668" s="76" t="str">
        <f>IFERROR(__xludf.DUMMYFUNCTION("IF(ISBLANK($D668),"""",IFERROR(JOIN("", "",QUERY(INDIRECT(""'(EDCA) "" &amp; O$3 &amp; ""'!$A$1:$D$1000""),""SELECT A WHERE D = '"" &amp; $A668 &amp; ""'""))))"),"")</f>
        <v/>
      </c>
      <c r="P668" s="76" t="str">
        <f>IFERROR(__xludf.DUMMYFUNCTION("IF(ISBLANK($D668),"""",IFERROR(JOIN("", "",QUERY(INDIRECT(""'(EDCA) "" &amp; P$3 &amp; ""'!$A$1:$D$1000""),""SELECT A WHERE D = '"" &amp; $A668 &amp; ""'""))))"),"")</f>
        <v/>
      </c>
      <c r="Q668" s="76">
        <f t="shared" ref="Q668:V668" si="666">IF(ISBLANK(IFERROR(VLOOKUP($A668,INDIRECT("'(EDCA) " &amp; Q$3 &amp; "'!$D:$D"),1,FALSE))),0,1)</f>
        <v>0</v>
      </c>
      <c r="R668" s="76">
        <f t="shared" si="666"/>
        <v>0</v>
      </c>
      <c r="S668" s="76">
        <f t="shared" si="666"/>
        <v>0</v>
      </c>
      <c r="T668" s="76">
        <f t="shared" si="666"/>
        <v>0</v>
      </c>
      <c r="U668" s="76">
        <f t="shared" si="666"/>
        <v>0</v>
      </c>
      <c r="V668" s="76">
        <f t="shared" si="666"/>
        <v>0</v>
      </c>
    </row>
    <row r="669">
      <c r="A669" s="76" t="str">
        <f t="shared" si="1"/>
        <v> ()</v>
      </c>
      <c r="B669" s="76"/>
      <c r="C669" s="76"/>
      <c r="D669" s="76"/>
      <c r="E669" s="76"/>
      <c r="F669" s="76"/>
      <c r="G669" s="76"/>
      <c r="H669" s="76"/>
      <c r="I669" s="88" t="str">
        <f t="shared" si="3"/>
        <v>no</v>
      </c>
      <c r="J669" s="88" t="str">
        <f>IFERROR(__xludf.DUMMYFUNCTION("IFERROR(JOIN("", "",FILTER(K669:P669,LEN(K669:P669))))"),"")</f>
        <v/>
      </c>
      <c r="K669" s="76" t="str">
        <f>IFERROR(__xludf.DUMMYFUNCTION("IF(ISBLANK($D669),"""",IFERROR(JOIN("", "",QUERY(INDIRECT(""'(EDCA) "" &amp; K$3 &amp; ""'!$A$1:$D$1000""),""SELECT A WHERE D = '"" &amp; $A669 &amp; ""'""))))"),"")</f>
        <v/>
      </c>
      <c r="L669" s="76" t="str">
        <f>IFERROR(__xludf.DUMMYFUNCTION("IF(ISBLANK($D669),"""",IFERROR(JOIN("", "",QUERY(INDIRECT(""'(EDCA) "" &amp; L$3 &amp; ""'!$A$1:$D$1000""),""SELECT A WHERE D = '"" &amp; $A669 &amp; ""'""))))"),"")</f>
        <v/>
      </c>
      <c r="M669" s="76" t="str">
        <f>IFERROR(__xludf.DUMMYFUNCTION("IF(ISBLANK($D669),"""",IFERROR(JOIN("", "",QUERY(INDIRECT(""'(EDCA) "" &amp; M$3 &amp; ""'!$A$1:$D$1000""),""SELECT A WHERE D = '"" &amp; $A669 &amp; ""'""))))"),"")</f>
        <v/>
      </c>
      <c r="N669" s="76" t="str">
        <f>IFERROR(__xludf.DUMMYFUNCTION("IF(ISBLANK($D669),"""",IFERROR(JOIN("", "",QUERY(INDIRECT(""'(EDCA) "" &amp; N$3 &amp; ""'!$A$1:$D$1000""),""SELECT A WHERE D = '"" &amp; $A669 &amp; ""'""))))"),"")</f>
        <v/>
      </c>
      <c r="O669" s="76" t="str">
        <f>IFERROR(__xludf.DUMMYFUNCTION("IF(ISBLANK($D669),"""",IFERROR(JOIN("", "",QUERY(INDIRECT(""'(EDCA) "" &amp; O$3 &amp; ""'!$A$1:$D$1000""),""SELECT A WHERE D = '"" &amp; $A669 &amp; ""'""))))"),"")</f>
        <v/>
      </c>
      <c r="P669" s="76" t="str">
        <f>IFERROR(__xludf.DUMMYFUNCTION("IF(ISBLANK($D669),"""",IFERROR(JOIN("", "",QUERY(INDIRECT(""'(EDCA) "" &amp; P$3 &amp; ""'!$A$1:$D$1000""),""SELECT A WHERE D = '"" &amp; $A669 &amp; ""'""))))"),"")</f>
        <v/>
      </c>
      <c r="Q669" s="76">
        <f t="shared" ref="Q669:V669" si="667">IF(ISBLANK(IFERROR(VLOOKUP($A669,INDIRECT("'(EDCA) " &amp; Q$3 &amp; "'!$D:$D"),1,FALSE))),0,1)</f>
        <v>0</v>
      </c>
      <c r="R669" s="76">
        <f t="shared" si="667"/>
        <v>0</v>
      </c>
      <c r="S669" s="76">
        <f t="shared" si="667"/>
        <v>0</v>
      </c>
      <c r="T669" s="76">
        <f t="shared" si="667"/>
        <v>0</v>
      </c>
      <c r="U669" s="76">
        <f t="shared" si="667"/>
        <v>0</v>
      </c>
      <c r="V669" s="76">
        <f t="shared" si="667"/>
        <v>0</v>
      </c>
    </row>
    <row r="670">
      <c r="A670" s="76" t="str">
        <f t="shared" si="1"/>
        <v> ()</v>
      </c>
      <c r="B670" s="76"/>
      <c r="C670" s="76"/>
      <c r="D670" s="76"/>
      <c r="E670" s="76"/>
      <c r="F670" s="76"/>
      <c r="G670" s="76"/>
      <c r="H670" s="76"/>
      <c r="I670" s="88" t="str">
        <f t="shared" si="3"/>
        <v>no</v>
      </c>
      <c r="J670" s="88" t="str">
        <f>IFERROR(__xludf.DUMMYFUNCTION("IFERROR(JOIN("", "",FILTER(K670:P670,LEN(K670:P670))))"),"")</f>
        <v/>
      </c>
      <c r="K670" s="76" t="str">
        <f>IFERROR(__xludf.DUMMYFUNCTION("IF(ISBLANK($D670),"""",IFERROR(JOIN("", "",QUERY(INDIRECT(""'(EDCA) "" &amp; K$3 &amp; ""'!$A$1:$D$1000""),""SELECT A WHERE D = '"" &amp; $A670 &amp; ""'""))))"),"")</f>
        <v/>
      </c>
      <c r="L670" s="76" t="str">
        <f>IFERROR(__xludf.DUMMYFUNCTION("IF(ISBLANK($D670),"""",IFERROR(JOIN("", "",QUERY(INDIRECT(""'(EDCA) "" &amp; L$3 &amp; ""'!$A$1:$D$1000""),""SELECT A WHERE D = '"" &amp; $A670 &amp; ""'""))))"),"")</f>
        <v/>
      </c>
      <c r="M670" s="76" t="str">
        <f>IFERROR(__xludf.DUMMYFUNCTION("IF(ISBLANK($D670),"""",IFERROR(JOIN("", "",QUERY(INDIRECT(""'(EDCA) "" &amp; M$3 &amp; ""'!$A$1:$D$1000""),""SELECT A WHERE D = '"" &amp; $A670 &amp; ""'""))))"),"")</f>
        <v/>
      </c>
      <c r="N670" s="76" t="str">
        <f>IFERROR(__xludf.DUMMYFUNCTION("IF(ISBLANK($D670),"""",IFERROR(JOIN("", "",QUERY(INDIRECT(""'(EDCA) "" &amp; N$3 &amp; ""'!$A$1:$D$1000""),""SELECT A WHERE D = '"" &amp; $A670 &amp; ""'""))))"),"")</f>
        <v/>
      </c>
      <c r="O670" s="76" t="str">
        <f>IFERROR(__xludf.DUMMYFUNCTION("IF(ISBLANK($D670),"""",IFERROR(JOIN("", "",QUERY(INDIRECT(""'(EDCA) "" &amp; O$3 &amp; ""'!$A$1:$D$1000""),""SELECT A WHERE D = '"" &amp; $A670 &amp; ""'""))))"),"")</f>
        <v/>
      </c>
      <c r="P670" s="76" t="str">
        <f>IFERROR(__xludf.DUMMYFUNCTION("IF(ISBLANK($D670),"""",IFERROR(JOIN("", "",QUERY(INDIRECT(""'(EDCA) "" &amp; P$3 &amp; ""'!$A$1:$D$1000""),""SELECT A WHERE D = '"" &amp; $A670 &amp; ""'""))))"),"")</f>
        <v/>
      </c>
      <c r="Q670" s="76">
        <f t="shared" ref="Q670:V670" si="668">IF(ISBLANK(IFERROR(VLOOKUP($A670,INDIRECT("'(EDCA) " &amp; Q$3 &amp; "'!$D:$D"),1,FALSE))),0,1)</f>
        <v>0</v>
      </c>
      <c r="R670" s="76">
        <f t="shared" si="668"/>
        <v>0</v>
      </c>
      <c r="S670" s="76">
        <f t="shared" si="668"/>
        <v>0</v>
      </c>
      <c r="T670" s="76">
        <f t="shared" si="668"/>
        <v>0</v>
      </c>
      <c r="U670" s="76">
        <f t="shared" si="668"/>
        <v>0</v>
      </c>
      <c r="V670" s="76">
        <f t="shared" si="668"/>
        <v>0</v>
      </c>
    </row>
    <row r="671">
      <c r="A671" s="76" t="str">
        <f t="shared" si="1"/>
        <v> ()</v>
      </c>
      <c r="B671" s="76"/>
      <c r="C671" s="76"/>
      <c r="D671" s="76"/>
      <c r="E671" s="76"/>
      <c r="F671" s="76"/>
      <c r="G671" s="76"/>
      <c r="H671" s="76"/>
      <c r="I671" s="88" t="str">
        <f t="shared" si="3"/>
        <v>no</v>
      </c>
      <c r="J671" s="88" t="str">
        <f>IFERROR(__xludf.DUMMYFUNCTION("IFERROR(JOIN("", "",FILTER(K671:P671,LEN(K671:P671))))"),"")</f>
        <v/>
      </c>
      <c r="K671" s="76" t="str">
        <f>IFERROR(__xludf.DUMMYFUNCTION("IF(ISBLANK($D671),"""",IFERROR(JOIN("", "",QUERY(INDIRECT(""'(EDCA) "" &amp; K$3 &amp; ""'!$A$1:$D$1000""),""SELECT A WHERE D = '"" &amp; $A671 &amp; ""'""))))"),"")</f>
        <v/>
      </c>
      <c r="L671" s="76" t="str">
        <f>IFERROR(__xludf.DUMMYFUNCTION("IF(ISBLANK($D671),"""",IFERROR(JOIN("", "",QUERY(INDIRECT(""'(EDCA) "" &amp; L$3 &amp; ""'!$A$1:$D$1000""),""SELECT A WHERE D = '"" &amp; $A671 &amp; ""'""))))"),"")</f>
        <v/>
      </c>
      <c r="M671" s="76" t="str">
        <f>IFERROR(__xludf.DUMMYFUNCTION("IF(ISBLANK($D671),"""",IFERROR(JOIN("", "",QUERY(INDIRECT(""'(EDCA) "" &amp; M$3 &amp; ""'!$A$1:$D$1000""),""SELECT A WHERE D = '"" &amp; $A671 &amp; ""'""))))"),"")</f>
        <v/>
      </c>
      <c r="N671" s="76" t="str">
        <f>IFERROR(__xludf.DUMMYFUNCTION("IF(ISBLANK($D671),"""",IFERROR(JOIN("", "",QUERY(INDIRECT(""'(EDCA) "" &amp; N$3 &amp; ""'!$A$1:$D$1000""),""SELECT A WHERE D = '"" &amp; $A671 &amp; ""'""))))"),"")</f>
        <v/>
      </c>
      <c r="O671" s="76" t="str">
        <f>IFERROR(__xludf.DUMMYFUNCTION("IF(ISBLANK($D671),"""",IFERROR(JOIN("", "",QUERY(INDIRECT(""'(EDCA) "" &amp; O$3 &amp; ""'!$A$1:$D$1000""),""SELECT A WHERE D = '"" &amp; $A671 &amp; ""'""))))"),"")</f>
        <v/>
      </c>
      <c r="P671" s="76" t="str">
        <f>IFERROR(__xludf.DUMMYFUNCTION("IF(ISBLANK($D671),"""",IFERROR(JOIN("", "",QUERY(INDIRECT(""'(EDCA) "" &amp; P$3 &amp; ""'!$A$1:$D$1000""),""SELECT A WHERE D = '"" &amp; $A671 &amp; ""'""))))"),"")</f>
        <v/>
      </c>
      <c r="Q671" s="76">
        <f t="shared" ref="Q671:V671" si="669">IF(ISBLANK(IFERROR(VLOOKUP($A671,INDIRECT("'(EDCA) " &amp; Q$3 &amp; "'!$D:$D"),1,FALSE))),0,1)</f>
        <v>0</v>
      </c>
      <c r="R671" s="76">
        <f t="shared" si="669"/>
        <v>0</v>
      </c>
      <c r="S671" s="76">
        <f t="shared" si="669"/>
        <v>0</v>
      </c>
      <c r="T671" s="76">
        <f t="shared" si="669"/>
        <v>0</v>
      </c>
      <c r="U671" s="76">
        <f t="shared" si="669"/>
        <v>0</v>
      </c>
      <c r="V671" s="76">
        <f t="shared" si="669"/>
        <v>0</v>
      </c>
    </row>
    <row r="672">
      <c r="A672" s="76" t="str">
        <f t="shared" si="1"/>
        <v> ()</v>
      </c>
      <c r="B672" s="76"/>
      <c r="C672" s="76"/>
      <c r="D672" s="76"/>
      <c r="E672" s="76"/>
      <c r="F672" s="76"/>
      <c r="G672" s="76"/>
      <c r="H672" s="76"/>
      <c r="I672" s="88" t="str">
        <f t="shared" si="3"/>
        <v>no</v>
      </c>
      <c r="J672" s="88" t="str">
        <f>IFERROR(__xludf.DUMMYFUNCTION("IFERROR(JOIN("", "",FILTER(K672:P672,LEN(K672:P672))))"),"")</f>
        <v/>
      </c>
      <c r="K672" s="76" t="str">
        <f>IFERROR(__xludf.DUMMYFUNCTION("IF(ISBLANK($D672),"""",IFERROR(JOIN("", "",QUERY(INDIRECT(""'(EDCA) "" &amp; K$3 &amp; ""'!$A$1:$D$1000""),""SELECT A WHERE D = '"" &amp; $A672 &amp; ""'""))))"),"")</f>
        <v/>
      </c>
      <c r="L672" s="76" t="str">
        <f>IFERROR(__xludf.DUMMYFUNCTION("IF(ISBLANK($D672),"""",IFERROR(JOIN("", "",QUERY(INDIRECT(""'(EDCA) "" &amp; L$3 &amp; ""'!$A$1:$D$1000""),""SELECT A WHERE D = '"" &amp; $A672 &amp; ""'""))))"),"")</f>
        <v/>
      </c>
      <c r="M672" s="76" t="str">
        <f>IFERROR(__xludf.DUMMYFUNCTION("IF(ISBLANK($D672),"""",IFERROR(JOIN("", "",QUERY(INDIRECT(""'(EDCA) "" &amp; M$3 &amp; ""'!$A$1:$D$1000""),""SELECT A WHERE D = '"" &amp; $A672 &amp; ""'""))))"),"")</f>
        <v/>
      </c>
      <c r="N672" s="76" t="str">
        <f>IFERROR(__xludf.DUMMYFUNCTION("IF(ISBLANK($D672),"""",IFERROR(JOIN("", "",QUERY(INDIRECT(""'(EDCA) "" &amp; N$3 &amp; ""'!$A$1:$D$1000""),""SELECT A WHERE D = '"" &amp; $A672 &amp; ""'""))))"),"")</f>
        <v/>
      </c>
      <c r="O672" s="76" t="str">
        <f>IFERROR(__xludf.DUMMYFUNCTION("IF(ISBLANK($D672),"""",IFERROR(JOIN("", "",QUERY(INDIRECT(""'(EDCA) "" &amp; O$3 &amp; ""'!$A$1:$D$1000""),""SELECT A WHERE D = '"" &amp; $A672 &amp; ""'""))))"),"")</f>
        <v/>
      </c>
      <c r="P672" s="76" t="str">
        <f>IFERROR(__xludf.DUMMYFUNCTION("IF(ISBLANK($D672),"""",IFERROR(JOIN("", "",QUERY(INDIRECT(""'(EDCA) "" &amp; P$3 &amp; ""'!$A$1:$D$1000""),""SELECT A WHERE D = '"" &amp; $A672 &amp; ""'""))))"),"")</f>
        <v/>
      </c>
      <c r="Q672" s="76">
        <f t="shared" ref="Q672:V672" si="670">IF(ISBLANK(IFERROR(VLOOKUP($A672,INDIRECT("'(EDCA) " &amp; Q$3 &amp; "'!$D:$D"),1,FALSE))),0,1)</f>
        <v>0</v>
      </c>
      <c r="R672" s="76">
        <f t="shared" si="670"/>
        <v>0</v>
      </c>
      <c r="S672" s="76">
        <f t="shared" si="670"/>
        <v>0</v>
      </c>
      <c r="T672" s="76">
        <f t="shared" si="670"/>
        <v>0</v>
      </c>
      <c r="U672" s="76">
        <f t="shared" si="670"/>
        <v>0</v>
      </c>
      <c r="V672" s="76">
        <f t="shared" si="670"/>
        <v>0</v>
      </c>
    </row>
    <row r="673">
      <c r="A673" s="76" t="str">
        <f t="shared" si="1"/>
        <v> ()</v>
      </c>
      <c r="B673" s="76"/>
      <c r="C673" s="76"/>
      <c r="D673" s="76"/>
      <c r="E673" s="76"/>
      <c r="F673" s="76"/>
      <c r="G673" s="76"/>
      <c r="H673" s="76"/>
      <c r="I673" s="88" t="str">
        <f t="shared" si="3"/>
        <v>no</v>
      </c>
      <c r="J673" s="88" t="str">
        <f>IFERROR(__xludf.DUMMYFUNCTION("IFERROR(JOIN("", "",FILTER(K673:P673,LEN(K673:P673))))"),"")</f>
        <v/>
      </c>
      <c r="K673" s="76" t="str">
        <f>IFERROR(__xludf.DUMMYFUNCTION("IF(ISBLANK($D673),"""",IFERROR(JOIN("", "",QUERY(INDIRECT(""'(EDCA) "" &amp; K$3 &amp; ""'!$A$1:$D$1000""),""SELECT A WHERE D = '"" &amp; $A673 &amp; ""'""))))"),"")</f>
        <v/>
      </c>
      <c r="L673" s="76" t="str">
        <f>IFERROR(__xludf.DUMMYFUNCTION("IF(ISBLANK($D673),"""",IFERROR(JOIN("", "",QUERY(INDIRECT(""'(EDCA) "" &amp; L$3 &amp; ""'!$A$1:$D$1000""),""SELECT A WHERE D = '"" &amp; $A673 &amp; ""'""))))"),"")</f>
        <v/>
      </c>
      <c r="M673" s="76" t="str">
        <f>IFERROR(__xludf.DUMMYFUNCTION("IF(ISBLANK($D673),"""",IFERROR(JOIN("", "",QUERY(INDIRECT(""'(EDCA) "" &amp; M$3 &amp; ""'!$A$1:$D$1000""),""SELECT A WHERE D = '"" &amp; $A673 &amp; ""'""))))"),"")</f>
        <v/>
      </c>
      <c r="N673" s="76" t="str">
        <f>IFERROR(__xludf.DUMMYFUNCTION("IF(ISBLANK($D673),"""",IFERROR(JOIN("", "",QUERY(INDIRECT(""'(EDCA) "" &amp; N$3 &amp; ""'!$A$1:$D$1000""),""SELECT A WHERE D = '"" &amp; $A673 &amp; ""'""))))"),"")</f>
        <v/>
      </c>
      <c r="O673" s="76" t="str">
        <f>IFERROR(__xludf.DUMMYFUNCTION("IF(ISBLANK($D673),"""",IFERROR(JOIN("", "",QUERY(INDIRECT(""'(EDCA) "" &amp; O$3 &amp; ""'!$A$1:$D$1000""),""SELECT A WHERE D = '"" &amp; $A673 &amp; ""'""))))"),"")</f>
        <v/>
      </c>
      <c r="P673" s="76" t="str">
        <f>IFERROR(__xludf.DUMMYFUNCTION("IF(ISBLANK($D673),"""",IFERROR(JOIN("", "",QUERY(INDIRECT(""'(EDCA) "" &amp; P$3 &amp; ""'!$A$1:$D$1000""),""SELECT A WHERE D = '"" &amp; $A673 &amp; ""'""))))"),"")</f>
        <v/>
      </c>
      <c r="Q673" s="76">
        <f t="shared" ref="Q673:V673" si="671">IF(ISBLANK(IFERROR(VLOOKUP($A673,INDIRECT("'(EDCA) " &amp; Q$3 &amp; "'!$D:$D"),1,FALSE))),0,1)</f>
        <v>0</v>
      </c>
      <c r="R673" s="76">
        <f t="shared" si="671"/>
        <v>0</v>
      </c>
      <c r="S673" s="76">
        <f t="shared" si="671"/>
        <v>0</v>
      </c>
      <c r="T673" s="76">
        <f t="shared" si="671"/>
        <v>0</v>
      </c>
      <c r="U673" s="76">
        <f t="shared" si="671"/>
        <v>0</v>
      </c>
      <c r="V673" s="76">
        <f t="shared" si="671"/>
        <v>0</v>
      </c>
    </row>
    <row r="674">
      <c r="A674" s="76" t="str">
        <f t="shared" si="1"/>
        <v> ()</v>
      </c>
      <c r="B674" s="76"/>
      <c r="C674" s="76"/>
      <c r="D674" s="76"/>
      <c r="E674" s="76"/>
      <c r="F674" s="76"/>
      <c r="G674" s="76"/>
      <c r="H674" s="76"/>
      <c r="I674" s="88" t="str">
        <f t="shared" si="3"/>
        <v>no</v>
      </c>
      <c r="J674" s="88" t="str">
        <f>IFERROR(__xludf.DUMMYFUNCTION("IFERROR(JOIN("", "",FILTER(K674:P674,LEN(K674:P674))))"),"")</f>
        <v/>
      </c>
      <c r="K674" s="76" t="str">
        <f>IFERROR(__xludf.DUMMYFUNCTION("IF(ISBLANK($D674),"""",IFERROR(JOIN("", "",QUERY(INDIRECT(""'(EDCA) "" &amp; K$3 &amp; ""'!$A$1:$D$1000""),""SELECT A WHERE D = '"" &amp; $A674 &amp; ""'""))))"),"")</f>
        <v/>
      </c>
      <c r="L674" s="76" t="str">
        <f>IFERROR(__xludf.DUMMYFUNCTION("IF(ISBLANK($D674),"""",IFERROR(JOIN("", "",QUERY(INDIRECT(""'(EDCA) "" &amp; L$3 &amp; ""'!$A$1:$D$1000""),""SELECT A WHERE D = '"" &amp; $A674 &amp; ""'""))))"),"")</f>
        <v/>
      </c>
      <c r="M674" s="76" t="str">
        <f>IFERROR(__xludf.DUMMYFUNCTION("IF(ISBLANK($D674),"""",IFERROR(JOIN("", "",QUERY(INDIRECT(""'(EDCA) "" &amp; M$3 &amp; ""'!$A$1:$D$1000""),""SELECT A WHERE D = '"" &amp; $A674 &amp; ""'""))))"),"")</f>
        <v/>
      </c>
      <c r="N674" s="76" t="str">
        <f>IFERROR(__xludf.DUMMYFUNCTION("IF(ISBLANK($D674),"""",IFERROR(JOIN("", "",QUERY(INDIRECT(""'(EDCA) "" &amp; N$3 &amp; ""'!$A$1:$D$1000""),""SELECT A WHERE D = '"" &amp; $A674 &amp; ""'""))))"),"")</f>
        <v/>
      </c>
      <c r="O674" s="76" t="str">
        <f>IFERROR(__xludf.DUMMYFUNCTION("IF(ISBLANK($D674),"""",IFERROR(JOIN("", "",QUERY(INDIRECT(""'(EDCA) "" &amp; O$3 &amp; ""'!$A$1:$D$1000""),""SELECT A WHERE D = '"" &amp; $A674 &amp; ""'""))))"),"")</f>
        <v/>
      </c>
      <c r="P674" s="76" t="str">
        <f>IFERROR(__xludf.DUMMYFUNCTION("IF(ISBLANK($D674),"""",IFERROR(JOIN("", "",QUERY(INDIRECT(""'(EDCA) "" &amp; P$3 &amp; ""'!$A$1:$D$1000""),""SELECT A WHERE D = '"" &amp; $A674 &amp; ""'""))))"),"")</f>
        <v/>
      </c>
      <c r="Q674" s="76">
        <f t="shared" ref="Q674:V674" si="672">IF(ISBLANK(IFERROR(VLOOKUP($A674,INDIRECT("'(EDCA) " &amp; Q$3 &amp; "'!$D:$D"),1,FALSE))),0,1)</f>
        <v>0</v>
      </c>
      <c r="R674" s="76">
        <f t="shared" si="672"/>
        <v>0</v>
      </c>
      <c r="S674" s="76">
        <f t="shared" si="672"/>
        <v>0</v>
      </c>
      <c r="T674" s="76">
        <f t="shared" si="672"/>
        <v>0</v>
      </c>
      <c r="U674" s="76">
        <f t="shared" si="672"/>
        <v>0</v>
      </c>
      <c r="V674" s="76">
        <f t="shared" si="672"/>
        <v>0</v>
      </c>
    </row>
    <row r="675">
      <c r="A675" s="76" t="str">
        <f t="shared" si="1"/>
        <v> ()</v>
      </c>
      <c r="B675" s="76"/>
      <c r="C675" s="76"/>
      <c r="D675" s="76"/>
      <c r="E675" s="76"/>
      <c r="F675" s="76"/>
      <c r="G675" s="76"/>
      <c r="H675" s="76"/>
      <c r="I675" s="88" t="str">
        <f t="shared" si="3"/>
        <v>no</v>
      </c>
      <c r="J675" s="88" t="str">
        <f>IFERROR(__xludf.DUMMYFUNCTION("IFERROR(JOIN("", "",FILTER(K675:P675,LEN(K675:P675))))"),"")</f>
        <v/>
      </c>
      <c r="K675" s="76" t="str">
        <f>IFERROR(__xludf.DUMMYFUNCTION("IF(ISBLANK($D675),"""",IFERROR(JOIN("", "",QUERY(INDIRECT(""'(EDCA) "" &amp; K$3 &amp; ""'!$A$1:$D$1000""),""SELECT A WHERE D = '"" &amp; $A675 &amp; ""'""))))"),"")</f>
        <v/>
      </c>
      <c r="L675" s="76" t="str">
        <f>IFERROR(__xludf.DUMMYFUNCTION("IF(ISBLANK($D675),"""",IFERROR(JOIN("", "",QUERY(INDIRECT(""'(EDCA) "" &amp; L$3 &amp; ""'!$A$1:$D$1000""),""SELECT A WHERE D = '"" &amp; $A675 &amp; ""'""))))"),"")</f>
        <v/>
      </c>
      <c r="M675" s="76" t="str">
        <f>IFERROR(__xludf.DUMMYFUNCTION("IF(ISBLANK($D675),"""",IFERROR(JOIN("", "",QUERY(INDIRECT(""'(EDCA) "" &amp; M$3 &amp; ""'!$A$1:$D$1000""),""SELECT A WHERE D = '"" &amp; $A675 &amp; ""'""))))"),"")</f>
        <v/>
      </c>
      <c r="N675" s="76" t="str">
        <f>IFERROR(__xludf.DUMMYFUNCTION("IF(ISBLANK($D675),"""",IFERROR(JOIN("", "",QUERY(INDIRECT(""'(EDCA) "" &amp; N$3 &amp; ""'!$A$1:$D$1000""),""SELECT A WHERE D = '"" &amp; $A675 &amp; ""'""))))"),"")</f>
        <v/>
      </c>
      <c r="O675" s="76" t="str">
        <f>IFERROR(__xludf.DUMMYFUNCTION("IF(ISBLANK($D675),"""",IFERROR(JOIN("", "",QUERY(INDIRECT(""'(EDCA) "" &amp; O$3 &amp; ""'!$A$1:$D$1000""),""SELECT A WHERE D = '"" &amp; $A675 &amp; ""'""))))"),"")</f>
        <v/>
      </c>
      <c r="P675" s="76" t="str">
        <f>IFERROR(__xludf.DUMMYFUNCTION("IF(ISBLANK($D675),"""",IFERROR(JOIN("", "",QUERY(INDIRECT(""'(EDCA) "" &amp; P$3 &amp; ""'!$A$1:$D$1000""),""SELECT A WHERE D = '"" &amp; $A675 &amp; ""'""))))"),"")</f>
        <v/>
      </c>
      <c r="Q675" s="76">
        <f t="shared" ref="Q675:V675" si="673">IF(ISBLANK(IFERROR(VLOOKUP($A675,INDIRECT("'(EDCA) " &amp; Q$3 &amp; "'!$D:$D"),1,FALSE))),0,1)</f>
        <v>0</v>
      </c>
      <c r="R675" s="76">
        <f t="shared" si="673"/>
        <v>0</v>
      </c>
      <c r="S675" s="76">
        <f t="shared" si="673"/>
        <v>0</v>
      </c>
      <c r="T675" s="76">
        <f t="shared" si="673"/>
        <v>0</v>
      </c>
      <c r="U675" s="76">
        <f t="shared" si="673"/>
        <v>0</v>
      </c>
      <c r="V675" s="76">
        <f t="shared" si="673"/>
        <v>0</v>
      </c>
    </row>
    <row r="676">
      <c r="A676" s="76" t="str">
        <f t="shared" si="1"/>
        <v> ()</v>
      </c>
      <c r="B676" s="76"/>
      <c r="C676" s="76"/>
      <c r="D676" s="76"/>
      <c r="E676" s="76"/>
      <c r="F676" s="76"/>
      <c r="G676" s="76"/>
      <c r="H676" s="76"/>
      <c r="I676" s="88" t="str">
        <f t="shared" si="3"/>
        <v>no</v>
      </c>
      <c r="J676" s="88" t="str">
        <f>IFERROR(__xludf.DUMMYFUNCTION("IFERROR(JOIN("", "",FILTER(K676:P676,LEN(K676:P676))))"),"")</f>
        <v/>
      </c>
      <c r="K676" s="76" t="str">
        <f>IFERROR(__xludf.DUMMYFUNCTION("IF(ISBLANK($D676),"""",IFERROR(JOIN("", "",QUERY(INDIRECT(""'(EDCA) "" &amp; K$3 &amp; ""'!$A$1:$D$1000""),""SELECT A WHERE D = '"" &amp; $A676 &amp; ""'""))))"),"")</f>
        <v/>
      </c>
      <c r="L676" s="76" t="str">
        <f>IFERROR(__xludf.DUMMYFUNCTION("IF(ISBLANK($D676),"""",IFERROR(JOIN("", "",QUERY(INDIRECT(""'(EDCA) "" &amp; L$3 &amp; ""'!$A$1:$D$1000""),""SELECT A WHERE D = '"" &amp; $A676 &amp; ""'""))))"),"")</f>
        <v/>
      </c>
      <c r="M676" s="76" t="str">
        <f>IFERROR(__xludf.DUMMYFUNCTION("IF(ISBLANK($D676),"""",IFERROR(JOIN("", "",QUERY(INDIRECT(""'(EDCA) "" &amp; M$3 &amp; ""'!$A$1:$D$1000""),""SELECT A WHERE D = '"" &amp; $A676 &amp; ""'""))))"),"")</f>
        <v/>
      </c>
      <c r="N676" s="76" t="str">
        <f>IFERROR(__xludf.DUMMYFUNCTION("IF(ISBLANK($D676),"""",IFERROR(JOIN("", "",QUERY(INDIRECT(""'(EDCA) "" &amp; N$3 &amp; ""'!$A$1:$D$1000""),""SELECT A WHERE D = '"" &amp; $A676 &amp; ""'""))))"),"")</f>
        <v/>
      </c>
      <c r="O676" s="76" t="str">
        <f>IFERROR(__xludf.DUMMYFUNCTION("IF(ISBLANK($D676),"""",IFERROR(JOIN("", "",QUERY(INDIRECT(""'(EDCA) "" &amp; O$3 &amp; ""'!$A$1:$D$1000""),""SELECT A WHERE D = '"" &amp; $A676 &amp; ""'""))))"),"")</f>
        <v/>
      </c>
      <c r="P676" s="76" t="str">
        <f>IFERROR(__xludf.DUMMYFUNCTION("IF(ISBLANK($D676),"""",IFERROR(JOIN("", "",QUERY(INDIRECT(""'(EDCA) "" &amp; P$3 &amp; ""'!$A$1:$D$1000""),""SELECT A WHERE D = '"" &amp; $A676 &amp; ""'""))))"),"")</f>
        <v/>
      </c>
      <c r="Q676" s="76">
        <f t="shared" ref="Q676:V676" si="674">IF(ISBLANK(IFERROR(VLOOKUP($A676,INDIRECT("'(EDCA) " &amp; Q$3 &amp; "'!$D:$D"),1,FALSE))),0,1)</f>
        <v>0</v>
      </c>
      <c r="R676" s="76">
        <f t="shared" si="674"/>
        <v>0</v>
      </c>
      <c r="S676" s="76">
        <f t="shared" si="674"/>
        <v>0</v>
      </c>
      <c r="T676" s="76">
        <f t="shared" si="674"/>
        <v>0</v>
      </c>
      <c r="U676" s="76">
        <f t="shared" si="674"/>
        <v>0</v>
      </c>
      <c r="V676" s="76">
        <f t="shared" si="674"/>
        <v>0</v>
      </c>
    </row>
    <row r="677">
      <c r="A677" s="76" t="str">
        <f t="shared" si="1"/>
        <v> ()</v>
      </c>
      <c r="B677" s="76"/>
      <c r="C677" s="76"/>
      <c r="D677" s="76"/>
      <c r="E677" s="76"/>
      <c r="F677" s="76"/>
      <c r="G677" s="76"/>
      <c r="H677" s="76"/>
      <c r="I677" s="88" t="str">
        <f t="shared" si="3"/>
        <v>no</v>
      </c>
      <c r="J677" s="88" t="str">
        <f>IFERROR(__xludf.DUMMYFUNCTION("IFERROR(JOIN("", "",FILTER(K677:P677,LEN(K677:P677))))"),"")</f>
        <v/>
      </c>
      <c r="K677" s="76" t="str">
        <f>IFERROR(__xludf.DUMMYFUNCTION("IF(ISBLANK($D677),"""",IFERROR(JOIN("", "",QUERY(INDIRECT(""'(EDCA) "" &amp; K$3 &amp; ""'!$A$1:$D$1000""),""SELECT A WHERE D = '"" &amp; $A677 &amp; ""'""))))"),"")</f>
        <v/>
      </c>
      <c r="L677" s="76" t="str">
        <f>IFERROR(__xludf.DUMMYFUNCTION("IF(ISBLANK($D677),"""",IFERROR(JOIN("", "",QUERY(INDIRECT(""'(EDCA) "" &amp; L$3 &amp; ""'!$A$1:$D$1000""),""SELECT A WHERE D = '"" &amp; $A677 &amp; ""'""))))"),"")</f>
        <v/>
      </c>
      <c r="M677" s="76" t="str">
        <f>IFERROR(__xludf.DUMMYFUNCTION("IF(ISBLANK($D677),"""",IFERROR(JOIN("", "",QUERY(INDIRECT(""'(EDCA) "" &amp; M$3 &amp; ""'!$A$1:$D$1000""),""SELECT A WHERE D = '"" &amp; $A677 &amp; ""'""))))"),"")</f>
        <v/>
      </c>
      <c r="N677" s="76" t="str">
        <f>IFERROR(__xludf.DUMMYFUNCTION("IF(ISBLANK($D677),"""",IFERROR(JOIN("", "",QUERY(INDIRECT(""'(EDCA) "" &amp; N$3 &amp; ""'!$A$1:$D$1000""),""SELECT A WHERE D = '"" &amp; $A677 &amp; ""'""))))"),"")</f>
        <v/>
      </c>
      <c r="O677" s="76" t="str">
        <f>IFERROR(__xludf.DUMMYFUNCTION("IF(ISBLANK($D677),"""",IFERROR(JOIN("", "",QUERY(INDIRECT(""'(EDCA) "" &amp; O$3 &amp; ""'!$A$1:$D$1000""),""SELECT A WHERE D = '"" &amp; $A677 &amp; ""'""))))"),"")</f>
        <v/>
      </c>
      <c r="P677" s="76" t="str">
        <f>IFERROR(__xludf.DUMMYFUNCTION("IF(ISBLANK($D677),"""",IFERROR(JOIN("", "",QUERY(INDIRECT(""'(EDCA) "" &amp; P$3 &amp; ""'!$A$1:$D$1000""),""SELECT A WHERE D = '"" &amp; $A677 &amp; ""'""))))"),"")</f>
        <v/>
      </c>
      <c r="Q677" s="76">
        <f t="shared" ref="Q677:V677" si="675">IF(ISBLANK(IFERROR(VLOOKUP($A677,INDIRECT("'(EDCA) " &amp; Q$3 &amp; "'!$D:$D"),1,FALSE))),0,1)</f>
        <v>0</v>
      </c>
      <c r="R677" s="76">
        <f t="shared" si="675"/>
        <v>0</v>
      </c>
      <c r="S677" s="76">
        <f t="shared" si="675"/>
        <v>0</v>
      </c>
      <c r="T677" s="76">
        <f t="shared" si="675"/>
        <v>0</v>
      </c>
      <c r="U677" s="76">
        <f t="shared" si="675"/>
        <v>0</v>
      </c>
      <c r="V677" s="76">
        <f t="shared" si="675"/>
        <v>0</v>
      </c>
    </row>
    <row r="678">
      <c r="A678" s="76" t="str">
        <f t="shared" si="1"/>
        <v> ()</v>
      </c>
      <c r="B678" s="76"/>
      <c r="C678" s="76"/>
      <c r="D678" s="76"/>
      <c r="E678" s="76"/>
      <c r="F678" s="76"/>
      <c r="G678" s="76"/>
      <c r="H678" s="76"/>
      <c r="I678" s="88" t="str">
        <f t="shared" si="3"/>
        <v>no</v>
      </c>
      <c r="J678" s="88" t="str">
        <f>IFERROR(__xludf.DUMMYFUNCTION("IFERROR(JOIN("", "",FILTER(K678:P678,LEN(K678:P678))))"),"")</f>
        <v/>
      </c>
      <c r="K678" s="76" t="str">
        <f>IFERROR(__xludf.DUMMYFUNCTION("IF(ISBLANK($D678),"""",IFERROR(JOIN("", "",QUERY(INDIRECT(""'(EDCA) "" &amp; K$3 &amp; ""'!$A$1:$D$1000""),""SELECT A WHERE D = '"" &amp; $A678 &amp; ""'""))))"),"")</f>
        <v/>
      </c>
      <c r="L678" s="76" t="str">
        <f>IFERROR(__xludf.DUMMYFUNCTION("IF(ISBLANK($D678),"""",IFERROR(JOIN("", "",QUERY(INDIRECT(""'(EDCA) "" &amp; L$3 &amp; ""'!$A$1:$D$1000""),""SELECT A WHERE D = '"" &amp; $A678 &amp; ""'""))))"),"")</f>
        <v/>
      </c>
      <c r="M678" s="76" t="str">
        <f>IFERROR(__xludf.DUMMYFUNCTION("IF(ISBLANK($D678),"""",IFERROR(JOIN("", "",QUERY(INDIRECT(""'(EDCA) "" &amp; M$3 &amp; ""'!$A$1:$D$1000""),""SELECT A WHERE D = '"" &amp; $A678 &amp; ""'""))))"),"")</f>
        <v/>
      </c>
      <c r="N678" s="76" t="str">
        <f>IFERROR(__xludf.DUMMYFUNCTION("IF(ISBLANK($D678),"""",IFERROR(JOIN("", "",QUERY(INDIRECT(""'(EDCA) "" &amp; N$3 &amp; ""'!$A$1:$D$1000""),""SELECT A WHERE D = '"" &amp; $A678 &amp; ""'""))))"),"")</f>
        <v/>
      </c>
      <c r="O678" s="76" t="str">
        <f>IFERROR(__xludf.DUMMYFUNCTION("IF(ISBLANK($D678),"""",IFERROR(JOIN("", "",QUERY(INDIRECT(""'(EDCA) "" &amp; O$3 &amp; ""'!$A$1:$D$1000""),""SELECT A WHERE D = '"" &amp; $A678 &amp; ""'""))))"),"")</f>
        <v/>
      </c>
      <c r="P678" s="76" t="str">
        <f>IFERROR(__xludf.DUMMYFUNCTION("IF(ISBLANK($D678),"""",IFERROR(JOIN("", "",QUERY(INDIRECT(""'(EDCA) "" &amp; P$3 &amp; ""'!$A$1:$D$1000""),""SELECT A WHERE D = '"" &amp; $A678 &amp; ""'""))))"),"")</f>
        <v/>
      </c>
      <c r="Q678" s="76">
        <f t="shared" ref="Q678:V678" si="676">IF(ISBLANK(IFERROR(VLOOKUP($A678,INDIRECT("'(EDCA) " &amp; Q$3 &amp; "'!$D:$D"),1,FALSE))),0,1)</f>
        <v>0</v>
      </c>
      <c r="R678" s="76">
        <f t="shared" si="676"/>
        <v>0</v>
      </c>
      <c r="S678" s="76">
        <f t="shared" si="676"/>
        <v>0</v>
      </c>
      <c r="T678" s="76">
        <f t="shared" si="676"/>
        <v>0</v>
      </c>
      <c r="U678" s="76">
        <f t="shared" si="676"/>
        <v>0</v>
      </c>
      <c r="V678" s="76">
        <f t="shared" si="676"/>
        <v>0</v>
      </c>
    </row>
    <row r="679">
      <c r="A679" s="76" t="str">
        <f t="shared" si="1"/>
        <v> ()</v>
      </c>
      <c r="B679" s="76"/>
      <c r="C679" s="76"/>
      <c r="D679" s="76"/>
      <c r="E679" s="76"/>
      <c r="F679" s="76"/>
      <c r="G679" s="76"/>
      <c r="H679" s="76"/>
      <c r="I679" s="88" t="str">
        <f t="shared" si="3"/>
        <v>no</v>
      </c>
      <c r="J679" s="88" t="str">
        <f>IFERROR(__xludf.DUMMYFUNCTION("IFERROR(JOIN("", "",FILTER(K679:P679,LEN(K679:P679))))"),"")</f>
        <v/>
      </c>
      <c r="K679" s="76" t="str">
        <f>IFERROR(__xludf.DUMMYFUNCTION("IF(ISBLANK($D679),"""",IFERROR(JOIN("", "",QUERY(INDIRECT(""'(EDCA) "" &amp; K$3 &amp; ""'!$A$1:$D$1000""),""SELECT A WHERE D = '"" &amp; $A679 &amp; ""'""))))"),"")</f>
        <v/>
      </c>
      <c r="L679" s="76" t="str">
        <f>IFERROR(__xludf.DUMMYFUNCTION("IF(ISBLANK($D679),"""",IFERROR(JOIN("", "",QUERY(INDIRECT(""'(EDCA) "" &amp; L$3 &amp; ""'!$A$1:$D$1000""),""SELECT A WHERE D = '"" &amp; $A679 &amp; ""'""))))"),"")</f>
        <v/>
      </c>
      <c r="M679" s="76" t="str">
        <f>IFERROR(__xludf.DUMMYFUNCTION("IF(ISBLANK($D679),"""",IFERROR(JOIN("", "",QUERY(INDIRECT(""'(EDCA) "" &amp; M$3 &amp; ""'!$A$1:$D$1000""),""SELECT A WHERE D = '"" &amp; $A679 &amp; ""'""))))"),"")</f>
        <v/>
      </c>
      <c r="N679" s="76" t="str">
        <f>IFERROR(__xludf.DUMMYFUNCTION("IF(ISBLANK($D679),"""",IFERROR(JOIN("", "",QUERY(INDIRECT(""'(EDCA) "" &amp; N$3 &amp; ""'!$A$1:$D$1000""),""SELECT A WHERE D = '"" &amp; $A679 &amp; ""'""))))"),"")</f>
        <v/>
      </c>
      <c r="O679" s="76" t="str">
        <f>IFERROR(__xludf.DUMMYFUNCTION("IF(ISBLANK($D679),"""",IFERROR(JOIN("", "",QUERY(INDIRECT(""'(EDCA) "" &amp; O$3 &amp; ""'!$A$1:$D$1000""),""SELECT A WHERE D = '"" &amp; $A679 &amp; ""'""))))"),"")</f>
        <v/>
      </c>
      <c r="P679" s="76" t="str">
        <f>IFERROR(__xludf.DUMMYFUNCTION("IF(ISBLANK($D679),"""",IFERROR(JOIN("", "",QUERY(INDIRECT(""'(EDCA) "" &amp; P$3 &amp; ""'!$A$1:$D$1000""),""SELECT A WHERE D = '"" &amp; $A679 &amp; ""'""))))"),"")</f>
        <v/>
      </c>
      <c r="Q679" s="76">
        <f t="shared" ref="Q679:V679" si="677">IF(ISBLANK(IFERROR(VLOOKUP($A679,INDIRECT("'(EDCA) " &amp; Q$3 &amp; "'!$D:$D"),1,FALSE))),0,1)</f>
        <v>0</v>
      </c>
      <c r="R679" s="76">
        <f t="shared" si="677"/>
        <v>0</v>
      </c>
      <c r="S679" s="76">
        <f t="shared" si="677"/>
        <v>0</v>
      </c>
      <c r="T679" s="76">
        <f t="shared" si="677"/>
        <v>0</v>
      </c>
      <c r="U679" s="76">
        <f t="shared" si="677"/>
        <v>0</v>
      </c>
      <c r="V679" s="76">
        <f t="shared" si="677"/>
        <v>0</v>
      </c>
    </row>
    <row r="680">
      <c r="A680" s="76" t="str">
        <f t="shared" si="1"/>
        <v> ()</v>
      </c>
      <c r="B680" s="76"/>
      <c r="C680" s="76"/>
      <c r="D680" s="76"/>
      <c r="E680" s="76"/>
      <c r="F680" s="76"/>
      <c r="G680" s="76"/>
      <c r="H680" s="76"/>
      <c r="I680" s="88" t="str">
        <f t="shared" si="3"/>
        <v>no</v>
      </c>
      <c r="J680" s="88" t="str">
        <f>IFERROR(__xludf.DUMMYFUNCTION("IFERROR(JOIN("", "",FILTER(K680:P680,LEN(K680:P680))))"),"")</f>
        <v/>
      </c>
      <c r="K680" s="76" t="str">
        <f>IFERROR(__xludf.DUMMYFUNCTION("IF(ISBLANK($D680),"""",IFERROR(JOIN("", "",QUERY(INDIRECT(""'(EDCA) "" &amp; K$3 &amp; ""'!$A$1:$D$1000""),""SELECT A WHERE D = '"" &amp; $A680 &amp; ""'""))))"),"")</f>
        <v/>
      </c>
      <c r="L680" s="76" t="str">
        <f>IFERROR(__xludf.DUMMYFUNCTION("IF(ISBLANK($D680),"""",IFERROR(JOIN("", "",QUERY(INDIRECT(""'(EDCA) "" &amp; L$3 &amp; ""'!$A$1:$D$1000""),""SELECT A WHERE D = '"" &amp; $A680 &amp; ""'""))))"),"")</f>
        <v/>
      </c>
      <c r="M680" s="76" t="str">
        <f>IFERROR(__xludf.DUMMYFUNCTION("IF(ISBLANK($D680),"""",IFERROR(JOIN("", "",QUERY(INDIRECT(""'(EDCA) "" &amp; M$3 &amp; ""'!$A$1:$D$1000""),""SELECT A WHERE D = '"" &amp; $A680 &amp; ""'""))))"),"")</f>
        <v/>
      </c>
      <c r="N680" s="76" t="str">
        <f>IFERROR(__xludf.DUMMYFUNCTION("IF(ISBLANK($D680),"""",IFERROR(JOIN("", "",QUERY(INDIRECT(""'(EDCA) "" &amp; N$3 &amp; ""'!$A$1:$D$1000""),""SELECT A WHERE D = '"" &amp; $A680 &amp; ""'""))))"),"")</f>
        <v/>
      </c>
      <c r="O680" s="76" t="str">
        <f>IFERROR(__xludf.DUMMYFUNCTION("IF(ISBLANK($D680),"""",IFERROR(JOIN("", "",QUERY(INDIRECT(""'(EDCA) "" &amp; O$3 &amp; ""'!$A$1:$D$1000""),""SELECT A WHERE D = '"" &amp; $A680 &amp; ""'""))))"),"")</f>
        <v/>
      </c>
      <c r="P680" s="76" t="str">
        <f>IFERROR(__xludf.DUMMYFUNCTION("IF(ISBLANK($D680),"""",IFERROR(JOIN("", "",QUERY(INDIRECT(""'(EDCA) "" &amp; P$3 &amp; ""'!$A$1:$D$1000""),""SELECT A WHERE D = '"" &amp; $A680 &amp; ""'""))))"),"")</f>
        <v/>
      </c>
      <c r="Q680" s="76">
        <f t="shared" ref="Q680:V680" si="678">IF(ISBLANK(IFERROR(VLOOKUP($A680,INDIRECT("'(EDCA) " &amp; Q$3 &amp; "'!$D:$D"),1,FALSE))),0,1)</f>
        <v>0</v>
      </c>
      <c r="R680" s="76">
        <f t="shared" si="678"/>
        <v>0</v>
      </c>
      <c r="S680" s="76">
        <f t="shared" si="678"/>
        <v>0</v>
      </c>
      <c r="T680" s="76">
        <f t="shared" si="678"/>
        <v>0</v>
      </c>
      <c r="U680" s="76">
        <f t="shared" si="678"/>
        <v>0</v>
      </c>
      <c r="V680" s="76">
        <f t="shared" si="678"/>
        <v>0</v>
      </c>
    </row>
    <row r="681">
      <c r="A681" s="76" t="str">
        <f t="shared" si="1"/>
        <v> ()</v>
      </c>
      <c r="B681" s="76"/>
      <c r="C681" s="76"/>
      <c r="D681" s="76"/>
      <c r="E681" s="76"/>
      <c r="F681" s="76"/>
      <c r="G681" s="76"/>
      <c r="H681" s="76"/>
      <c r="I681" s="88" t="str">
        <f t="shared" si="3"/>
        <v>no</v>
      </c>
      <c r="J681" s="88" t="str">
        <f>IFERROR(__xludf.DUMMYFUNCTION("IFERROR(JOIN("", "",FILTER(K681:P681,LEN(K681:P681))))"),"")</f>
        <v/>
      </c>
      <c r="K681" s="76" t="str">
        <f>IFERROR(__xludf.DUMMYFUNCTION("IF(ISBLANK($D681),"""",IFERROR(JOIN("", "",QUERY(INDIRECT(""'(EDCA) "" &amp; K$3 &amp; ""'!$A$1:$D$1000""),""SELECT A WHERE D = '"" &amp; $A681 &amp; ""'""))))"),"")</f>
        <v/>
      </c>
      <c r="L681" s="76" t="str">
        <f>IFERROR(__xludf.DUMMYFUNCTION("IF(ISBLANK($D681),"""",IFERROR(JOIN("", "",QUERY(INDIRECT(""'(EDCA) "" &amp; L$3 &amp; ""'!$A$1:$D$1000""),""SELECT A WHERE D = '"" &amp; $A681 &amp; ""'""))))"),"")</f>
        <v/>
      </c>
      <c r="M681" s="76" t="str">
        <f>IFERROR(__xludf.DUMMYFUNCTION("IF(ISBLANK($D681),"""",IFERROR(JOIN("", "",QUERY(INDIRECT(""'(EDCA) "" &amp; M$3 &amp; ""'!$A$1:$D$1000""),""SELECT A WHERE D = '"" &amp; $A681 &amp; ""'""))))"),"")</f>
        <v/>
      </c>
      <c r="N681" s="76" t="str">
        <f>IFERROR(__xludf.DUMMYFUNCTION("IF(ISBLANK($D681),"""",IFERROR(JOIN("", "",QUERY(INDIRECT(""'(EDCA) "" &amp; N$3 &amp; ""'!$A$1:$D$1000""),""SELECT A WHERE D = '"" &amp; $A681 &amp; ""'""))))"),"")</f>
        <v/>
      </c>
      <c r="O681" s="76" t="str">
        <f>IFERROR(__xludf.DUMMYFUNCTION("IF(ISBLANK($D681),"""",IFERROR(JOIN("", "",QUERY(INDIRECT(""'(EDCA) "" &amp; O$3 &amp; ""'!$A$1:$D$1000""),""SELECT A WHERE D = '"" &amp; $A681 &amp; ""'""))))"),"")</f>
        <v/>
      </c>
      <c r="P681" s="76" t="str">
        <f>IFERROR(__xludf.DUMMYFUNCTION("IF(ISBLANK($D681),"""",IFERROR(JOIN("", "",QUERY(INDIRECT(""'(EDCA) "" &amp; P$3 &amp; ""'!$A$1:$D$1000""),""SELECT A WHERE D = '"" &amp; $A681 &amp; ""'""))))"),"")</f>
        <v/>
      </c>
      <c r="Q681" s="76">
        <f t="shared" ref="Q681:V681" si="679">IF(ISBLANK(IFERROR(VLOOKUP($A681,INDIRECT("'(EDCA) " &amp; Q$3 &amp; "'!$D:$D"),1,FALSE))),0,1)</f>
        <v>0</v>
      </c>
      <c r="R681" s="76">
        <f t="shared" si="679"/>
        <v>0</v>
      </c>
      <c r="S681" s="76">
        <f t="shared" si="679"/>
        <v>0</v>
      </c>
      <c r="T681" s="76">
        <f t="shared" si="679"/>
        <v>0</v>
      </c>
      <c r="U681" s="76">
        <f t="shared" si="679"/>
        <v>0</v>
      </c>
      <c r="V681" s="76">
        <f t="shared" si="679"/>
        <v>0</v>
      </c>
    </row>
    <row r="682">
      <c r="A682" s="76" t="str">
        <f t="shared" si="1"/>
        <v> ()</v>
      </c>
      <c r="B682" s="76"/>
      <c r="C682" s="76"/>
      <c r="D682" s="76"/>
      <c r="E682" s="76"/>
      <c r="F682" s="76"/>
      <c r="G682" s="76"/>
      <c r="H682" s="76"/>
      <c r="I682" s="88" t="str">
        <f t="shared" si="3"/>
        <v>no</v>
      </c>
      <c r="J682" s="88" t="str">
        <f>IFERROR(__xludf.DUMMYFUNCTION("IFERROR(JOIN("", "",FILTER(K682:P682,LEN(K682:P682))))"),"")</f>
        <v/>
      </c>
      <c r="K682" s="76" t="str">
        <f>IFERROR(__xludf.DUMMYFUNCTION("IF(ISBLANK($D682),"""",IFERROR(JOIN("", "",QUERY(INDIRECT(""'(EDCA) "" &amp; K$3 &amp; ""'!$A$1:$D$1000""),""SELECT A WHERE D = '"" &amp; $A682 &amp; ""'""))))"),"")</f>
        <v/>
      </c>
      <c r="L682" s="76" t="str">
        <f>IFERROR(__xludf.DUMMYFUNCTION("IF(ISBLANK($D682),"""",IFERROR(JOIN("", "",QUERY(INDIRECT(""'(EDCA) "" &amp; L$3 &amp; ""'!$A$1:$D$1000""),""SELECT A WHERE D = '"" &amp; $A682 &amp; ""'""))))"),"")</f>
        <v/>
      </c>
      <c r="M682" s="76" t="str">
        <f>IFERROR(__xludf.DUMMYFUNCTION("IF(ISBLANK($D682),"""",IFERROR(JOIN("", "",QUERY(INDIRECT(""'(EDCA) "" &amp; M$3 &amp; ""'!$A$1:$D$1000""),""SELECT A WHERE D = '"" &amp; $A682 &amp; ""'""))))"),"")</f>
        <v/>
      </c>
      <c r="N682" s="76" t="str">
        <f>IFERROR(__xludf.DUMMYFUNCTION("IF(ISBLANK($D682),"""",IFERROR(JOIN("", "",QUERY(INDIRECT(""'(EDCA) "" &amp; N$3 &amp; ""'!$A$1:$D$1000""),""SELECT A WHERE D = '"" &amp; $A682 &amp; ""'""))))"),"")</f>
        <v/>
      </c>
      <c r="O682" s="76" t="str">
        <f>IFERROR(__xludf.DUMMYFUNCTION("IF(ISBLANK($D682),"""",IFERROR(JOIN("", "",QUERY(INDIRECT(""'(EDCA) "" &amp; O$3 &amp; ""'!$A$1:$D$1000""),""SELECT A WHERE D = '"" &amp; $A682 &amp; ""'""))))"),"")</f>
        <v/>
      </c>
      <c r="P682" s="76" t="str">
        <f>IFERROR(__xludf.DUMMYFUNCTION("IF(ISBLANK($D682),"""",IFERROR(JOIN("", "",QUERY(INDIRECT(""'(EDCA) "" &amp; P$3 &amp; ""'!$A$1:$D$1000""),""SELECT A WHERE D = '"" &amp; $A682 &amp; ""'""))))"),"")</f>
        <v/>
      </c>
      <c r="Q682" s="76">
        <f t="shared" ref="Q682:V682" si="680">IF(ISBLANK(IFERROR(VLOOKUP($A682,INDIRECT("'(EDCA) " &amp; Q$3 &amp; "'!$D:$D"),1,FALSE))),0,1)</f>
        <v>0</v>
      </c>
      <c r="R682" s="76">
        <f t="shared" si="680"/>
        <v>0</v>
      </c>
      <c r="S682" s="76">
        <f t="shared" si="680"/>
        <v>0</v>
      </c>
      <c r="T682" s="76">
        <f t="shared" si="680"/>
        <v>0</v>
      </c>
      <c r="U682" s="76">
        <f t="shared" si="680"/>
        <v>0</v>
      </c>
      <c r="V682" s="76">
        <f t="shared" si="680"/>
        <v>0</v>
      </c>
    </row>
    <row r="683">
      <c r="A683" s="76" t="str">
        <f t="shared" si="1"/>
        <v> ()</v>
      </c>
      <c r="B683" s="76"/>
      <c r="C683" s="76"/>
      <c r="D683" s="76"/>
      <c r="E683" s="76"/>
      <c r="F683" s="76"/>
      <c r="G683" s="76"/>
      <c r="H683" s="76"/>
      <c r="I683" s="88" t="str">
        <f t="shared" si="3"/>
        <v>no</v>
      </c>
      <c r="J683" s="88" t="str">
        <f>IFERROR(__xludf.DUMMYFUNCTION("IFERROR(JOIN("", "",FILTER(K683:P683,LEN(K683:P683))))"),"")</f>
        <v/>
      </c>
      <c r="K683" s="76" t="str">
        <f>IFERROR(__xludf.DUMMYFUNCTION("IF(ISBLANK($D683),"""",IFERROR(JOIN("", "",QUERY(INDIRECT(""'(EDCA) "" &amp; K$3 &amp; ""'!$A$1:$D$1000""),""SELECT A WHERE D = '"" &amp; $A683 &amp; ""'""))))"),"")</f>
        <v/>
      </c>
      <c r="L683" s="76" t="str">
        <f>IFERROR(__xludf.DUMMYFUNCTION("IF(ISBLANK($D683),"""",IFERROR(JOIN("", "",QUERY(INDIRECT(""'(EDCA) "" &amp; L$3 &amp; ""'!$A$1:$D$1000""),""SELECT A WHERE D = '"" &amp; $A683 &amp; ""'""))))"),"")</f>
        <v/>
      </c>
      <c r="M683" s="76" t="str">
        <f>IFERROR(__xludf.DUMMYFUNCTION("IF(ISBLANK($D683),"""",IFERROR(JOIN("", "",QUERY(INDIRECT(""'(EDCA) "" &amp; M$3 &amp; ""'!$A$1:$D$1000""),""SELECT A WHERE D = '"" &amp; $A683 &amp; ""'""))))"),"")</f>
        <v/>
      </c>
      <c r="N683" s="76" t="str">
        <f>IFERROR(__xludf.DUMMYFUNCTION("IF(ISBLANK($D683),"""",IFERROR(JOIN("", "",QUERY(INDIRECT(""'(EDCA) "" &amp; N$3 &amp; ""'!$A$1:$D$1000""),""SELECT A WHERE D = '"" &amp; $A683 &amp; ""'""))))"),"")</f>
        <v/>
      </c>
      <c r="O683" s="76" t="str">
        <f>IFERROR(__xludf.DUMMYFUNCTION("IF(ISBLANK($D683),"""",IFERROR(JOIN("", "",QUERY(INDIRECT(""'(EDCA) "" &amp; O$3 &amp; ""'!$A$1:$D$1000""),""SELECT A WHERE D = '"" &amp; $A683 &amp; ""'""))))"),"")</f>
        <v/>
      </c>
      <c r="P683" s="76" t="str">
        <f>IFERROR(__xludf.DUMMYFUNCTION("IF(ISBLANK($D683),"""",IFERROR(JOIN("", "",QUERY(INDIRECT(""'(EDCA) "" &amp; P$3 &amp; ""'!$A$1:$D$1000""),""SELECT A WHERE D = '"" &amp; $A683 &amp; ""'""))))"),"")</f>
        <v/>
      </c>
      <c r="Q683" s="76">
        <f t="shared" ref="Q683:V683" si="681">IF(ISBLANK(IFERROR(VLOOKUP($A683,INDIRECT("'(EDCA) " &amp; Q$3 &amp; "'!$D:$D"),1,FALSE))),0,1)</f>
        <v>0</v>
      </c>
      <c r="R683" s="76">
        <f t="shared" si="681"/>
        <v>0</v>
      </c>
      <c r="S683" s="76">
        <f t="shared" si="681"/>
        <v>0</v>
      </c>
      <c r="T683" s="76">
        <f t="shared" si="681"/>
        <v>0</v>
      </c>
      <c r="U683" s="76">
        <f t="shared" si="681"/>
        <v>0</v>
      </c>
      <c r="V683" s="76">
        <f t="shared" si="681"/>
        <v>0</v>
      </c>
    </row>
    <row r="684">
      <c r="A684" s="76" t="str">
        <f t="shared" si="1"/>
        <v> ()</v>
      </c>
      <c r="B684" s="76"/>
      <c r="C684" s="76"/>
      <c r="D684" s="76"/>
      <c r="E684" s="76"/>
      <c r="F684" s="76"/>
      <c r="G684" s="76"/>
      <c r="H684" s="76"/>
      <c r="I684" s="88" t="str">
        <f t="shared" si="3"/>
        <v>no</v>
      </c>
      <c r="J684" s="88" t="str">
        <f>IFERROR(__xludf.DUMMYFUNCTION("IFERROR(JOIN("", "",FILTER(K684:P684,LEN(K684:P684))))"),"")</f>
        <v/>
      </c>
      <c r="K684" s="76" t="str">
        <f>IFERROR(__xludf.DUMMYFUNCTION("IF(ISBLANK($D684),"""",IFERROR(JOIN("", "",QUERY(INDIRECT(""'(EDCA) "" &amp; K$3 &amp; ""'!$A$1:$D$1000""),""SELECT A WHERE D = '"" &amp; $A684 &amp; ""'""))))"),"")</f>
        <v/>
      </c>
      <c r="L684" s="76" t="str">
        <f>IFERROR(__xludf.DUMMYFUNCTION("IF(ISBLANK($D684),"""",IFERROR(JOIN("", "",QUERY(INDIRECT(""'(EDCA) "" &amp; L$3 &amp; ""'!$A$1:$D$1000""),""SELECT A WHERE D = '"" &amp; $A684 &amp; ""'""))))"),"")</f>
        <v/>
      </c>
      <c r="M684" s="76" t="str">
        <f>IFERROR(__xludf.DUMMYFUNCTION("IF(ISBLANK($D684),"""",IFERROR(JOIN("", "",QUERY(INDIRECT(""'(EDCA) "" &amp; M$3 &amp; ""'!$A$1:$D$1000""),""SELECT A WHERE D = '"" &amp; $A684 &amp; ""'""))))"),"")</f>
        <v/>
      </c>
      <c r="N684" s="76" t="str">
        <f>IFERROR(__xludf.DUMMYFUNCTION("IF(ISBLANK($D684),"""",IFERROR(JOIN("", "",QUERY(INDIRECT(""'(EDCA) "" &amp; N$3 &amp; ""'!$A$1:$D$1000""),""SELECT A WHERE D = '"" &amp; $A684 &amp; ""'""))))"),"")</f>
        <v/>
      </c>
      <c r="O684" s="76" t="str">
        <f>IFERROR(__xludf.DUMMYFUNCTION("IF(ISBLANK($D684),"""",IFERROR(JOIN("", "",QUERY(INDIRECT(""'(EDCA) "" &amp; O$3 &amp; ""'!$A$1:$D$1000""),""SELECT A WHERE D = '"" &amp; $A684 &amp; ""'""))))"),"")</f>
        <v/>
      </c>
      <c r="P684" s="76" t="str">
        <f>IFERROR(__xludf.DUMMYFUNCTION("IF(ISBLANK($D684),"""",IFERROR(JOIN("", "",QUERY(INDIRECT(""'(EDCA) "" &amp; P$3 &amp; ""'!$A$1:$D$1000""),""SELECT A WHERE D = '"" &amp; $A684 &amp; ""'""))))"),"")</f>
        <v/>
      </c>
      <c r="Q684" s="76">
        <f t="shared" ref="Q684:V684" si="682">IF(ISBLANK(IFERROR(VLOOKUP($A684,INDIRECT("'(EDCA) " &amp; Q$3 &amp; "'!$D:$D"),1,FALSE))),0,1)</f>
        <v>0</v>
      </c>
      <c r="R684" s="76">
        <f t="shared" si="682"/>
        <v>0</v>
      </c>
      <c r="S684" s="76">
        <f t="shared" si="682"/>
        <v>0</v>
      </c>
      <c r="T684" s="76">
        <f t="shared" si="682"/>
        <v>0</v>
      </c>
      <c r="U684" s="76">
        <f t="shared" si="682"/>
        <v>0</v>
      </c>
      <c r="V684" s="76">
        <f t="shared" si="682"/>
        <v>0</v>
      </c>
    </row>
    <row r="685">
      <c r="A685" s="76" t="str">
        <f t="shared" si="1"/>
        <v> ()</v>
      </c>
      <c r="B685" s="76"/>
      <c r="C685" s="76"/>
      <c r="D685" s="76"/>
      <c r="E685" s="76"/>
      <c r="F685" s="76"/>
      <c r="G685" s="76"/>
      <c r="H685" s="76"/>
      <c r="I685" s="88" t="str">
        <f t="shared" si="3"/>
        <v>no</v>
      </c>
      <c r="J685" s="88" t="str">
        <f>IFERROR(__xludf.DUMMYFUNCTION("IFERROR(JOIN("", "",FILTER(K685:P685,LEN(K685:P685))))"),"")</f>
        <v/>
      </c>
      <c r="K685" s="76" t="str">
        <f>IFERROR(__xludf.DUMMYFUNCTION("IF(ISBLANK($D685),"""",IFERROR(JOIN("", "",QUERY(INDIRECT(""'(EDCA) "" &amp; K$3 &amp; ""'!$A$1:$D$1000""),""SELECT A WHERE D = '"" &amp; $A685 &amp; ""'""))))"),"")</f>
        <v/>
      </c>
      <c r="L685" s="76" t="str">
        <f>IFERROR(__xludf.DUMMYFUNCTION("IF(ISBLANK($D685),"""",IFERROR(JOIN("", "",QUERY(INDIRECT(""'(EDCA) "" &amp; L$3 &amp; ""'!$A$1:$D$1000""),""SELECT A WHERE D = '"" &amp; $A685 &amp; ""'""))))"),"")</f>
        <v/>
      </c>
      <c r="M685" s="76" t="str">
        <f>IFERROR(__xludf.DUMMYFUNCTION("IF(ISBLANK($D685),"""",IFERROR(JOIN("", "",QUERY(INDIRECT(""'(EDCA) "" &amp; M$3 &amp; ""'!$A$1:$D$1000""),""SELECT A WHERE D = '"" &amp; $A685 &amp; ""'""))))"),"")</f>
        <v/>
      </c>
      <c r="N685" s="76" t="str">
        <f>IFERROR(__xludf.DUMMYFUNCTION("IF(ISBLANK($D685),"""",IFERROR(JOIN("", "",QUERY(INDIRECT(""'(EDCA) "" &amp; N$3 &amp; ""'!$A$1:$D$1000""),""SELECT A WHERE D = '"" &amp; $A685 &amp; ""'""))))"),"")</f>
        <v/>
      </c>
      <c r="O685" s="76" t="str">
        <f>IFERROR(__xludf.DUMMYFUNCTION("IF(ISBLANK($D685),"""",IFERROR(JOIN("", "",QUERY(INDIRECT(""'(EDCA) "" &amp; O$3 &amp; ""'!$A$1:$D$1000""),""SELECT A WHERE D = '"" &amp; $A685 &amp; ""'""))))"),"")</f>
        <v/>
      </c>
      <c r="P685" s="76" t="str">
        <f>IFERROR(__xludf.DUMMYFUNCTION("IF(ISBLANK($D685),"""",IFERROR(JOIN("", "",QUERY(INDIRECT(""'(EDCA) "" &amp; P$3 &amp; ""'!$A$1:$D$1000""),""SELECT A WHERE D = '"" &amp; $A685 &amp; ""'""))))"),"")</f>
        <v/>
      </c>
      <c r="Q685" s="76">
        <f t="shared" ref="Q685:V685" si="683">IF(ISBLANK(IFERROR(VLOOKUP($A685,INDIRECT("'(EDCA) " &amp; Q$3 &amp; "'!$D:$D"),1,FALSE))),0,1)</f>
        <v>0</v>
      </c>
      <c r="R685" s="76">
        <f t="shared" si="683"/>
        <v>0</v>
      </c>
      <c r="S685" s="76">
        <f t="shared" si="683"/>
        <v>0</v>
      </c>
      <c r="T685" s="76">
        <f t="shared" si="683"/>
        <v>0</v>
      </c>
      <c r="U685" s="76">
        <f t="shared" si="683"/>
        <v>0</v>
      </c>
      <c r="V685" s="76">
        <f t="shared" si="683"/>
        <v>0</v>
      </c>
    </row>
    <row r="686">
      <c r="A686" s="76" t="str">
        <f t="shared" si="1"/>
        <v> ()</v>
      </c>
      <c r="B686" s="76"/>
      <c r="C686" s="76"/>
      <c r="D686" s="76"/>
      <c r="E686" s="76"/>
      <c r="F686" s="76"/>
      <c r="G686" s="76"/>
      <c r="H686" s="76"/>
      <c r="I686" s="88" t="str">
        <f t="shared" si="3"/>
        <v>no</v>
      </c>
      <c r="J686" s="88" t="str">
        <f>IFERROR(__xludf.DUMMYFUNCTION("IFERROR(JOIN("", "",FILTER(K686:P686,LEN(K686:P686))))"),"")</f>
        <v/>
      </c>
      <c r="K686" s="76" t="str">
        <f>IFERROR(__xludf.DUMMYFUNCTION("IF(ISBLANK($D686),"""",IFERROR(JOIN("", "",QUERY(INDIRECT(""'(EDCA) "" &amp; K$3 &amp; ""'!$A$1:$D$1000""),""SELECT A WHERE D = '"" &amp; $A686 &amp; ""'""))))"),"")</f>
        <v/>
      </c>
      <c r="L686" s="76" t="str">
        <f>IFERROR(__xludf.DUMMYFUNCTION("IF(ISBLANK($D686),"""",IFERROR(JOIN("", "",QUERY(INDIRECT(""'(EDCA) "" &amp; L$3 &amp; ""'!$A$1:$D$1000""),""SELECT A WHERE D = '"" &amp; $A686 &amp; ""'""))))"),"")</f>
        <v/>
      </c>
      <c r="M686" s="76" t="str">
        <f>IFERROR(__xludf.DUMMYFUNCTION("IF(ISBLANK($D686),"""",IFERROR(JOIN("", "",QUERY(INDIRECT(""'(EDCA) "" &amp; M$3 &amp; ""'!$A$1:$D$1000""),""SELECT A WHERE D = '"" &amp; $A686 &amp; ""'""))))"),"")</f>
        <v/>
      </c>
      <c r="N686" s="76" t="str">
        <f>IFERROR(__xludf.DUMMYFUNCTION("IF(ISBLANK($D686),"""",IFERROR(JOIN("", "",QUERY(INDIRECT(""'(EDCA) "" &amp; N$3 &amp; ""'!$A$1:$D$1000""),""SELECT A WHERE D = '"" &amp; $A686 &amp; ""'""))))"),"")</f>
        <v/>
      </c>
      <c r="O686" s="76" t="str">
        <f>IFERROR(__xludf.DUMMYFUNCTION("IF(ISBLANK($D686),"""",IFERROR(JOIN("", "",QUERY(INDIRECT(""'(EDCA) "" &amp; O$3 &amp; ""'!$A$1:$D$1000""),""SELECT A WHERE D = '"" &amp; $A686 &amp; ""'""))))"),"")</f>
        <v/>
      </c>
      <c r="P686" s="76" t="str">
        <f>IFERROR(__xludf.DUMMYFUNCTION("IF(ISBLANK($D686),"""",IFERROR(JOIN("", "",QUERY(INDIRECT(""'(EDCA) "" &amp; P$3 &amp; ""'!$A$1:$D$1000""),""SELECT A WHERE D = '"" &amp; $A686 &amp; ""'""))))"),"")</f>
        <v/>
      </c>
      <c r="Q686" s="76">
        <f t="shared" ref="Q686:V686" si="684">IF(ISBLANK(IFERROR(VLOOKUP($A686,INDIRECT("'(EDCA) " &amp; Q$3 &amp; "'!$D:$D"),1,FALSE))),0,1)</f>
        <v>0</v>
      </c>
      <c r="R686" s="76">
        <f t="shared" si="684"/>
        <v>0</v>
      </c>
      <c r="S686" s="76">
        <f t="shared" si="684"/>
        <v>0</v>
      </c>
      <c r="T686" s="76">
        <f t="shared" si="684"/>
        <v>0</v>
      </c>
      <c r="U686" s="76">
        <f t="shared" si="684"/>
        <v>0</v>
      </c>
      <c r="V686" s="76">
        <f t="shared" si="684"/>
        <v>0</v>
      </c>
    </row>
    <row r="687">
      <c r="A687" s="76" t="str">
        <f t="shared" si="1"/>
        <v> ()</v>
      </c>
      <c r="B687" s="76"/>
      <c r="C687" s="76"/>
      <c r="D687" s="76"/>
      <c r="E687" s="76"/>
      <c r="F687" s="76"/>
      <c r="G687" s="76"/>
      <c r="H687" s="76"/>
      <c r="I687" s="88" t="str">
        <f t="shared" si="3"/>
        <v>no</v>
      </c>
      <c r="J687" s="88" t="str">
        <f>IFERROR(__xludf.DUMMYFUNCTION("IFERROR(JOIN("", "",FILTER(K687:P687,LEN(K687:P687))))"),"")</f>
        <v/>
      </c>
      <c r="K687" s="76" t="str">
        <f>IFERROR(__xludf.DUMMYFUNCTION("IF(ISBLANK($D687),"""",IFERROR(JOIN("", "",QUERY(INDIRECT(""'(EDCA) "" &amp; K$3 &amp; ""'!$A$1:$D$1000""),""SELECT A WHERE D = '"" &amp; $A687 &amp; ""'""))))"),"")</f>
        <v/>
      </c>
      <c r="L687" s="76" t="str">
        <f>IFERROR(__xludf.DUMMYFUNCTION("IF(ISBLANK($D687),"""",IFERROR(JOIN("", "",QUERY(INDIRECT(""'(EDCA) "" &amp; L$3 &amp; ""'!$A$1:$D$1000""),""SELECT A WHERE D = '"" &amp; $A687 &amp; ""'""))))"),"")</f>
        <v/>
      </c>
      <c r="M687" s="76" t="str">
        <f>IFERROR(__xludf.DUMMYFUNCTION("IF(ISBLANK($D687),"""",IFERROR(JOIN("", "",QUERY(INDIRECT(""'(EDCA) "" &amp; M$3 &amp; ""'!$A$1:$D$1000""),""SELECT A WHERE D = '"" &amp; $A687 &amp; ""'""))))"),"")</f>
        <v/>
      </c>
      <c r="N687" s="76" t="str">
        <f>IFERROR(__xludf.DUMMYFUNCTION("IF(ISBLANK($D687),"""",IFERROR(JOIN("", "",QUERY(INDIRECT(""'(EDCA) "" &amp; N$3 &amp; ""'!$A$1:$D$1000""),""SELECT A WHERE D = '"" &amp; $A687 &amp; ""'""))))"),"")</f>
        <v/>
      </c>
      <c r="O687" s="76" t="str">
        <f>IFERROR(__xludf.DUMMYFUNCTION("IF(ISBLANK($D687),"""",IFERROR(JOIN("", "",QUERY(INDIRECT(""'(EDCA) "" &amp; O$3 &amp; ""'!$A$1:$D$1000""),""SELECT A WHERE D = '"" &amp; $A687 &amp; ""'""))))"),"")</f>
        <v/>
      </c>
      <c r="P687" s="76" t="str">
        <f>IFERROR(__xludf.DUMMYFUNCTION("IF(ISBLANK($D687),"""",IFERROR(JOIN("", "",QUERY(INDIRECT(""'(EDCA) "" &amp; P$3 &amp; ""'!$A$1:$D$1000""),""SELECT A WHERE D = '"" &amp; $A687 &amp; ""'""))))"),"")</f>
        <v/>
      </c>
      <c r="Q687" s="76">
        <f t="shared" ref="Q687:V687" si="685">IF(ISBLANK(IFERROR(VLOOKUP($A687,INDIRECT("'(EDCA) " &amp; Q$3 &amp; "'!$D:$D"),1,FALSE))),0,1)</f>
        <v>0</v>
      </c>
      <c r="R687" s="76">
        <f t="shared" si="685"/>
        <v>0</v>
      </c>
      <c r="S687" s="76">
        <f t="shared" si="685"/>
        <v>0</v>
      </c>
      <c r="T687" s="76">
        <f t="shared" si="685"/>
        <v>0</v>
      </c>
      <c r="U687" s="76">
        <f t="shared" si="685"/>
        <v>0</v>
      </c>
      <c r="V687" s="76">
        <f t="shared" si="685"/>
        <v>0</v>
      </c>
    </row>
    <row r="688">
      <c r="A688" s="76" t="str">
        <f t="shared" si="1"/>
        <v> ()</v>
      </c>
      <c r="B688" s="76"/>
      <c r="C688" s="76"/>
      <c r="D688" s="76"/>
      <c r="E688" s="76"/>
      <c r="F688" s="76"/>
      <c r="G688" s="76"/>
      <c r="H688" s="76"/>
      <c r="I688" s="88" t="str">
        <f t="shared" si="3"/>
        <v>no</v>
      </c>
      <c r="J688" s="88" t="str">
        <f>IFERROR(__xludf.DUMMYFUNCTION("IFERROR(JOIN("", "",FILTER(K688:P688,LEN(K688:P688))))"),"")</f>
        <v/>
      </c>
      <c r="K688" s="76" t="str">
        <f>IFERROR(__xludf.DUMMYFUNCTION("IF(ISBLANK($D688),"""",IFERROR(JOIN("", "",QUERY(INDIRECT(""'(EDCA) "" &amp; K$3 &amp; ""'!$A$1:$D$1000""),""SELECT A WHERE D = '"" &amp; $A688 &amp; ""'""))))"),"")</f>
        <v/>
      </c>
      <c r="L688" s="76" t="str">
        <f>IFERROR(__xludf.DUMMYFUNCTION("IF(ISBLANK($D688),"""",IFERROR(JOIN("", "",QUERY(INDIRECT(""'(EDCA) "" &amp; L$3 &amp; ""'!$A$1:$D$1000""),""SELECT A WHERE D = '"" &amp; $A688 &amp; ""'""))))"),"")</f>
        <v/>
      </c>
      <c r="M688" s="76" t="str">
        <f>IFERROR(__xludf.DUMMYFUNCTION("IF(ISBLANK($D688),"""",IFERROR(JOIN("", "",QUERY(INDIRECT(""'(EDCA) "" &amp; M$3 &amp; ""'!$A$1:$D$1000""),""SELECT A WHERE D = '"" &amp; $A688 &amp; ""'""))))"),"")</f>
        <v/>
      </c>
      <c r="N688" s="76" t="str">
        <f>IFERROR(__xludf.DUMMYFUNCTION("IF(ISBLANK($D688),"""",IFERROR(JOIN("", "",QUERY(INDIRECT(""'(EDCA) "" &amp; N$3 &amp; ""'!$A$1:$D$1000""),""SELECT A WHERE D = '"" &amp; $A688 &amp; ""'""))))"),"")</f>
        <v/>
      </c>
      <c r="O688" s="76" t="str">
        <f>IFERROR(__xludf.DUMMYFUNCTION("IF(ISBLANK($D688),"""",IFERROR(JOIN("", "",QUERY(INDIRECT(""'(EDCA) "" &amp; O$3 &amp; ""'!$A$1:$D$1000""),""SELECT A WHERE D = '"" &amp; $A688 &amp; ""'""))))"),"")</f>
        <v/>
      </c>
      <c r="P688" s="76" t="str">
        <f>IFERROR(__xludf.DUMMYFUNCTION("IF(ISBLANK($D688),"""",IFERROR(JOIN("", "",QUERY(INDIRECT(""'(EDCA) "" &amp; P$3 &amp; ""'!$A$1:$D$1000""),""SELECT A WHERE D = '"" &amp; $A688 &amp; ""'""))))"),"")</f>
        <v/>
      </c>
      <c r="Q688" s="76">
        <f t="shared" ref="Q688:V688" si="686">IF(ISBLANK(IFERROR(VLOOKUP($A688,INDIRECT("'(EDCA) " &amp; Q$3 &amp; "'!$D:$D"),1,FALSE))),0,1)</f>
        <v>0</v>
      </c>
      <c r="R688" s="76">
        <f t="shared" si="686"/>
        <v>0</v>
      </c>
      <c r="S688" s="76">
        <f t="shared" si="686"/>
        <v>0</v>
      </c>
      <c r="T688" s="76">
        <f t="shared" si="686"/>
        <v>0</v>
      </c>
      <c r="U688" s="76">
        <f t="shared" si="686"/>
        <v>0</v>
      </c>
      <c r="V688" s="76">
        <f t="shared" si="686"/>
        <v>0</v>
      </c>
    </row>
    <row r="689">
      <c r="A689" s="76" t="str">
        <f t="shared" si="1"/>
        <v> ()</v>
      </c>
      <c r="B689" s="76"/>
      <c r="C689" s="76"/>
      <c r="D689" s="76"/>
      <c r="E689" s="76"/>
      <c r="F689" s="76"/>
      <c r="G689" s="76"/>
      <c r="H689" s="76"/>
      <c r="I689" s="88" t="str">
        <f t="shared" si="3"/>
        <v>no</v>
      </c>
      <c r="J689" s="88" t="str">
        <f>IFERROR(__xludf.DUMMYFUNCTION("IFERROR(JOIN("", "",FILTER(K689:P689,LEN(K689:P689))))"),"")</f>
        <v/>
      </c>
      <c r="K689" s="76" t="str">
        <f>IFERROR(__xludf.DUMMYFUNCTION("IF(ISBLANK($D689),"""",IFERROR(JOIN("", "",QUERY(INDIRECT(""'(EDCA) "" &amp; K$3 &amp; ""'!$A$1:$D$1000""),""SELECT A WHERE D = '"" &amp; $A689 &amp; ""'""))))"),"")</f>
        <v/>
      </c>
      <c r="L689" s="76" t="str">
        <f>IFERROR(__xludf.DUMMYFUNCTION("IF(ISBLANK($D689),"""",IFERROR(JOIN("", "",QUERY(INDIRECT(""'(EDCA) "" &amp; L$3 &amp; ""'!$A$1:$D$1000""),""SELECT A WHERE D = '"" &amp; $A689 &amp; ""'""))))"),"")</f>
        <v/>
      </c>
      <c r="M689" s="76" t="str">
        <f>IFERROR(__xludf.DUMMYFUNCTION("IF(ISBLANK($D689),"""",IFERROR(JOIN("", "",QUERY(INDIRECT(""'(EDCA) "" &amp; M$3 &amp; ""'!$A$1:$D$1000""),""SELECT A WHERE D = '"" &amp; $A689 &amp; ""'""))))"),"")</f>
        <v/>
      </c>
      <c r="N689" s="76" t="str">
        <f>IFERROR(__xludf.DUMMYFUNCTION("IF(ISBLANK($D689),"""",IFERROR(JOIN("", "",QUERY(INDIRECT(""'(EDCA) "" &amp; N$3 &amp; ""'!$A$1:$D$1000""),""SELECT A WHERE D = '"" &amp; $A689 &amp; ""'""))))"),"")</f>
        <v/>
      </c>
      <c r="O689" s="76" t="str">
        <f>IFERROR(__xludf.DUMMYFUNCTION("IF(ISBLANK($D689),"""",IFERROR(JOIN("", "",QUERY(INDIRECT(""'(EDCA) "" &amp; O$3 &amp; ""'!$A$1:$D$1000""),""SELECT A WHERE D = '"" &amp; $A689 &amp; ""'""))))"),"")</f>
        <v/>
      </c>
      <c r="P689" s="76" t="str">
        <f>IFERROR(__xludf.DUMMYFUNCTION("IF(ISBLANK($D689),"""",IFERROR(JOIN("", "",QUERY(INDIRECT(""'(EDCA) "" &amp; P$3 &amp; ""'!$A$1:$D$1000""),""SELECT A WHERE D = '"" &amp; $A689 &amp; ""'""))))"),"")</f>
        <v/>
      </c>
      <c r="Q689" s="76">
        <f t="shared" ref="Q689:V689" si="687">IF(ISBLANK(IFERROR(VLOOKUP($A689,INDIRECT("'(EDCA) " &amp; Q$3 &amp; "'!$D:$D"),1,FALSE))),0,1)</f>
        <v>0</v>
      </c>
      <c r="R689" s="76">
        <f t="shared" si="687"/>
        <v>0</v>
      </c>
      <c r="S689" s="76">
        <f t="shared" si="687"/>
        <v>0</v>
      </c>
      <c r="T689" s="76">
        <f t="shared" si="687"/>
        <v>0</v>
      </c>
      <c r="U689" s="76">
        <f t="shared" si="687"/>
        <v>0</v>
      </c>
      <c r="V689" s="76">
        <f t="shared" si="687"/>
        <v>0</v>
      </c>
    </row>
    <row r="690">
      <c r="A690" s="76" t="str">
        <f t="shared" si="1"/>
        <v> ()</v>
      </c>
      <c r="B690" s="76"/>
      <c r="C690" s="76"/>
      <c r="D690" s="76"/>
      <c r="E690" s="76"/>
      <c r="F690" s="76"/>
      <c r="G690" s="76"/>
      <c r="H690" s="76"/>
      <c r="I690" s="88" t="str">
        <f t="shared" si="3"/>
        <v>no</v>
      </c>
      <c r="J690" s="88" t="str">
        <f>IFERROR(__xludf.DUMMYFUNCTION("IFERROR(JOIN("", "",FILTER(K690:P690,LEN(K690:P690))))"),"")</f>
        <v/>
      </c>
      <c r="K690" s="76" t="str">
        <f>IFERROR(__xludf.DUMMYFUNCTION("IF(ISBLANK($D690),"""",IFERROR(JOIN("", "",QUERY(INDIRECT(""'(EDCA) "" &amp; K$3 &amp; ""'!$A$1:$D$1000""),""SELECT A WHERE D = '"" &amp; $A690 &amp; ""'""))))"),"")</f>
        <v/>
      </c>
      <c r="L690" s="76" t="str">
        <f>IFERROR(__xludf.DUMMYFUNCTION("IF(ISBLANK($D690),"""",IFERROR(JOIN("", "",QUERY(INDIRECT(""'(EDCA) "" &amp; L$3 &amp; ""'!$A$1:$D$1000""),""SELECT A WHERE D = '"" &amp; $A690 &amp; ""'""))))"),"")</f>
        <v/>
      </c>
      <c r="M690" s="76" t="str">
        <f>IFERROR(__xludf.DUMMYFUNCTION("IF(ISBLANK($D690),"""",IFERROR(JOIN("", "",QUERY(INDIRECT(""'(EDCA) "" &amp; M$3 &amp; ""'!$A$1:$D$1000""),""SELECT A WHERE D = '"" &amp; $A690 &amp; ""'""))))"),"")</f>
        <v/>
      </c>
      <c r="N690" s="76" t="str">
        <f>IFERROR(__xludf.DUMMYFUNCTION("IF(ISBLANK($D690),"""",IFERROR(JOIN("", "",QUERY(INDIRECT(""'(EDCA) "" &amp; N$3 &amp; ""'!$A$1:$D$1000""),""SELECT A WHERE D = '"" &amp; $A690 &amp; ""'""))))"),"")</f>
        <v/>
      </c>
      <c r="O690" s="76" t="str">
        <f>IFERROR(__xludf.DUMMYFUNCTION("IF(ISBLANK($D690),"""",IFERROR(JOIN("", "",QUERY(INDIRECT(""'(EDCA) "" &amp; O$3 &amp; ""'!$A$1:$D$1000""),""SELECT A WHERE D = '"" &amp; $A690 &amp; ""'""))))"),"")</f>
        <v/>
      </c>
      <c r="P690" s="76" t="str">
        <f>IFERROR(__xludf.DUMMYFUNCTION("IF(ISBLANK($D690),"""",IFERROR(JOIN("", "",QUERY(INDIRECT(""'(EDCA) "" &amp; P$3 &amp; ""'!$A$1:$D$1000""),""SELECT A WHERE D = '"" &amp; $A690 &amp; ""'""))))"),"")</f>
        <v/>
      </c>
      <c r="Q690" s="76">
        <f t="shared" ref="Q690:V690" si="688">IF(ISBLANK(IFERROR(VLOOKUP($A690,INDIRECT("'(EDCA) " &amp; Q$3 &amp; "'!$D:$D"),1,FALSE))),0,1)</f>
        <v>0</v>
      </c>
      <c r="R690" s="76">
        <f t="shared" si="688"/>
        <v>0</v>
      </c>
      <c r="S690" s="76">
        <f t="shared" si="688"/>
        <v>0</v>
      </c>
      <c r="T690" s="76">
        <f t="shared" si="688"/>
        <v>0</v>
      </c>
      <c r="U690" s="76">
        <f t="shared" si="688"/>
        <v>0</v>
      </c>
      <c r="V690" s="76">
        <f t="shared" si="688"/>
        <v>0</v>
      </c>
    </row>
    <row r="691">
      <c r="A691" s="76" t="str">
        <f t="shared" si="1"/>
        <v> ()</v>
      </c>
      <c r="B691" s="76"/>
      <c r="C691" s="76"/>
      <c r="D691" s="76"/>
      <c r="E691" s="76"/>
      <c r="F691" s="76"/>
      <c r="G691" s="76"/>
      <c r="H691" s="76"/>
      <c r="I691" s="88" t="str">
        <f t="shared" si="3"/>
        <v>no</v>
      </c>
      <c r="J691" s="88" t="str">
        <f>IFERROR(__xludf.DUMMYFUNCTION("IFERROR(JOIN("", "",FILTER(K691:P691,LEN(K691:P691))))"),"")</f>
        <v/>
      </c>
      <c r="K691" s="76" t="str">
        <f>IFERROR(__xludf.DUMMYFUNCTION("IF(ISBLANK($D691),"""",IFERROR(JOIN("", "",QUERY(INDIRECT(""'(EDCA) "" &amp; K$3 &amp; ""'!$A$1:$D$1000""),""SELECT A WHERE D = '"" &amp; $A691 &amp; ""'""))))"),"")</f>
        <v/>
      </c>
      <c r="L691" s="76" t="str">
        <f>IFERROR(__xludf.DUMMYFUNCTION("IF(ISBLANK($D691),"""",IFERROR(JOIN("", "",QUERY(INDIRECT(""'(EDCA) "" &amp; L$3 &amp; ""'!$A$1:$D$1000""),""SELECT A WHERE D = '"" &amp; $A691 &amp; ""'""))))"),"")</f>
        <v/>
      </c>
      <c r="M691" s="76" t="str">
        <f>IFERROR(__xludf.DUMMYFUNCTION("IF(ISBLANK($D691),"""",IFERROR(JOIN("", "",QUERY(INDIRECT(""'(EDCA) "" &amp; M$3 &amp; ""'!$A$1:$D$1000""),""SELECT A WHERE D = '"" &amp; $A691 &amp; ""'""))))"),"")</f>
        <v/>
      </c>
      <c r="N691" s="76" t="str">
        <f>IFERROR(__xludf.DUMMYFUNCTION("IF(ISBLANK($D691),"""",IFERROR(JOIN("", "",QUERY(INDIRECT(""'(EDCA) "" &amp; N$3 &amp; ""'!$A$1:$D$1000""),""SELECT A WHERE D = '"" &amp; $A691 &amp; ""'""))))"),"")</f>
        <v/>
      </c>
      <c r="O691" s="76" t="str">
        <f>IFERROR(__xludf.DUMMYFUNCTION("IF(ISBLANK($D691),"""",IFERROR(JOIN("", "",QUERY(INDIRECT(""'(EDCA) "" &amp; O$3 &amp; ""'!$A$1:$D$1000""),""SELECT A WHERE D = '"" &amp; $A691 &amp; ""'""))))"),"")</f>
        <v/>
      </c>
      <c r="P691" s="76" t="str">
        <f>IFERROR(__xludf.DUMMYFUNCTION("IF(ISBLANK($D691),"""",IFERROR(JOIN("", "",QUERY(INDIRECT(""'(EDCA) "" &amp; P$3 &amp; ""'!$A$1:$D$1000""),""SELECT A WHERE D = '"" &amp; $A691 &amp; ""'""))))"),"")</f>
        <v/>
      </c>
      <c r="Q691" s="76">
        <f t="shared" ref="Q691:V691" si="689">IF(ISBLANK(IFERROR(VLOOKUP($A691,INDIRECT("'(EDCA) " &amp; Q$3 &amp; "'!$D:$D"),1,FALSE))),0,1)</f>
        <v>0</v>
      </c>
      <c r="R691" s="76">
        <f t="shared" si="689"/>
        <v>0</v>
      </c>
      <c r="S691" s="76">
        <f t="shared" si="689"/>
        <v>0</v>
      </c>
      <c r="T691" s="76">
        <f t="shared" si="689"/>
        <v>0</v>
      </c>
      <c r="U691" s="76">
        <f t="shared" si="689"/>
        <v>0</v>
      </c>
      <c r="V691" s="76">
        <f t="shared" si="689"/>
        <v>0</v>
      </c>
    </row>
    <row r="692">
      <c r="A692" s="76" t="str">
        <f t="shared" si="1"/>
        <v> ()</v>
      </c>
      <c r="B692" s="76"/>
      <c r="C692" s="76"/>
      <c r="D692" s="76"/>
      <c r="E692" s="76"/>
      <c r="F692" s="76"/>
      <c r="G692" s="76"/>
      <c r="H692" s="76"/>
      <c r="I692" s="88" t="str">
        <f t="shared" si="3"/>
        <v>no</v>
      </c>
      <c r="J692" s="88" t="str">
        <f>IFERROR(__xludf.DUMMYFUNCTION("IFERROR(JOIN("", "",FILTER(K692:P692,LEN(K692:P692))))"),"")</f>
        <v/>
      </c>
      <c r="K692" s="76" t="str">
        <f>IFERROR(__xludf.DUMMYFUNCTION("IF(ISBLANK($D692),"""",IFERROR(JOIN("", "",QUERY(INDIRECT(""'(EDCA) "" &amp; K$3 &amp; ""'!$A$1:$D$1000""),""SELECT A WHERE D = '"" &amp; $A692 &amp; ""'""))))"),"")</f>
        <v/>
      </c>
      <c r="L692" s="76" t="str">
        <f>IFERROR(__xludf.DUMMYFUNCTION("IF(ISBLANK($D692),"""",IFERROR(JOIN("", "",QUERY(INDIRECT(""'(EDCA) "" &amp; L$3 &amp; ""'!$A$1:$D$1000""),""SELECT A WHERE D = '"" &amp; $A692 &amp; ""'""))))"),"")</f>
        <v/>
      </c>
      <c r="M692" s="76" t="str">
        <f>IFERROR(__xludf.DUMMYFUNCTION("IF(ISBLANK($D692),"""",IFERROR(JOIN("", "",QUERY(INDIRECT(""'(EDCA) "" &amp; M$3 &amp; ""'!$A$1:$D$1000""),""SELECT A WHERE D = '"" &amp; $A692 &amp; ""'""))))"),"")</f>
        <v/>
      </c>
      <c r="N692" s="76" t="str">
        <f>IFERROR(__xludf.DUMMYFUNCTION("IF(ISBLANK($D692),"""",IFERROR(JOIN("", "",QUERY(INDIRECT(""'(EDCA) "" &amp; N$3 &amp; ""'!$A$1:$D$1000""),""SELECT A WHERE D = '"" &amp; $A692 &amp; ""'""))))"),"")</f>
        <v/>
      </c>
      <c r="O692" s="76" t="str">
        <f>IFERROR(__xludf.DUMMYFUNCTION("IF(ISBLANK($D692),"""",IFERROR(JOIN("", "",QUERY(INDIRECT(""'(EDCA) "" &amp; O$3 &amp; ""'!$A$1:$D$1000""),""SELECT A WHERE D = '"" &amp; $A692 &amp; ""'""))))"),"")</f>
        <v/>
      </c>
      <c r="P692" s="76" t="str">
        <f>IFERROR(__xludf.DUMMYFUNCTION("IF(ISBLANK($D692),"""",IFERROR(JOIN("", "",QUERY(INDIRECT(""'(EDCA) "" &amp; P$3 &amp; ""'!$A$1:$D$1000""),""SELECT A WHERE D = '"" &amp; $A692 &amp; ""'""))))"),"")</f>
        <v/>
      </c>
      <c r="Q692" s="76">
        <f t="shared" ref="Q692:V692" si="690">IF(ISBLANK(IFERROR(VLOOKUP($A692,INDIRECT("'(EDCA) " &amp; Q$3 &amp; "'!$D:$D"),1,FALSE))),0,1)</f>
        <v>0</v>
      </c>
      <c r="R692" s="76">
        <f t="shared" si="690"/>
        <v>0</v>
      </c>
      <c r="S692" s="76">
        <f t="shared" si="690"/>
        <v>0</v>
      </c>
      <c r="T692" s="76">
        <f t="shared" si="690"/>
        <v>0</v>
      </c>
      <c r="U692" s="76">
        <f t="shared" si="690"/>
        <v>0</v>
      </c>
      <c r="V692" s="76">
        <f t="shared" si="690"/>
        <v>0</v>
      </c>
    </row>
    <row r="693">
      <c r="A693" s="76" t="str">
        <f t="shared" si="1"/>
        <v> ()</v>
      </c>
      <c r="B693" s="76"/>
      <c r="C693" s="76"/>
      <c r="D693" s="76"/>
      <c r="E693" s="76"/>
      <c r="F693" s="76"/>
      <c r="G693" s="76"/>
      <c r="H693" s="76"/>
      <c r="I693" s="88" t="str">
        <f t="shared" si="3"/>
        <v>no</v>
      </c>
      <c r="J693" s="88" t="str">
        <f>IFERROR(__xludf.DUMMYFUNCTION("IFERROR(JOIN("", "",FILTER(K693:P693,LEN(K693:P693))))"),"")</f>
        <v/>
      </c>
      <c r="K693" s="76" t="str">
        <f>IFERROR(__xludf.DUMMYFUNCTION("IF(ISBLANK($D693),"""",IFERROR(JOIN("", "",QUERY(INDIRECT(""'(EDCA) "" &amp; K$3 &amp; ""'!$A$1:$D$1000""),""SELECT A WHERE D = '"" &amp; $A693 &amp; ""'""))))"),"")</f>
        <v/>
      </c>
      <c r="L693" s="76" t="str">
        <f>IFERROR(__xludf.DUMMYFUNCTION("IF(ISBLANK($D693),"""",IFERROR(JOIN("", "",QUERY(INDIRECT(""'(EDCA) "" &amp; L$3 &amp; ""'!$A$1:$D$1000""),""SELECT A WHERE D = '"" &amp; $A693 &amp; ""'""))))"),"")</f>
        <v/>
      </c>
      <c r="M693" s="76" t="str">
        <f>IFERROR(__xludf.DUMMYFUNCTION("IF(ISBLANK($D693),"""",IFERROR(JOIN("", "",QUERY(INDIRECT(""'(EDCA) "" &amp; M$3 &amp; ""'!$A$1:$D$1000""),""SELECT A WHERE D = '"" &amp; $A693 &amp; ""'""))))"),"")</f>
        <v/>
      </c>
      <c r="N693" s="76" t="str">
        <f>IFERROR(__xludf.DUMMYFUNCTION("IF(ISBLANK($D693),"""",IFERROR(JOIN("", "",QUERY(INDIRECT(""'(EDCA) "" &amp; N$3 &amp; ""'!$A$1:$D$1000""),""SELECT A WHERE D = '"" &amp; $A693 &amp; ""'""))))"),"")</f>
        <v/>
      </c>
      <c r="O693" s="76" t="str">
        <f>IFERROR(__xludf.DUMMYFUNCTION("IF(ISBLANK($D693),"""",IFERROR(JOIN("", "",QUERY(INDIRECT(""'(EDCA) "" &amp; O$3 &amp; ""'!$A$1:$D$1000""),""SELECT A WHERE D = '"" &amp; $A693 &amp; ""'""))))"),"")</f>
        <v/>
      </c>
      <c r="P693" s="76" t="str">
        <f>IFERROR(__xludf.DUMMYFUNCTION("IF(ISBLANK($D693),"""",IFERROR(JOIN("", "",QUERY(INDIRECT(""'(EDCA) "" &amp; P$3 &amp; ""'!$A$1:$D$1000""),""SELECT A WHERE D = '"" &amp; $A693 &amp; ""'""))))"),"")</f>
        <v/>
      </c>
      <c r="Q693" s="76">
        <f t="shared" ref="Q693:V693" si="691">IF(ISBLANK(IFERROR(VLOOKUP($A693,INDIRECT("'(EDCA) " &amp; Q$3 &amp; "'!$D:$D"),1,FALSE))),0,1)</f>
        <v>0</v>
      </c>
      <c r="R693" s="76">
        <f t="shared" si="691"/>
        <v>0</v>
      </c>
      <c r="S693" s="76">
        <f t="shared" si="691"/>
        <v>0</v>
      </c>
      <c r="T693" s="76">
        <f t="shared" si="691"/>
        <v>0</v>
      </c>
      <c r="U693" s="76">
        <f t="shared" si="691"/>
        <v>0</v>
      </c>
      <c r="V693" s="76">
        <f t="shared" si="691"/>
        <v>0</v>
      </c>
    </row>
    <row r="694">
      <c r="A694" s="76" t="str">
        <f t="shared" si="1"/>
        <v> ()</v>
      </c>
      <c r="B694" s="76"/>
      <c r="C694" s="76"/>
      <c r="D694" s="76"/>
      <c r="E694" s="76"/>
      <c r="F694" s="76"/>
      <c r="G694" s="76"/>
      <c r="H694" s="76"/>
      <c r="I694" s="88" t="str">
        <f t="shared" si="3"/>
        <v>no</v>
      </c>
      <c r="J694" s="88" t="str">
        <f>IFERROR(__xludf.DUMMYFUNCTION("IFERROR(JOIN("", "",FILTER(K694:P694,LEN(K694:P694))))"),"")</f>
        <v/>
      </c>
      <c r="K694" s="76" t="str">
        <f>IFERROR(__xludf.DUMMYFUNCTION("IF(ISBLANK($D694),"""",IFERROR(JOIN("", "",QUERY(INDIRECT(""'(EDCA) "" &amp; K$3 &amp; ""'!$A$1:$D$1000""),""SELECT A WHERE D = '"" &amp; $A694 &amp; ""'""))))"),"")</f>
        <v/>
      </c>
      <c r="L694" s="76" t="str">
        <f>IFERROR(__xludf.DUMMYFUNCTION("IF(ISBLANK($D694),"""",IFERROR(JOIN("", "",QUERY(INDIRECT(""'(EDCA) "" &amp; L$3 &amp; ""'!$A$1:$D$1000""),""SELECT A WHERE D = '"" &amp; $A694 &amp; ""'""))))"),"")</f>
        <v/>
      </c>
      <c r="M694" s="76" t="str">
        <f>IFERROR(__xludf.DUMMYFUNCTION("IF(ISBLANK($D694),"""",IFERROR(JOIN("", "",QUERY(INDIRECT(""'(EDCA) "" &amp; M$3 &amp; ""'!$A$1:$D$1000""),""SELECT A WHERE D = '"" &amp; $A694 &amp; ""'""))))"),"")</f>
        <v/>
      </c>
      <c r="N694" s="76" t="str">
        <f>IFERROR(__xludf.DUMMYFUNCTION("IF(ISBLANK($D694),"""",IFERROR(JOIN("", "",QUERY(INDIRECT(""'(EDCA) "" &amp; N$3 &amp; ""'!$A$1:$D$1000""),""SELECT A WHERE D = '"" &amp; $A694 &amp; ""'""))))"),"")</f>
        <v/>
      </c>
      <c r="O694" s="76" t="str">
        <f>IFERROR(__xludf.DUMMYFUNCTION("IF(ISBLANK($D694),"""",IFERROR(JOIN("", "",QUERY(INDIRECT(""'(EDCA) "" &amp; O$3 &amp; ""'!$A$1:$D$1000""),""SELECT A WHERE D = '"" &amp; $A694 &amp; ""'""))))"),"")</f>
        <v/>
      </c>
      <c r="P694" s="76" t="str">
        <f>IFERROR(__xludf.DUMMYFUNCTION("IF(ISBLANK($D694),"""",IFERROR(JOIN("", "",QUERY(INDIRECT(""'(EDCA) "" &amp; P$3 &amp; ""'!$A$1:$D$1000""),""SELECT A WHERE D = '"" &amp; $A694 &amp; ""'""))))"),"")</f>
        <v/>
      </c>
      <c r="Q694" s="76">
        <f t="shared" ref="Q694:V694" si="692">IF(ISBLANK(IFERROR(VLOOKUP($A694,INDIRECT("'(EDCA) " &amp; Q$3 &amp; "'!$D:$D"),1,FALSE))),0,1)</f>
        <v>0</v>
      </c>
      <c r="R694" s="76">
        <f t="shared" si="692"/>
        <v>0</v>
      </c>
      <c r="S694" s="76">
        <f t="shared" si="692"/>
        <v>0</v>
      </c>
      <c r="T694" s="76">
        <f t="shared" si="692"/>
        <v>0</v>
      </c>
      <c r="U694" s="76">
        <f t="shared" si="692"/>
        <v>0</v>
      </c>
      <c r="V694" s="76">
        <f t="shared" si="692"/>
        <v>0</v>
      </c>
    </row>
    <row r="695">
      <c r="A695" s="76" t="str">
        <f t="shared" si="1"/>
        <v> ()</v>
      </c>
      <c r="B695" s="76"/>
      <c r="C695" s="76"/>
      <c r="D695" s="76"/>
      <c r="E695" s="76"/>
      <c r="F695" s="76"/>
      <c r="G695" s="76"/>
      <c r="H695" s="76"/>
      <c r="I695" s="88" t="str">
        <f t="shared" si="3"/>
        <v>no</v>
      </c>
      <c r="J695" s="88" t="str">
        <f>IFERROR(__xludf.DUMMYFUNCTION("IFERROR(JOIN("", "",FILTER(K695:P695,LEN(K695:P695))))"),"")</f>
        <v/>
      </c>
      <c r="K695" s="76" t="str">
        <f>IFERROR(__xludf.DUMMYFUNCTION("IF(ISBLANK($D695),"""",IFERROR(JOIN("", "",QUERY(INDIRECT(""'(EDCA) "" &amp; K$3 &amp; ""'!$A$1:$D$1000""),""SELECT A WHERE D = '"" &amp; $A695 &amp; ""'""))))"),"")</f>
        <v/>
      </c>
      <c r="L695" s="76" t="str">
        <f>IFERROR(__xludf.DUMMYFUNCTION("IF(ISBLANK($D695),"""",IFERROR(JOIN("", "",QUERY(INDIRECT(""'(EDCA) "" &amp; L$3 &amp; ""'!$A$1:$D$1000""),""SELECT A WHERE D = '"" &amp; $A695 &amp; ""'""))))"),"")</f>
        <v/>
      </c>
      <c r="M695" s="76" t="str">
        <f>IFERROR(__xludf.DUMMYFUNCTION("IF(ISBLANK($D695),"""",IFERROR(JOIN("", "",QUERY(INDIRECT(""'(EDCA) "" &amp; M$3 &amp; ""'!$A$1:$D$1000""),""SELECT A WHERE D = '"" &amp; $A695 &amp; ""'""))))"),"")</f>
        <v/>
      </c>
      <c r="N695" s="76" t="str">
        <f>IFERROR(__xludf.DUMMYFUNCTION("IF(ISBLANK($D695),"""",IFERROR(JOIN("", "",QUERY(INDIRECT(""'(EDCA) "" &amp; N$3 &amp; ""'!$A$1:$D$1000""),""SELECT A WHERE D = '"" &amp; $A695 &amp; ""'""))))"),"")</f>
        <v/>
      </c>
      <c r="O695" s="76" t="str">
        <f>IFERROR(__xludf.DUMMYFUNCTION("IF(ISBLANK($D695),"""",IFERROR(JOIN("", "",QUERY(INDIRECT(""'(EDCA) "" &amp; O$3 &amp; ""'!$A$1:$D$1000""),""SELECT A WHERE D = '"" &amp; $A695 &amp; ""'""))))"),"")</f>
        <v/>
      </c>
      <c r="P695" s="76" t="str">
        <f>IFERROR(__xludf.DUMMYFUNCTION("IF(ISBLANK($D695),"""",IFERROR(JOIN("", "",QUERY(INDIRECT(""'(EDCA) "" &amp; P$3 &amp; ""'!$A$1:$D$1000""),""SELECT A WHERE D = '"" &amp; $A695 &amp; ""'""))))"),"")</f>
        <v/>
      </c>
      <c r="Q695" s="76">
        <f t="shared" ref="Q695:V695" si="693">IF(ISBLANK(IFERROR(VLOOKUP($A695,INDIRECT("'(EDCA) " &amp; Q$3 &amp; "'!$D:$D"),1,FALSE))),0,1)</f>
        <v>0</v>
      </c>
      <c r="R695" s="76">
        <f t="shared" si="693"/>
        <v>0</v>
      </c>
      <c r="S695" s="76">
        <f t="shared" si="693"/>
        <v>0</v>
      </c>
      <c r="T695" s="76">
        <f t="shared" si="693"/>
        <v>0</v>
      </c>
      <c r="U695" s="76">
        <f t="shared" si="693"/>
        <v>0</v>
      </c>
      <c r="V695" s="76">
        <f t="shared" si="693"/>
        <v>0</v>
      </c>
    </row>
    <row r="696">
      <c r="A696" s="76" t="str">
        <f t="shared" si="1"/>
        <v> ()</v>
      </c>
      <c r="B696" s="76"/>
      <c r="C696" s="76"/>
      <c r="D696" s="76"/>
      <c r="E696" s="76"/>
      <c r="F696" s="76"/>
      <c r="G696" s="76"/>
      <c r="H696" s="76"/>
      <c r="I696" s="88" t="str">
        <f t="shared" si="3"/>
        <v>no</v>
      </c>
      <c r="J696" s="88" t="str">
        <f>IFERROR(__xludf.DUMMYFUNCTION("IFERROR(JOIN("", "",FILTER(K696:P696,LEN(K696:P696))))"),"")</f>
        <v/>
      </c>
      <c r="K696" s="76" t="str">
        <f>IFERROR(__xludf.DUMMYFUNCTION("IF(ISBLANK($D696),"""",IFERROR(JOIN("", "",QUERY(INDIRECT(""'(EDCA) "" &amp; K$3 &amp; ""'!$A$1:$D$1000""),""SELECT A WHERE D = '"" &amp; $A696 &amp; ""'""))))"),"")</f>
        <v/>
      </c>
      <c r="L696" s="76" t="str">
        <f>IFERROR(__xludf.DUMMYFUNCTION("IF(ISBLANK($D696),"""",IFERROR(JOIN("", "",QUERY(INDIRECT(""'(EDCA) "" &amp; L$3 &amp; ""'!$A$1:$D$1000""),""SELECT A WHERE D = '"" &amp; $A696 &amp; ""'""))))"),"")</f>
        <v/>
      </c>
      <c r="M696" s="76" t="str">
        <f>IFERROR(__xludf.DUMMYFUNCTION("IF(ISBLANK($D696),"""",IFERROR(JOIN("", "",QUERY(INDIRECT(""'(EDCA) "" &amp; M$3 &amp; ""'!$A$1:$D$1000""),""SELECT A WHERE D = '"" &amp; $A696 &amp; ""'""))))"),"")</f>
        <v/>
      </c>
      <c r="N696" s="76" t="str">
        <f>IFERROR(__xludf.DUMMYFUNCTION("IF(ISBLANK($D696),"""",IFERROR(JOIN("", "",QUERY(INDIRECT(""'(EDCA) "" &amp; N$3 &amp; ""'!$A$1:$D$1000""),""SELECT A WHERE D = '"" &amp; $A696 &amp; ""'""))))"),"")</f>
        <v/>
      </c>
      <c r="O696" s="76" t="str">
        <f>IFERROR(__xludf.DUMMYFUNCTION("IF(ISBLANK($D696),"""",IFERROR(JOIN("", "",QUERY(INDIRECT(""'(EDCA) "" &amp; O$3 &amp; ""'!$A$1:$D$1000""),""SELECT A WHERE D = '"" &amp; $A696 &amp; ""'""))))"),"")</f>
        <v/>
      </c>
      <c r="P696" s="76" t="str">
        <f>IFERROR(__xludf.DUMMYFUNCTION("IF(ISBLANK($D696),"""",IFERROR(JOIN("", "",QUERY(INDIRECT(""'(EDCA) "" &amp; P$3 &amp; ""'!$A$1:$D$1000""),""SELECT A WHERE D = '"" &amp; $A696 &amp; ""'""))))"),"")</f>
        <v/>
      </c>
      <c r="Q696" s="76">
        <f t="shared" ref="Q696:V696" si="694">IF(ISBLANK(IFERROR(VLOOKUP($A696,INDIRECT("'(EDCA) " &amp; Q$3 &amp; "'!$D:$D"),1,FALSE))),0,1)</f>
        <v>0</v>
      </c>
      <c r="R696" s="76">
        <f t="shared" si="694"/>
        <v>0</v>
      </c>
      <c r="S696" s="76">
        <f t="shared" si="694"/>
        <v>0</v>
      </c>
      <c r="T696" s="76">
        <f t="shared" si="694"/>
        <v>0</v>
      </c>
      <c r="U696" s="76">
        <f t="shared" si="694"/>
        <v>0</v>
      </c>
      <c r="V696" s="76">
        <f t="shared" si="694"/>
        <v>0</v>
      </c>
    </row>
    <row r="697">
      <c r="A697" s="76" t="str">
        <f t="shared" si="1"/>
        <v> ()</v>
      </c>
      <c r="B697" s="76"/>
      <c r="C697" s="76"/>
      <c r="D697" s="76"/>
      <c r="E697" s="76"/>
      <c r="F697" s="76"/>
      <c r="G697" s="76"/>
      <c r="H697" s="76"/>
      <c r="I697" s="88" t="str">
        <f t="shared" si="3"/>
        <v>no</v>
      </c>
      <c r="J697" s="88" t="str">
        <f>IFERROR(__xludf.DUMMYFUNCTION("IFERROR(JOIN("", "",FILTER(K697:P697,LEN(K697:P697))))"),"")</f>
        <v/>
      </c>
      <c r="K697" s="76" t="str">
        <f>IFERROR(__xludf.DUMMYFUNCTION("IF(ISBLANK($D697),"""",IFERROR(JOIN("", "",QUERY(INDIRECT(""'(EDCA) "" &amp; K$3 &amp; ""'!$A$1:$D$1000""),""SELECT A WHERE D = '"" &amp; $A697 &amp; ""'""))))"),"")</f>
        <v/>
      </c>
      <c r="L697" s="76" t="str">
        <f>IFERROR(__xludf.DUMMYFUNCTION("IF(ISBLANK($D697),"""",IFERROR(JOIN("", "",QUERY(INDIRECT(""'(EDCA) "" &amp; L$3 &amp; ""'!$A$1:$D$1000""),""SELECT A WHERE D = '"" &amp; $A697 &amp; ""'""))))"),"")</f>
        <v/>
      </c>
      <c r="M697" s="76" t="str">
        <f>IFERROR(__xludf.DUMMYFUNCTION("IF(ISBLANK($D697),"""",IFERROR(JOIN("", "",QUERY(INDIRECT(""'(EDCA) "" &amp; M$3 &amp; ""'!$A$1:$D$1000""),""SELECT A WHERE D = '"" &amp; $A697 &amp; ""'""))))"),"")</f>
        <v/>
      </c>
      <c r="N697" s="76" t="str">
        <f>IFERROR(__xludf.DUMMYFUNCTION("IF(ISBLANK($D697),"""",IFERROR(JOIN("", "",QUERY(INDIRECT(""'(EDCA) "" &amp; N$3 &amp; ""'!$A$1:$D$1000""),""SELECT A WHERE D = '"" &amp; $A697 &amp; ""'""))))"),"")</f>
        <v/>
      </c>
      <c r="O697" s="76" t="str">
        <f>IFERROR(__xludf.DUMMYFUNCTION("IF(ISBLANK($D697),"""",IFERROR(JOIN("", "",QUERY(INDIRECT(""'(EDCA) "" &amp; O$3 &amp; ""'!$A$1:$D$1000""),""SELECT A WHERE D = '"" &amp; $A697 &amp; ""'""))))"),"")</f>
        <v/>
      </c>
      <c r="P697" s="76" t="str">
        <f>IFERROR(__xludf.DUMMYFUNCTION("IF(ISBLANK($D697),"""",IFERROR(JOIN("", "",QUERY(INDIRECT(""'(EDCA) "" &amp; P$3 &amp; ""'!$A$1:$D$1000""),""SELECT A WHERE D = '"" &amp; $A697 &amp; ""'""))))"),"")</f>
        <v/>
      </c>
      <c r="Q697" s="76">
        <f t="shared" ref="Q697:V697" si="695">IF(ISBLANK(IFERROR(VLOOKUP($A697,INDIRECT("'(EDCA) " &amp; Q$3 &amp; "'!$D:$D"),1,FALSE))),0,1)</f>
        <v>0</v>
      </c>
      <c r="R697" s="76">
        <f t="shared" si="695"/>
        <v>0</v>
      </c>
      <c r="S697" s="76">
        <f t="shared" si="695"/>
        <v>0</v>
      </c>
      <c r="T697" s="76">
        <f t="shared" si="695"/>
        <v>0</v>
      </c>
      <c r="U697" s="76">
        <f t="shared" si="695"/>
        <v>0</v>
      </c>
      <c r="V697" s="76">
        <f t="shared" si="695"/>
        <v>0</v>
      </c>
    </row>
    <row r="698">
      <c r="A698" s="76" t="str">
        <f t="shared" si="1"/>
        <v> ()</v>
      </c>
      <c r="B698" s="76"/>
      <c r="C698" s="76"/>
      <c r="D698" s="76"/>
      <c r="E698" s="76"/>
      <c r="F698" s="76"/>
      <c r="G698" s="76"/>
      <c r="H698" s="76"/>
      <c r="I698" s="88" t="str">
        <f t="shared" si="3"/>
        <v>no</v>
      </c>
      <c r="J698" s="88" t="str">
        <f>IFERROR(__xludf.DUMMYFUNCTION("IFERROR(JOIN("", "",FILTER(K698:P698,LEN(K698:P698))))"),"")</f>
        <v/>
      </c>
      <c r="K698" s="76" t="str">
        <f>IFERROR(__xludf.DUMMYFUNCTION("IF(ISBLANK($D698),"""",IFERROR(JOIN("", "",QUERY(INDIRECT(""'(EDCA) "" &amp; K$3 &amp; ""'!$A$1:$D$1000""),""SELECT A WHERE D = '"" &amp; $A698 &amp; ""'""))))"),"")</f>
        <v/>
      </c>
      <c r="L698" s="76" t="str">
        <f>IFERROR(__xludf.DUMMYFUNCTION("IF(ISBLANK($D698),"""",IFERROR(JOIN("", "",QUERY(INDIRECT(""'(EDCA) "" &amp; L$3 &amp; ""'!$A$1:$D$1000""),""SELECT A WHERE D = '"" &amp; $A698 &amp; ""'""))))"),"")</f>
        <v/>
      </c>
      <c r="M698" s="76" t="str">
        <f>IFERROR(__xludf.DUMMYFUNCTION("IF(ISBLANK($D698),"""",IFERROR(JOIN("", "",QUERY(INDIRECT(""'(EDCA) "" &amp; M$3 &amp; ""'!$A$1:$D$1000""),""SELECT A WHERE D = '"" &amp; $A698 &amp; ""'""))))"),"")</f>
        <v/>
      </c>
      <c r="N698" s="76" t="str">
        <f>IFERROR(__xludf.DUMMYFUNCTION("IF(ISBLANK($D698),"""",IFERROR(JOIN("", "",QUERY(INDIRECT(""'(EDCA) "" &amp; N$3 &amp; ""'!$A$1:$D$1000""),""SELECT A WHERE D = '"" &amp; $A698 &amp; ""'""))))"),"")</f>
        <v/>
      </c>
      <c r="O698" s="76" t="str">
        <f>IFERROR(__xludf.DUMMYFUNCTION("IF(ISBLANK($D698),"""",IFERROR(JOIN("", "",QUERY(INDIRECT(""'(EDCA) "" &amp; O$3 &amp; ""'!$A$1:$D$1000""),""SELECT A WHERE D = '"" &amp; $A698 &amp; ""'""))))"),"")</f>
        <v/>
      </c>
      <c r="P698" s="76" t="str">
        <f>IFERROR(__xludf.DUMMYFUNCTION("IF(ISBLANK($D698),"""",IFERROR(JOIN("", "",QUERY(INDIRECT(""'(EDCA) "" &amp; P$3 &amp; ""'!$A$1:$D$1000""),""SELECT A WHERE D = '"" &amp; $A698 &amp; ""'""))))"),"")</f>
        <v/>
      </c>
      <c r="Q698" s="76">
        <f t="shared" ref="Q698:V698" si="696">IF(ISBLANK(IFERROR(VLOOKUP($A698,INDIRECT("'(EDCA) " &amp; Q$3 &amp; "'!$D:$D"),1,FALSE))),0,1)</f>
        <v>0</v>
      </c>
      <c r="R698" s="76">
        <f t="shared" si="696"/>
        <v>0</v>
      </c>
      <c r="S698" s="76">
        <f t="shared" si="696"/>
        <v>0</v>
      </c>
      <c r="T698" s="76">
        <f t="shared" si="696"/>
        <v>0</v>
      </c>
      <c r="U698" s="76">
        <f t="shared" si="696"/>
        <v>0</v>
      </c>
      <c r="V698" s="76">
        <f t="shared" si="696"/>
        <v>0</v>
      </c>
    </row>
    <row r="699">
      <c r="A699" s="76" t="str">
        <f t="shared" si="1"/>
        <v> ()</v>
      </c>
      <c r="B699" s="76"/>
      <c r="C699" s="76"/>
      <c r="D699" s="76"/>
      <c r="E699" s="76"/>
      <c r="F699" s="76"/>
      <c r="G699" s="76"/>
      <c r="H699" s="76"/>
      <c r="I699" s="88" t="str">
        <f t="shared" si="3"/>
        <v>no</v>
      </c>
      <c r="J699" s="88" t="str">
        <f>IFERROR(__xludf.DUMMYFUNCTION("IFERROR(JOIN("", "",FILTER(K699:P699,LEN(K699:P699))))"),"")</f>
        <v/>
      </c>
      <c r="K699" s="76" t="str">
        <f>IFERROR(__xludf.DUMMYFUNCTION("IF(ISBLANK($D699),"""",IFERROR(JOIN("", "",QUERY(INDIRECT(""'(EDCA) "" &amp; K$3 &amp; ""'!$A$1:$D$1000""),""SELECT A WHERE D = '"" &amp; $A699 &amp; ""'""))))"),"")</f>
        <v/>
      </c>
      <c r="L699" s="76" t="str">
        <f>IFERROR(__xludf.DUMMYFUNCTION("IF(ISBLANK($D699),"""",IFERROR(JOIN("", "",QUERY(INDIRECT(""'(EDCA) "" &amp; L$3 &amp; ""'!$A$1:$D$1000""),""SELECT A WHERE D = '"" &amp; $A699 &amp; ""'""))))"),"")</f>
        <v/>
      </c>
      <c r="M699" s="76" t="str">
        <f>IFERROR(__xludf.DUMMYFUNCTION("IF(ISBLANK($D699),"""",IFERROR(JOIN("", "",QUERY(INDIRECT(""'(EDCA) "" &amp; M$3 &amp; ""'!$A$1:$D$1000""),""SELECT A WHERE D = '"" &amp; $A699 &amp; ""'""))))"),"")</f>
        <v/>
      </c>
      <c r="N699" s="76" t="str">
        <f>IFERROR(__xludf.DUMMYFUNCTION("IF(ISBLANK($D699),"""",IFERROR(JOIN("", "",QUERY(INDIRECT(""'(EDCA) "" &amp; N$3 &amp; ""'!$A$1:$D$1000""),""SELECT A WHERE D = '"" &amp; $A699 &amp; ""'""))))"),"")</f>
        <v/>
      </c>
      <c r="O699" s="76" t="str">
        <f>IFERROR(__xludf.DUMMYFUNCTION("IF(ISBLANK($D699),"""",IFERROR(JOIN("", "",QUERY(INDIRECT(""'(EDCA) "" &amp; O$3 &amp; ""'!$A$1:$D$1000""),""SELECT A WHERE D = '"" &amp; $A699 &amp; ""'""))))"),"")</f>
        <v/>
      </c>
      <c r="P699" s="76" t="str">
        <f>IFERROR(__xludf.DUMMYFUNCTION("IF(ISBLANK($D699),"""",IFERROR(JOIN("", "",QUERY(INDIRECT(""'(EDCA) "" &amp; P$3 &amp; ""'!$A$1:$D$1000""),""SELECT A WHERE D = '"" &amp; $A699 &amp; ""'""))))"),"")</f>
        <v/>
      </c>
      <c r="Q699" s="76">
        <f t="shared" ref="Q699:V699" si="697">IF(ISBLANK(IFERROR(VLOOKUP($A699,INDIRECT("'(EDCA) " &amp; Q$3 &amp; "'!$D:$D"),1,FALSE))),0,1)</f>
        <v>0</v>
      </c>
      <c r="R699" s="76">
        <f t="shared" si="697"/>
        <v>0</v>
      </c>
      <c r="S699" s="76">
        <f t="shared" si="697"/>
        <v>0</v>
      </c>
      <c r="T699" s="76">
        <f t="shared" si="697"/>
        <v>0</v>
      </c>
      <c r="U699" s="76">
        <f t="shared" si="697"/>
        <v>0</v>
      </c>
      <c r="V699" s="76">
        <f t="shared" si="697"/>
        <v>0</v>
      </c>
    </row>
    <row r="700">
      <c r="A700" s="76" t="str">
        <f t="shared" si="1"/>
        <v> ()</v>
      </c>
      <c r="B700" s="76"/>
      <c r="C700" s="76"/>
      <c r="D700" s="76"/>
      <c r="E700" s="76"/>
      <c r="F700" s="76"/>
      <c r="G700" s="76"/>
      <c r="H700" s="76"/>
      <c r="I700" s="88" t="str">
        <f t="shared" si="3"/>
        <v>no</v>
      </c>
      <c r="J700" s="88" t="str">
        <f>IFERROR(__xludf.DUMMYFUNCTION("IFERROR(JOIN("", "",FILTER(K700:P700,LEN(K700:P700))))"),"")</f>
        <v/>
      </c>
      <c r="K700" s="76" t="str">
        <f>IFERROR(__xludf.DUMMYFUNCTION("IF(ISBLANK($D700),"""",IFERROR(JOIN("", "",QUERY(INDIRECT(""'(EDCA) "" &amp; K$3 &amp; ""'!$A$1:$D$1000""),""SELECT A WHERE D = '"" &amp; $A700 &amp; ""'""))))"),"")</f>
        <v/>
      </c>
      <c r="L700" s="76" t="str">
        <f>IFERROR(__xludf.DUMMYFUNCTION("IF(ISBLANK($D700),"""",IFERROR(JOIN("", "",QUERY(INDIRECT(""'(EDCA) "" &amp; L$3 &amp; ""'!$A$1:$D$1000""),""SELECT A WHERE D = '"" &amp; $A700 &amp; ""'""))))"),"")</f>
        <v/>
      </c>
      <c r="M700" s="76" t="str">
        <f>IFERROR(__xludf.DUMMYFUNCTION("IF(ISBLANK($D700),"""",IFERROR(JOIN("", "",QUERY(INDIRECT(""'(EDCA) "" &amp; M$3 &amp; ""'!$A$1:$D$1000""),""SELECT A WHERE D = '"" &amp; $A700 &amp; ""'""))))"),"")</f>
        <v/>
      </c>
      <c r="N700" s="76" t="str">
        <f>IFERROR(__xludf.DUMMYFUNCTION("IF(ISBLANK($D700),"""",IFERROR(JOIN("", "",QUERY(INDIRECT(""'(EDCA) "" &amp; N$3 &amp; ""'!$A$1:$D$1000""),""SELECT A WHERE D = '"" &amp; $A700 &amp; ""'""))))"),"")</f>
        <v/>
      </c>
      <c r="O700" s="76" t="str">
        <f>IFERROR(__xludf.DUMMYFUNCTION("IF(ISBLANK($D700),"""",IFERROR(JOIN("", "",QUERY(INDIRECT(""'(EDCA) "" &amp; O$3 &amp; ""'!$A$1:$D$1000""),""SELECT A WHERE D = '"" &amp; $A700 &amp; ""'""))))"),"")</f>
        <v/>
      </c>
      <c r="P700" s="76" t="str">
        <f>IFERROR(__xludf.DUMMYFUNCTION("IF(ISBLANK($D700),"""",IFERROR(JOIN("", "",QUERY(INDIRECT(""'(EDCA) "" &amp; P$3 &amp; ""'!$A$1:$D$1000""),""SELECT A WHERE D = '"" &amp; $A700 &amp; ""'""))))"),"")</f>
        <v/>
      </c>
      <c r="Q700" s="76">
        <f t="shared" ref="Q700:V700" si="698">IF(ISBLANK(IFERROR(VLOOKUP($A700,INDIRECT("'(EDCA) " &amp; Q$3 &amp; "'!$D:$D"),1,FALSE))),0,1)</f>
        <v>0</v>
      </c>
      <c r="R700" s="76">
        <f t="shared" si="698"/>
        <v>0</v>
      </c>
      <c r="S700" s="76">
        <f t="shared" si="698"/>
        <v>0</v>
      </c>
      <c r="T700" s="76">
        <f t="shared" si="698"/>
        <v>0</v>
      </c>
      <c r="U700" s="76">
        <f t="shared" si="698"/>
        <v>0</v>
      </c>
      <c r="V700" s="76">
        <f t="shared" si="698"/>
        <v>0</v>
      </c>
    </row>
    <row r="701">
      <c r="A701" s="76" t="str">
        <f t="shared" si="1"/>
        <v> ()</v>
      </c>
      <c r="B701" s="76"/>
      <c r="C701" s="76"/>
      <c r="D701" s="76"/>
      <c r="E701" s="76"/>
      <c r="F701" s="76"/>
      <c r="G701" s="76"/>
      <c r="H701" s="76"/>
      <c r="I701" s="88" t="str">
        <f t="shared" si="3"/>
        <v>no</v>
      </c>
      <c r="J701" s="88" t="str">
        <f>IFERROR(__xludf.DUMMYFUNCTION("IFERROR(JOIN("", "",FILTER(K701:P701,LEN(K701:P701))))"),"")</f>
        <v/>
      </c>
      <c r="K701" s="76" t="str">
        <f>IFERROR(__xludf.DUMMYFUNCTION("IF(ISBLANK($D701),"""",IFERROR(JOIN("", "",QUERY(INDIRECT(""'(EDCA) "" &amp; K$3 &amp; ""'!$A$1:$D$1000""),""SELECT A WHERE D = '"" &amp; $A701 &amp; ""'""))))"),"")</f>
        <v/>
      </c>
      <c r="L701" s="76" t="str">
        <f>IFERROR(__xludf.DUMMYFUNCTION("IF(ISBLANK($D701),"""",IFERROR(JOIN("", "",QUERY(INDIRECT(""'(EDCA) "" &amp; L$3 &amp; ""'!$A$1:$D$1000""),""SELECT A WHERE D = '"" &amp; $A701 &amp; ""'""))))"),"")</f>
        <v/>
      </c>
      <c r="M701" s="76" t="str">
        <f>IFERROR(__xludf.DUMMYFUNCTION("IF(ISBLANK($D701),"""",IFERROR(JOIN("", "",QUERY(INDIRECT(""'(EDCA) "" &amp; M$3 &amp; ""'!$A$1:$D$1000""),""SELECT A WHERE D = '"" &amp; $A701 &amp; ""'""))))"),"")</f>
        <v/>
      </c>
      <c r="N701" s="76" t="str">
        <f>IFERROR(__xludf.DUMMYFUNCTION("IF(ISBLANK($D701),"""",IFERROR(JOIN("", "",QUERY(INDIRECT(""'(EDCA) "" &amp; N$3 &amp; ""'!$A$1:$D$1000""),""SELECT A WHERE D = '"" &amp; $A701 &amp; ""'""))))"),"")</f>
        <v/>
      </c>
      <c r="O701" s="76" t="str">
        <f>IFERROR(__xludf.DUMMYFUNCTION("IF(ISBLANK($D701),"""",IFERROR(JOIN("", "",QUERY(INDIRECT(""'(EDCA) "" &amp; O$3 &amp; ""'!$A$1:$D$1000""),""SELECT A WHERE D = '"" &amp; $A701 &amp; ""'""))))"),"")</f>
        <v/>
      </c>
      <c r="P701" s="76" t="str">
        <f>IFERROR(__xludf.DUMMYFUNCTION("IF(ISBLANK($D701),"""",IFERROR(JOIN("", "",QUERY(INDIRECT(""'(EDCA) "" &amp; P$3 &amp; ""'!$A$1:$D$1000""),""SELECT A WHERE D = '"" &amp; $A701 &amp; ""'""))))"),"")</f>
        <v/>
      </c>
      <c r="Q701" s="76">
        <f t="shared" ref="Q701:V701" si="699">IF(ISBLANK(IFERROR(VLOOKUP($A701,INDIRECT("'(EDCA) " &amp; Q$3 &amp; "'!$D:$D"),1,FALSE))),0,1)</f>
        <v>0</v>
      </c>
      <c r="R701" s="76">
        <f t="shared" si="699"/>
        <v>0</v>
      </c>
      <c r="S701" s="76">
        <f t="shared" si="699"/>
        <v>0</v>
      </c>
      <c r="T701" s="76">
        <f t="shared" si="699"/>
        <v>0</v>
      </c>
      <c r="U701" s="76">
        <f t="shared" si="699"/>
        <v>0</v>
      </c>
      <c r="V701" s="76">
        <f t="shared" si="699"/>
        <v>0</v>
      </c>
    </row>
    <row r="702">
      <c r="A702" s="76" t="str">
        <f t="shared" si="1"/>
        <v> ()</v>
      </c>
      <c r="B702" s="76"/>
      <c r="C702" s="76"/>
      <c r="D702" s="76"/>
      <c r="E702" s="76"/>
      <c r="F702" s="76"/>
      <c r="G702" s="76"/>
      <c r="H702" s="76"/>
      <c r="I702" s="88" t="str">
        <f t="shared" si="3"/>
        <v>no</v>
      </c>
      <c r="J702" s="88" t="str">
        <f>IFERROR(__xludf.DUMMYFUNCTION("IFERROR(JOIN("", "",FILTER(K702:P702,LEN(K702:P702))))"),"")</f>
        <v/>
      </c>
      <c r="K702" s="76" t="str">
        <f>IFERROR(__xludf.DUMMYFUNCTION("IF(ISBLANK($D702),"""",IFERROR(JOIN("", "",QUERY(INDIRECT(""'(EDCA) "" &amp; K$3 &amp; ""'!$A$1:$D$1000""),""SELECT A WHERE D = '"" &amp; $A702 &amp; ""'""))))"),"")</f>
        <v/>
      </c>
      <c r="L702" s="76" t="str">
        <f>IFERROR(__xludf.DUMMYFUNCTION("IF(ISBLANK($D702),"""",IFERROR(JOIN("", "",QUERY(INDIRECT(""'(EDCA) "" &amp; L$3 &amp; ""'!$A$1:$D$1000""),""SELECT A WHERE D = '"" &amp; $A702 &amp; ""'""))))"),"")</f>
        <v/>
      </c>
      <c r="M702" s="76" t="str">
        <f>IFERROR(__xludf.DUMMYFUNCTION("IF(ISBLANK($D702),"""",IFERROR(JOIN("", "",QUERY(INDIRECT(""'(EDCA) "" &amp; M$3 &amp; ""'!$A$1:$D$1000""),""SELECT A WHERE D = '"" &amp; $A702 &amp; ""'""))))"),"")</f>
        <v/>
      </c>
      <c r="N702" s="76" t="str">
        <f>IFERROR(__xludf.DUMMYFUNCTION("IF(ISBLANK($D702),"""",IFERROR(JOIN("", "",QUERY(INDIRECT(""'(EDCA) "" &amp; N$3 &amp; ""'!$A$1:$D$1000""),""SELECT A WHERE D = '"" &amp; $A702 &amp; ""'""))))"),"")</f>
        <v/>
      </c>
      <c r="O702" s="76" t="str">
        <f>IFERROR(__xludf.DUMMYFUNCTION("IF(ISBLANK($D702),"""",IFERROR(JOIN("", "",QUERY(INDIRECT(""'(EDCA) "" &amp; O$3 &amp; ""'!$A$1:$D$1000""),""SELECT A WHERE D = '"" &amp; $A702 &amp; ""'""))))"),"")</f>
        <v/>
      </c>
      <c r="P702" s="76" t="str">
        <f>IFERROR(__xludf.DUMMYFUNCTION("IF(ISBLANK($D702),"""",IFERROR(JOIN("", "",QUERY(INDIRECT(""'(EDCA) "" &amp; P$3 &amp; ""'!$A$1:$D$1000""),""SELECT A WHERE D = '"" &amp; $A702 &amp; ""'""))))"),"")</f>
        <v/>
      </c>
      <c r="Q702" s="76">
        <f t="shared" ref="Q702:V702" si="700">IF(ISBLANK(IFERROR(VLOOKUP($A702,INDIRECT("'(EDCA) " &amp; Q$3 &amp; "'!$D:$D"),1,FALSE))),0,1)</f>
        <v>0</v>
      </c>
      <c r="R702" s="76">
        <f t="shared" si="700"/>
        <v>0</v>
      </c>
      <c r="S702" s="76">
        <f t="shared" si="700"/>
        <v>0</v>
      </c>
      <c r="T702" s="76">
        <f t="shared" si="700"/>
        <v>0</v>
      </c>
      <c r="U702" s="76">
        <f t="shared" si="700"/>
        <v>0</v>
      </c>
      <c r="V702" s="76">
        <f t="shared" si="700"/>
        <v>0</v>
      </c>
    </row>
    <row r="703">
      <c r="A703" s="76" t="str">
        <f t="shared" si="1"/>
        <v> ()</v>
      </c>
      <c r="B703" s="76"/>
      <c r="C703" s="76"/>
      <c r="D703" s="76"/>
      <c r="E703" s="76"/>
      <c r="F703" s="76"/>
      <c r="G703" s="76"/>
      <c r="H703" s="76"/>
      <c r="I703" s="88" t="str">
        <f t="shared" si="3"/>
        <v>no</v>
      </c>
      <c r="J703" s="88" t="str">
        <f>IFERROR(__xludf.DUMMYFUNCTION("IFERROR(JOIN("", "",FILTER(K703:P703,LEN(K703:P703))))"),"")</f>
        <v/>
      </c>
      <c r="K703" s="76" t="str">
        <f>IFERROR(__xludf.DUMMYFUNCTION("IF(ISBLANK($D703),"""",IFERROR(JOIN("", "",QUERY(INDIRECT(""'(EDCA) "" &amp; K$3 &amp; ""'!$A$1:$D$1000""),""SELECT A WHERE D = '"" &amp; $A703 &amp; ""'""))))"),"")</f>
        <v/>
      </c>
      <c r="L703" s="76" t="str">
        <f>IFERROR(__xludf.DUMMYFUNCTION("IF(ISBLANK($D703),"""",IFERROR(JOIN("", "",QUERY(INDIRECT(""'(EDCA) "" &amp; L$3 &amp; ""'!$A$1:$D$1000""),""SELECT A WHERE D = '"" &amp; $A703 &amp; ""'""))))"),"")</f>
        <v/>
      </c>
      <c r="M703" s="76" t="str">
        <f>IFERROR(__xludf.DUMMYFUNCTION("IF(ISBLANK($D703),"""",IFERROR(JOIN("", "",QUERY(INDIRECT(""'(EDCA) "" &amp; M$3 &amp; ""'!$A$1:$D$1000""),""SELECT A WHERE D = '"" &amp; $A703 &amp; ""'""))))"),"")</f>
        <v/>
      </c>
      <c r="N703" s="76" t="str">
        <f>IFERROR(__xludf.DUMMYFUNCTION("IF(ISBLANK($D703),"""",IFERROR(JOIN("", "",QUERY(INDIRECT(""'(EDCA) "" &amp; N$3 &amp; ""'!$A$1:$D$1000""),""SELECT A WHERE D = '"" &amp; $A703 &amp; ""'""))))"),"")</f>
        <v/>
      </c>
      <c r="O703" s="76" t="str">
        <f>IFERROR(__xludf.DUMMYFUNCTION("IF(ISBLANK($D703),"""",IFERROR(JOIN("", "",QUERY(INDIRECT(""'(EDCA) "" &amp; O$3 &amp; ""'!$A$1:$D$1000""),""SELECT A WHERE D = '"" &amp; $A703 &amp; ""'""))))"),"")</f>
        <v/>
      </c>
      <c r="P703" s="76" t="str">
        <f>IFERROR(__xludf.DUMMYFUNCTION("IF(ISBLANK($D703),"""",IFERROR(JOIN("", "",QUERY(INDIRECT(""'(EDCA) "" &amp; P$3 &amp; ""'!$A$1:$D$1000""),""SELECT A WHERE D = '"" &amp; $A703 &amp; ""'""))))"),"")</f>
        <v/>
      </c>
      <c r="Q703" s="76">
        <f t="shared" ref="Q703:V703" si="701">IF(ISBLANK(IFERROR(VLOOKUP($A703,INDIRECT("'(EDCA) " &amp; Q$3 &amp; "'!$D:$D"),1,FALSE))),0,1)</f>
        <v>0</v>
      </c>
      <c r="R703" s="76">
        <f t="shared" si="701"/>
        <v>0</v>
      </c>
      <c r="S703" s="76">
        <f t="shared" si="701"/>
        <v>0</v>
      </c>
      <c r="T703" s="76">
        <f t="shared" si="701"/>
        <v>0</v>
      </c>
      <c r="U703" s="76">
        <f t="shared" si="701"/>
        <v>0</v>
      </c>
      <c r="V703" s="76">
        <f t="shared" si="701"/>
        <v>0</v>
      </c>
    </row>
    <row r="704">
      <c r="A704" s="76" t="str">
        <f t="shared" si="1"/>
        <v> ()</v>
      </c>
      <c r="B704" s="76"/>
      <c r="C704" s="76"/>
      <c r="D704" s="76"/>
      <c r="E704" s="76"/>
      <c r="F704" s="76"/>
      <c r="G704" s="76"/>
      <c r="H704" s="76"/>
      <c r="I704" s="88" t="str">
        <f t="shared" si="3"/>
        <v>no</v>
      </c>
      <c r="J704" s="88" t="str">
        <f>IFERROR(__xludf.DUMMYFUNCTION("IFERROR(JOIN("", "",FILTER(K704:P704,LEN(K704:P704))))"),"")</f>
        <v/>
      </c>
      <c r="K704" s="76" t="str">
        <f>IFERROR(__xludf.DUMMYFUNCTION("IF(ISBLANK($D704),"""",IFERROR(JOIN("", "",QUERY(INDIRECT(""'(EDCA) "" &amp; K$3 &amp; ""'!$A$1:$D$1000""),""SELECT A WHERE D = '"" &amp; $A704 &amp; ""'""))))"),"")</f>
        <v/>
      </c>
      <c r="L704" s="76" t="str">
        <f>IFERROR(__xludf.DUMMYFUNCTION("IF(ISBLANK($D704),"""",IFERROR(JOIN("", "",QUERY(INDIRECT(""'(EDCA) "" &amp; L$3 &amp; ""'!$A$1:$D$1000""),""SELECT A WHERE D = '"" &amp; $A704 &amp; ""'""))))"),"")</f>
        <v/>
      </c>
      <c r="M704" s="76" t="str">
        <f>IFERROR(__xludf.DUMMYFUNCTION("IF(ISBLANK($D704),"""",IFERROR(JOIN("", "",QUERY(INDIRECT(""'(EDCA) "" &amp; M$3 &amp; ""'!$A$1:$D$1000""),""SELECT A WHERE D = '"" &amp; $A704 &amp; ""'""))))"),"")</f>
        <v/>
      </c>
      <c r="N704" s="76" t="str">
        <f>IFERROR(__xludf.DUMMYFUNCTION("IF(ISBLANK($D704),"""",IFERROR(JOIN("", "",QUERY(INDIRECT(""'(EDCA) "" &amp; N$3 &amp; ""'!$A$1:$D$1000""),""SELECT A WHERE D = '"" &amp; $A704 &amp; ""'""))))"),"")</f>
        <v/>
      </c>
      <c r="O704" s="76" t="str">
        <f>IFERROR(__xludf.DUMMYFUNCTION("IF(ISBLANK($D704),"""",IFERROR(JOIN("", "",QUERY(INDIRECT(""'(EDCA) "" &amp; O$3 &amp; ""'!$A$1:$D$1000""),""SELECT A WHERE D = '"" &amp; $A704 &amp; ""'""))))"),"")</f>
        <v/>
      </c>
      <c r="P704" s="76" t="str">
        <f>IFERROR(__xludf.DUMMYFUNCTION("IF(ISBLANK($D704),"""",IFERROR(JOIN("", "",QUERY(INDIRECT(""'(EDCA) "" &amp; P$3 &amp; ""'!$A$1:$D$1000""),""SELECT A WHERE D = '"" &amp; $A704 &amp; ""'""))))"),"")</f>
        <v/>
      </c>
      <c r="Q704" s="76">
        <f t="shared" ref="Q704:V704" si="702">IF(ISBLANK(IFERROR(VLOOKUP($A704,INDIRECT("'(EDCA) " &amp; Q$3 &amp; "'!$D:$D"),1,FALSE))),0,1)</f>
        <v>0</v>
      </c>
      <c r="R704" s="76">
        <f t="shared" si="702"/>
        <v>0</v>
      </c>
      <c r="S704" s="76">
        <f t="shared" si="702"/>
        <v>0</v>
      </c>
      <c r="T704" s="76">
        <f t="shared" si="702"/>
        <v>0</v>
      </c>
      <c r="U704" s="76">
        <f t="shared" si="702"/>
        <v>0</v>
      </c>
      <c r="V704" s="76">
        <f t="shared" si="702"/>
        <v>0</v>
      </c>
    </row>
    <row r="705">
      <c r="A705" s="76" t="str">
        <f t="shared" si="1"/>
        <v> ()</v>
      </c>
      <c r="B705" s="76"/>
      <c r="C705" s="76"/>
      <c r="D705" s="76"/>
      <c r="E705" s="76"/>
      <c r="F705" s="76"/>
      <c r="G705" s="76"/>
      <c r="H705" s="76"/>
      <c r="I705" s="88" t="str">
        <f t="shared" si="3"/>
        <v>no</v>
      </c>
      <c r="J705" s="88" t="str">
        <f>IFERROR(__xludf.DUMMYFUNCTION("IFERROR(JOIN("", "",FILTER(K705:P705,LEN(K705:P705))))"),"")</f>
        <v/>
      </c>
      <c r="K705" s="76" t="str">
        <f>IFERROR(__xludf.DUMMYFUNCTION("IF(ISBLANK($D705),"""",IFERROR(JOIN("", "",QUERY(INDIRECT(""'(EDCA) "" &amp; K$3 &amp; ""'!$A$1:$D$1000""),""SELECT A WHERE D = '"" &amp; $A705 &amp; ""'""))))"),"")</f>
        <v/>
      </c>
      <c r="L705" s="76" t="str">
        <f>IFERROR(__xludf.DUMMYFUNCTION("IF(ISBLANK($D705),"""",IFERROR(JOIN("", "",QUERY(INDIRECT(""'(EDCA) "" &amp; L$3 &amp; ""'!$A$1:$D$1000""),""SELECT A WHERE D = '"" &amp; $A705 &amp; ""'""))))"),"")</f>
        <v/>
      </c>
      <c r="M705" s="76" t="str">
        <f>IFERROR(__xludf.DUMMYFUNCTION("IF(ISBLANK($D705),"""",IFERROR(JOIN("", "",QUERY(INDIRECT(""'(EDCA) "" &amp; M$3 &amp; ""'!$A$1:$D$1000""),""SELECT A WHERE D = '"" &amp; $A705 &amp; ""'""))))"),"")</f>
        <v/>
      </c>
      <c r="N705" s="76" t="str">
        <f>IFERROR(__xludf.DUMMYFUNCTION("IF(ISBLANK($D705),"""",IFERROR(JOIN("", "",QUERY(INDIRECT(""'(EDCA) "" &amp; N$3 &amp; ""'!$A$1:$D$1000""),""SELECT A WHERE D = '"" &amp; $A705 &amp; ""'""))))"),"")</f>
        <v/>
      </c>
      <c r="O705" s="76" t="str">
        <f>IFERROR(__xludf.DUMMYFUNCTION("IF(ISBLANK($D705),"""",IFERROR(JOIN("", "",QUERY(INDIRECT(""'(EDCA) "" &amp; O$3 &amp; ""'!$A$1:$D$1000""),""SELECT A WHERE D = '"" &amp; $A705 &amp; ""'""))))"),"")</f>
        <v/>
      </c>
      <c r="P705" s="76" t="str">
        <f>IFERROR(__xludf.DUMMYFUNCTION("IF(ISBLANK($D705),"""",IFERROR(JOIN("", "",QUERY(INDIRECT(""'(EDCA) "" &amp; P$3 &amp; ""'!$A$1:$D$1000""),""SELECT A WHERE D = '"" &amp; $A705 &amp; ""'""))))"),"")</f>
        <v/>
      </c>
      <c r="Q705" s="76">
        <f t="shared" ref="Q705:V705" si="703">IF(ISBLANK(IFERROR(VLOOKUP($A705,INDIRECT("'(EDCA) " &amp; Q$3 &amp; "'!$D:$D"),1,FALSE))),0,1)</f>
        <v>0</v>
      </c>
      <c r="R705" s="76">
        <f t="shared" si="703"/>
        <v>0</v>
      </c>
      <c r="S705" s="76">
        <f t="shared" si="703"/>
        <v>0</v>
      </c>
      <c r="T705" s="76">
        <f t="shared" si="703"/>
        <v>0</v>
      </c>
      <c r="U705" s="76">
        <f t="shared" si="703"/>
        <v>0</v>
      </c>
      <c r="V705" s="76">
        <f t="shared" si="703"/>
        <v>0</v>
      </c>
    </row>
    <row r="706">
      <c r="A706" s="76" t="str">
        <f t="shared" si="1"/>
        <v> ()</v>
      </c>
      <c r="B706" s="76"/>
      <c r="C706" s="76"/>
      <c r="D706" s="76"/>
      <c r="E706" s="76"/>
      <c r="F706" s="76"/>
      <c r="G706" s="76"/>
      <c r="H706" s="76"/>
      <c r="I706" s="88" t="str">
        <f t="shared" si="3"/>
        <v>no</v>
      </c>
      <c r="J706" s="88" t="str">
        <f>IFERROR(__xludf.DUMMYFUNCTION("IFERROR(JOIN("", "",FILTER(K706:P706,LEN(K706:P706))))"),"")</f>
        <v/>
      </c>
      <c r="K706" s="76" t="str">
        <f>IFERROR(__xludf.DUMMYFUNCTION("IF(ISBLANK($D706),"""",IFERROR(JOIN("", "",QUERY(INDIRECT(""'(EDCA) "" &amp; K$3 &amp; ""'!$A$1:$D$1000""),""SELECT A WHERE D = '"" &amp; $A706 &amp; ""'""))))"),"")</f>
        <v/>
      </c>
      <c r="L706" s="76" t="str">
        <f>IFERROR(__xludf.DUMMYFUNCTION("IF(ISBLANK($D706),"""",IFERROR(JOIN("", "",QUERY(INDIRECT(""'(EDCA) "" &amp; L$3 &amp; ""'!$A$1:$D$1000""),""SELECT A WHERE D = '"" &amp; $A706 &amp; ""'""))))"),"")</f>
        <v/>
      </c>
      <c r="M706" s="76" t="str">
        <f>IFERROR(__xludf.DUMMYFUNCTION("IF(ISBLANK($D706),"""",IFERROR(JOIN("", "",QUERY(INDIRECT(""'(EDCA) "" &amp; M$3 &amp; ""'!$A$1:$D$1000""),""SELECT A WHERE D = '"" &amp; $A706 &amp; ""'""))))"),"")</f>
        <v/>
      </c>
      <c r="N706" s="76" t="str">
        <f>IFERROR(__xludf.DUMMYFUNCTION("IF(ISBLANK($D706),"""",IFERROR(JOIN("", "",QUERY(INDIRECT(""'(EDCA) "" &amp; N$3 &amp; ""'!$A$1:$D$1000""),""SELECT A WHERE D = '"" &amp; $A706 &amp; ""'""))))"),"")</f>
        <v/>
      </c>
      <c r="O706" s="76" t="str">
        <f>IFERROR(__xludf.DUMMYFUNCTION("IF(ISBLANK($D706),"""",IFERROR(JOIN("", "",QUERY(INDIRECT(""'(EDCA) "" &amp; O$3 &amp; ""'!$A$1:$D$1000""),""SELECT A WHERE D = '"" &amp; $A706 &amp; ""'""))))"),"")</f>
        <v/>
      </c>
      <c r="P706" s="76" t="str">
        <f>IFERROR(__xludf.DUMMYFUNCTION("IF(ISBLANK($D706),"""",IFERROR(JOIN("", "",QUERY(INDIRECT(""'(EDCA) "" &amp; P$3 &amp; ""'!$A$1:$D$1000""),""SELECT A WHERE D = '"" &amp; $A706 &amp; ""'""))))"),"")</f>
        <v/>
      </c>
      <c r="Q706" s="76">
        <f t="shared" ref="Q706:V706" si="704">IF(ISBLANK(IFERROR(VLOOKUP($A706,INDIRECT("'(EDCA) " &amp; Q$3 &amp; "'!$D:$D"),1,FALSE))),0,1)</f>
        <v>0</v>
      </c>
      <c r="R706" s="76">
        <f t="shared" si="704"/>
        <v>0</v>
      </c>
      <c r="S706" s="76">
        <f t="shared" si="704"/>
        <v>0</v>
      </c>
      <c r="T706" s="76">
        <f t="shared" si="704"/>
        <v>0</v>
      </c>
      <c r="U706" s="76">
        <f t="shared" si="704"/>
        <v>0</v>
      </c>
      <c r="V706" s="76">
        <f t="shared" si="704"/>
        <v>0</v>
      </c>
    </row>
    <row r="707">
      <c r="A707" s="76" t="str">
        <f t="shared" si="1"/>
        <v> ()</v>
      </c>
      <c r="B707" s="76"/>
      <c r="C707" s="76"/>
      <c r="D707" s="76"/>
      <c r="E707" s="76"/>
      <c r="F707" s="76"/>
      <c r="G707" s="76"/>
      <c r="H707" s="76"/>
      <c r="I707" s="88" t="str">
        <f t="shared" si="3"/>
        <v>no</v>
      </c>
      <c r="J707" s="88" t="str">
        <f>IFERROR(__xludf.DUMMYFUNCTION("IFERROR(JOIN("", "",FILTER(K707:P707,LEN(K707:P707))))"),"")</f>
        <v/>
      </c>
      <c r="K707" s="76" t="str">
        <f>IFERROR(__xludf.DUMMYFUNCTION("IF(ISBLANK($D707),"""",IFERROR(JOIN("", "",QUERY(INDIRECT(""'(EDCA) "" &amp; K$3 &amp; ""'!$A$1:$D$1000""),""SELECT A WHERE D = '"" &amp; $A707 &amp; ""'""))))"),"")</f>
        <v/>
      </c>
      <c r="L707" s="76" t="str">
        <f>IFERROR(__xludf.DUMMYFUNCTION("IF(ISBLANK($D707),"""",IFERROR(JOIN("", "",QUERY(INDIRECT(""'(EDCA) "" &amp; L$3 &amp; ""'!$A$1:$D$1000""),""SELECT A WHERE D = '"" &amp; $A707 &amp; ""'""))))"),"")</f>
        <v/>
      </c>
      <c r="M707" s="76" t="str">
        <f>IFERROR(__xludf.DUMMYFUNCTION("IF(ISBLANK($D707),"""",IFERROR(JOIN("", "",QUERY(INDIRECT(""'(EDCA) "" &amp; M$3 &amp; ""'!$A$1:$D$1000""),""SELECT A WHERE D = '"" &amp; $A707 &amp; ""'""))))"),"")</f>
        <v/>
      </c>
      <c r="N707" s="76" t="str">
        <f>IFERROR(__xludf.DUMMYFUNCTION("IF(ISBLANK($D707),"""",IFERROR(JOIN("", "",QUERY(INDIRECT(""'(EDCA) "" &amp; N$3 &amp; ""'!$A$1:$D$1000""),""SELECT A WHERE D = '"" &amp; $A707 &amp; ""'""))))"),"")</f>
        <v/>
      </c>
      <c r="O707" s="76" t="str">
        <f>IFERROR(__xludf.DUMMYFUNCTION("IF(ISBLANK($D707),"""",IFERROR(JOIN("", "",QUERY(INDIRECT(""'(EDCA) "" &amp; O$3 &amp; ""'!$A$1:$D$1000""),""SELECT A WHERE D = '"" &amp; $A707 &amp; ""'""))))"),"")</f>
        <v/>
      </c>
      <c r="P707" s="76" t="str">
        <f>IFERROR(__xludf.DUMMYFUNCTION("IF(ISBLANK($D707),"""",IFERROR(JOIN("", "",QUERY(INDIRECT(""'(EDCA) "" &amp; P$3 &amp; ""'!$A$1:$D$1000""),""SELECT A WHERE D = '"" &amp; $A707 &amp; ""'""))))"),"")</f>
        <v/>
      </c>
      <c r="Q707" s="76">
        <f t="shared" ref="Q707:V707" si="705">IF(ISBLANK(IFERROR(VLOOKUP($A707,INDIRECT("'(EDCA) " &amp; Q$3 &amp; "'!$D:$D"),1,FALSE))),0,1)</f>
        <v>0</v>
      </c>
      <c r="R707" s="76">
        <f t="shared" si="705"/>
        <v>0</v>
      </c>
      <c r="S707" s="76">
        <f t="shared" si="705"/>
        <v>0</v>
      </c>
      <c r="T707" s="76">
        <f t="shared" si="705"/>
        <v>0</v>
      </c>
      <c r="U707" s="76">
        <f t="shared" si="705"/>
        <v>0</v>
      </c>
      <c r="V707" s="76">
        <f t="shared" si="705"/>
        <v>0</v>
      </c>
    </row>
    <row r="708">
      <c r="A708" s="76" t="str">
        <f t="shared" si="1"/>
        <v> ()</v>
      </c>
      <c r="B708" s="76"/>
      <c r="C708" s="76"/>
      <c r="D708" s="76"/>
      <c r="E708" s="76"/>
      <c r="F708" s="76"/>
      <c r="G708" s="76"/>
      <c r="H708" s="76"/>
      <c r="I708" s="88" t="str">
        <f t="shared" si="3"/>
        <v>no</v>
      </c>
      <c r="J708" s="88" t="str">
        <f>IFERROR(__xludf.DUMMYFUNCTION("IFERROR(JOIN("", "",FILTER(K708:P708,LEN(K708:P708))))"),"")</f>
        <v/>
      </c>
      <c r="K708" s="76" t="str">
        <f>IFERROR(__xludf.DUMMYFUNCTION("IF(ISBLANK($D708),"""",IFERROR(JOIN("", "",QUERY(INDIRECT(""'(EDCA) "" &amp; K$3 &amp; ""'!$A$1:$D$1000""),""SELECT A WHERE D = '"" &amp; $A708 &amp; ""'""))))"),"")</f>
        <v/>
      </c>
      <c r="L708" s="76" t="str">
        <f>IFERROR(__xludf.DUMMYFUNCTION("IF(ISBLANK($D708),"""",IFERROR(JOIN("", "",QUERY(INDIRECT(""'(EDCA) "" &amp; L$3 &amp; ""'!$A$1:$D$1000""),""SELECT A WHERE D = '"" &amp; $A708 &amp; ""'""))))"),"")</f>
        <v/>
      </c>
      <c r="M708" s="76" t="str">
        <f>IFERROR(__xludf.DUMMYFUNCTION("IF(ISBLANK($D708),"""",IFERROR(JOIN("", "",QUERY(INDIRECT(""'(EDCA) "" &amp; M$3 &amp; ""'!$A$1:$D$1000""),""SELECT A WHERE D = '"" &amp; $A708 &amp; ""'""))))"),"")</f>
        <v/>
      </c>
      <c r="N708" s="76" t="str">
        <f>IFERROR(__xludf.DUMMYFUNCTION("IF(ISBLANK($D708),"""",IFERROR(JOIN("", "",QUERY(INDIRECT(""'(EDCA) "" &amp; N$3 &amp; ""'!$A$1:$D$1000""),""SELECT A WHERE D = '"" &amp; $A708 &amp; ""'""))))"),"")</f>
        <v/>
      </c>
      <c r="O708" s="76" t="str">
        <f>IFERROR(__xludf.DUMMYFUNCTION("IF(ISBLANK($D708),"""",IFERROR(JOIN("", "",QUERY(INDIRECT(""'(EDCA) "" &amp; O$3 &amp; ""'!$A$1:$D$1000""),""SELECT A WHERE D = '"" &amp; $A708 &amp; ""'""))))"),"")</f>
        <v/>
      </c>
      <c r="P708" s="76" t="str">
        <f>IFERROR(__xludf.DUMMYFUNCTION("IF(ISBLANK($D708),"""",IFERROR(JOIN("", "",QUERY(INDIRECT(""'(EDCA) "" &amp; P$3 &amp; ""'!$A$1:$D$1000""),""SELECT A WHERE D = '"" &amp; $A708 &amp; ""'""))))"),"")</f>
        <v/>
      </c>
      <c r="Q708" s="76">
        <f t="shared" ref="Q708:V708" si="706">IF(ISBLANK(IFERROR(VLOOKUP($A708,INDIRECT("'(EDCA) " &amp; Q$3 &amp; "'!$D:$D"),1,FALSE))),0,1)</f>
        <v>0</v>
      </c>
      <c r="R708" s="76">
        <f t="shared" si="706"/>
        <v>0</v>
      </c>
      <c r="S708" s="76">
        <f t="shared" si="706"/>
        <v>0</v>
      </c>
      <c r="T708" s="76">
        <f t="shared" si="706"/>
        <v>0</v>
      </c>
      <c r="U708" s="76">
        <f t="shared" si="706"/>
        <v>0</v>
      </c>
      <c r="V708" s="76">
        <f t="shared" si="706"/>
        <v>0</v>
      </c>
    </row>
    <row r="709">
      <c r="A709" s="76" t="str">
        <f t="shared" si="1"/>
        <v> ()</v>
      </c>
      <c r="B709" s="76"/>
      <c r="C709" s="76"/>
      <c r="D709" s="76"/>
      <c r="E709" s="76"/>
      <c r="F709" s="76"/>
      <c r="G709" s="76"/>
      <c r="H709" s="76"/>
      <c r="I709" s="88" t="str">
        <f t="shared" si="3"/>
        <v>no</v>
      </c>
      <c r="J709" s="88" t="str">
        <f>IFERROR(__xludf.DUMMYFUNCTION("IFERROR(JOIN("", "",FILTER(K709:P709,LEN(K709:P709))))"),"")</f>
        <v/>
      </c>
      <c r="K709" s="76" t="str">
        <f>IFERROR(__xludf.DUMMYFUNCTION("IF(ISBLANK($D709),"""",IFERROR(JOIN("", "",QUERY(INDIRECT(""'(EDCA) "" &amp; K$3 &amp; ""'!$A$1:$D$1000""),""SELECT A WHERE D = '"" &amp; $A709 &amp; ""'""))))"),"")</f>
        <v/>
      </c>
      <c r="L709" s="76" t="str">
        <f>IFERROR(__xludf.DUMMYFUNCTION("IF(ISBLANK($D709),"""",IFERROR(JOIN("", "",QUERY(INDIRECT(""'(EDCA) "" &amp; L$3 &amp; ""'!$A$1:$D$1000""),""SELECT A WHERE D = '"" &amp; $A709 &amp; ""'""))))"),"")</f>
        <v/>
      </c>
      <c r="M709" s="76" t="str">
        <f>IFERROR(__xludf.DUMMYFUNCTION("IF(ISBLANK($D709),"""",IFERROR(JOIN("", "",QUERY(INDIRECT(""'(EDCA) "" &amp; M$3 &amp; ""'!$A$1:$D$1000""),""SELECT A WHERE D = '"" &amp; $A709 &amp; ""'""))))"),"")</f>
        <v/>
      </c>
      <c r="N709" s="76" t="str">
        <f>IFERROR(__xludf.DUMMYFUNCTION("IF(ISBLANK($D709),"""",IFERROR(JOIN("", "",QUERY(INDIRECT(""'(EDCA) "" &amp; N$3 &amp; ""'!$A$1:$D$1000""),""SELECT A WHERE D = '"" &amp; $A709 &amp; ""'""))))"),"")</f>
        <v/>
      </c>
      <c r="O709" s="76" t="str">
        <f>IFERROR(__xludf.DUMMYFUNCTION("IF(ISBLANK($D709),"""",IFERROR(JOIN("", "",QUERY(INDIRECT(""'(EDCA) "" &amp; O$3 &amp; ""'!$A$1:$D$1000""),""SELECT A WHERE D = '"" &amp; $A709 &amp; ""'""))))"),"")</f>
        <v/>
      </c>
      <c r="P709" s="76" t="str">
        <f>IFERROR(__xludf.DUMMYFUNCTION("IF(ISBLANK($D709),"""",IFERROR(JOIN("", "",QUERY(INDIRECT(""'(EDCA) "" &amp; P$3 &amp; ""'!$A$1:$D$1000""),""SELECT A WHERE D = '"" &amp; $A709 &amp; ""'""))))"),"")</f>
        <v/>
      </c>
      <c r="Q709" s="76">
        <f t="shared" ref="Q709:V709" si="707">IF(ISBLANK(IFERROR(VLOOKUP($A709,INDIRECT("'(EDCA) " &amp; Q$3 &amp; "'!$D:$D"),1,FALSE))),0,1)</f>
        <v>0</v>
      </c>
      <c r="R709" s="76">
        <f t="shared" si="707"/>
        <v>0</v>
      </c>
      <c r="S709" s="76">
        <f t="shared" si="707"/>
        <v>0</v>
      </c>
      <c r="T709" s="76">
        <f t="shared" si="707"/>
        <v>0</v>
      </c>
      <c r="U709" s="76">
        <f t="shared" si="707"/>
        <v>0</v>
      </c>
      <c r="V709" s="76">
        <f t="shared" si="707"/>
        <v>0</v>
      </c>
    </row>
    <row r="710">
      <c r="A710" s="76" t="str">
        <f t="shared" si="1"/>
        <v> ()</v>
      </c>
      <c r="B710" s="76"/>
      <c r="C710" s="76"/>
      <c r="D710" s="76"/>
      <c r="E710" s="76"/>
      <c r="F710" s="76"/>
      <c r="G710" s="76"/>
      <c r="H710" s="76"/>
      <c r="I710" s="88" t="str">
        <f t="shared" si="3"/>
        <v>no</v>
      </c>
      <c r="J710" s="88" t="str">
        <f>IFERROR(__xludf.DUMMYFUNCTION("IFERROR(JOIN("", "",FILTER(K710:P710,LEN(K710:P710))))"),"")</f>
        <v/>
      </c>
      <c r="K710" s="76" t="str">
        <f>IFERROR(__xludf.DUMMYFUNCTION("IF(ISBLANK($D710),"""",IFERROR(JOIN("", "",QUERY(INDIRECT(""'(EDCA) "" &amp; K$3 &amp; ""'!$A$1:$D$1000""),""SELECT A WHERE D = '"" &amp; $A710 &amp; ""'""))))"),"")</f>
        <v/>
      </c>
      <c r="L710" s="76" t="str">
        <f>IFERROR(__xludf.DUMMYFUNCTION("IF(ISBLANK($D710),"""",IFERROR(JOIN("", "",QUERY(INDIRECT(""'(EDCA) "" &amp; L$3 &amp; ""'!$A$1:$D$1000""),""SELECT A WHERE D = '"" &amp; $A710 &amp; ""'""))))"),"")</f>
        <v/>
      </c>
      <c r="M710" s="76" t="str">
        <f>IFERROR(__xludf.DUMMYFUNCTION("IF(ISBLANK($D710),"""",IFERROR(JOIN("", "",QUERY(INDIRECT(""'(EDCA) "" &amp; M$3 &amp; ""'!$A$1:$D$1000""),""SELECT A WHERE D = '"" &amp; $A710 &amp; ""'""))))"),"")</f>
        <v/>
      </c>
      <c r="N710" s="76" t="str">
        <f>IFERROR(__xludf.DUMMYFUNCTION("IF(ISBLANK($D710),"""",IFERROR(JOIN("", "",QUERY(INDIRECT(""'(EDCA) "" &amp; N$3 &amp; ""'!$A$1:$D$1000""),""SELECT A WHERE D = '"" &amp; $A710 &amp; ""'""))))"),"")</f>
        <v/>
      </c>
      <c r="O710" s="76" t="str">
        <f>IFERROR(__xludf.DUMMYFUNCTION("IF(ISBLANK($D710),"""",IFERROR(JOIN("", "",QUERY(INDIRECT(""'(EDCA) "" &amp; O$3 &amp; ""'!$A$1:$D$1000""),""SELECT A WHERE D = '"" &amp; $A710 &amp; ""'""))))"),"")</f>
        <v/>
      </c>
      <c r="P710" s="76" t="str">
        <f>IFERROR(__xludf.DUMMYFUNCTION("IF(ISBLANK($D710),"""",IFERROR(JOIN("", "",QUERY(INDIRECT(""'(EDCA) "" &amp; P$3 &amp; ""'!$A$1:$D$1000""),""SELECT A WHERE D = '"" &amp; $A710 &amp; ""'""))))"),"")</f>
        <v/>
      </c>
      <c r="Q710" s="76">
        <f t="shared" ref="Q710:V710" si="708">IF(ISBLANK(IFERROR(VLOOKUP($A710,INDIRECT("'(EDCA) " &amp; Q$3 &amp; "'!$D:$D"),1,FALSE))),0,1)</f>
        <v>0</v>
      </c>
      <c r="R710" s="76">
        <f t="shared" si="708"/>
        <v>0</v>
      </c>
      <c r="S710" s="76">
        <f t="shared" si="708"/>
        <v>0</v>
      </c>
      <c r="T710" s="76">
        <f t="shared" si="708"/>
        <v>0</v>
      </c>
      <c r="U710" s="76">
        <f t="shared" si="708"/>
        <v>0</v>
      </c>
      <c r="V710" s="76">
        <f t="shared" si="708"/>
        <v>0</v>
      </c>
    </row>
    <row r="711">
      <c r="A711" s="76" t="str">
        <f t="shared" si="1"/>
        <v> ()</v>
      </c>
      <c r="B711" s="76"/>
      <c r="C711" s="76"/>
      <c r="D711" s="76"/>
      <c r="E711" s="76"/>
      <c r="F711" s="76"/>
      <c r="G711" s="76"/>
      <c r="H711" s="76"/>
      <c r="I711" s="88" t="str">
        <f t="shared" si="3"/>
        <v>no</v>
      </c>
      <c r="J711" s="88" t="str">
        <f>IFERROR(__xludf.DUMMYFUNCTION("IFERROR(JOIN("", "",FILTER(K711:P711,LEN(K711:P711))))"),"")</f>
        <v/>
      </c>
      <c r="K711" s="76" t="str">
        <f>IFERROR(__xludf.DUMMYFUNCTION("IF(ISBLANK($D711),"""",IFERROR(JOIN("", "",QUERY(INDIRECT(""'(EDCA) "" &amp; K$3 &amp; ""'!$A$1:$D$1000""),""SELECT A WHERE D = '"" &amp; $A711 &amp; ""'""))))"),"")</f>
        <v/>
      </c>
      <c r="L711" s="76" t="str">
        <f>IFERROR(__xludf.DUMMYFUNCTION("IF(ISBLANK($D711),"""",IFERROR(JOIN("", "",QUERY(INDIRECT(""'(EDCA) "" &amp; L$3 &amp; ""'!$A$1:$D$1000""),""SELECT A WHERE D = '"" &amp; $A711 &amp; ""'""))))"),"")</f>
        <v/>
      </c>
      <c r="M711" s="76" t="str">
        <f>IFERROR(__xludf.DUMMYFUNCTION("IF(ISBLANK($D711),"""",IFERROR(JOIN("", "",QUERY(INDIRECT(""'(EDCA) "" &amp; M$3 &amp; ""'!$A$1:$D$1000""),""SELECT A WHERE D = '"" &amp; $A711 &amp; ""'""))))"),"")</f>
        <v/>
      </c>
      <c r="N711" s="76" t="str">
        <f>IFERROR(__xludf.DUMMYFUNCTION("IF(ISBLANK($D711),"""",IFERROR(JOIN("", "",QUERY(INDIRECT(""'(EDCA) "" &amp; N$3 &amp; ""'!$A$1:$D$1000""),""SELECT A WHERE D = '"" &amp; $A711 &amp; ""'""))))"),"")</f>
        <v/>
      </c>
      <c r="O711" s="76" t="str">
        <f>IFERROR(__xludf.DUMMYFUNCTION("IF(ISBLANK($D711),"""",IFERROR(JOIN("", "",QUERY(INDIRECT(""'(EDCA) "" &amp; O$3 &amp; ""'!$A$1:$D$1000""),""SELECT A WHERE D = '"" &amp; $A711 &amp; ""'""))))"),"")</f>
        <v/>
      </c>
      <c r="P711" s="76" t="str">
        <f>IFERROR(__xludf.DUMMYFUNCTION("IF(ISBLANK($D711),"""",IFERROR(JOIN("", "",QUERY(INDIRECT(""'(EDCA) "" &amp; P$3 &amp; ""'!$A$1:$D$1000""),""SELECT A WHERE D = '"" &amp; $A711 &amp; ""'""))))"),"")</f>
        <v/>
      </c>
      <c r="Q711" s="76">
        <f t="shared" ref="Q711:V711" si="709">IF(ISBLANK(IFERROR(VLOOKUP($A711,INDIRECT("'(EDCA) " &amp; Q$3 &amp; "'!$D:$D"),1,FALSE))),0,1)</f>
        <v>0</v>
      </c>
      <c r="R711" s="76">
        <f t="shared" si="709"/>
        <v>0</v>
      </c>
      <c r="S711" s="76">
        <f t="shared" si="709"/>
        <v>0</v>
      </c>
      <c r="T711" s="76">
        <f t="shared" si="709"/>
        <v>0</v>
      </c>
      <c r="U711" s="76">
        <f t="shared" si="709"/>
        <v>0</v>
      </c>
      <c r="V711" s="76">
        <f t="shared" si="709"/>
        <v>0</v>
      </c>
    </row>
    <row r="712">
      <c r="A712" s="76" t="str">
        <f t="shared" si="1"/>
        <v> ()</v>
      </c>
      <c r="B712" s="76"/>
      <c r="C712" s="76"/>
      <c r="D712" s="76"/>
      <c r="E712" s="76"/>
      <c r="F712" s="76"/>
      <c r="G712" s="76"/>
      <c r="H712" s="76"/>
      <c r="I712" s="88" t="str">
        <f t="shared" si="3"/>
        <v>no</v>
      </c>
      <c r="J712" s="88" t="str">
        <f>IFERROR(__xludf.DUMMYFUNCTION("IFERROR(JOIN("", "",FILTER(K712:P712,LEN(K712:P712))))"),"")</f>
        <v/>
      </c>
      <c r="K712" s="76" t="str">
        <f>IFERROR(__xludf.DUMMYFUNCTION("IF(ISBLANK($D712),"""",IFERROR(JOIN("", "",QUERY(INDIRECT(""'(EDCA) "" &amp; K$3 &amp; ""'!$A$1:$D$1000""),""SELECT A WHERE D = '"" &amp; $A712 &amp; ""'""))))"),"")</f>
        <v/>
      </c>
      <c r="L712" s="76" t="str">
        <f>IFERROR(__xludf.DUMMYFUNCTION("IF(ISBLANK($D712),"""",IFERROR(JOIN("", "",QUERY(INDIRECT(""'(EDCA) "" &amp; L$3 &amp; ""'!$A$1:$D$1000""),""SELECT A WHERE D = '"" &amp; $A712 &amp; ""'""))))"),"")</f>
        <v/>
      </c>
      <c r="M712" s="76" t="str">
        <f>IFERROR(__xludf.DUMMYFUNCTION("IF(ISBLANK($D712),"""",IFERROR(JOIN("", "",QUERY(INDIRECT(""'(EDCA) "" &amp; M$3 &amp; ""'!$A$1:$D$1000""),""SELECT A WHERE D = '"" &amp; $A712 &amp; ""'""))))"),"")</f>
        <v/>
      </c>
      <c r="N712" s="76" t="str">
        <f>IFERROR(__xludf.DUMMYFUNCTION("IF(ISBLANK($D712),"""",IFERROR(JOIN("", "",QUERY(INDIRECT(""'(EDCA) "" &amp; N$3 &amp; ""'!$A$1:$D$1000""),""SELECT A WHERE D = '"" &amp; $A712 &amp; ""'""))))"),"")</f>
        <v/>
      </c>
      <c r="O712" s="76" t="str">
        <f>IFERROR(__xludf.DUMMYFUNCTION("IF(ISBLANK($D712),"""",IFERROR(JOIN("", "",QUERY(INDIRECT(""'(EDCA) "" &amp; O$3 &amp; ""'!$A$1:$D$1000""),""SELECT A WHERE D = '"" &amp; $A712 &amp; ""'""))))"),"")</f>
        <v/>
      </c>
      <c r="P712" s="76" t="str">
        <f>IFERROR(__xludf.DUMMYFUNCTION("IF(ISBLANK($D712),"""",IFERROR(JOIN("", "",QUERY(INDIRECT(""'(EDCA) "" &amp; P$3 &amp; ""'!$A$1:$D$1000""),""SELECT A WHERE D = '"" &amp; $A712 &amp; ""'""))))"),"")</f>
        <v/>
      </c>
      <c r="Q712" s="76">
        <f t="shared" ref="Q712:V712" si="710">IF(ISBLANK(IFERROR(VLOOKUP($A712,INDIRECT("'(EDCA) " &amp; Q$3 &amp; "'!$D:$D"),1,FALSE))),0,1)</f>
        <v>0</v>
      </c>
      <c r="R712" s="76">
        <f t="shared" si="710"/>
        <v>0</v>
      </c>
      <c r="S712" s="76">
        <f t="shared" si="710"/>
        <v>0</v>
      </c>
      <c r="T712" s="76">
        <f t="shared" si="710"/>
        <v>0</v>
      </c>
      <c r="U712" s="76">
        <f t="shared" si="710"/>
        <v>0</v>
      </c>
      <c r="V712" s="76">
        <f t="shared" si="710"/>
        <v>0</v>
      </c>
    </row>
    <row r="713">
      <c r="A713" s="76" t="str">
        <f t="shared" si="1"/>
        <v> ()</v>
      </c>
      <c r="B713" s="76"/>
      <c r="C713" s="76"/>
      <c r="D713" s="76"/>
      <c r="E713" s="76"/>
      <c r="F713" s="76"/>
      <c r="G713" s="76"/>
      <c r="H713" s="76"/>
      <c r="I713" s="88" t="str">
        <f t="shared" si="3"/>
        <v>no</v>
      </c>
      <c r="J713" s="88" t="str">
        <f>IFERROR(__xludf.DUMMYFUNCTION("IFERROR(JOIN("", "",FILTER(K713:P713,LEN(K713:P713))))"),"")</f>
        <v/>
      </c>
      <c r="K713" s="76" t="str">
        <f>IFERROR(__xludf.DUMMYFUNCTION("IF(ISBLANK($D713),"""",IFERROR(JOIN("", "",QUERY(INDIRECT(""'(EDCA) "" &amp; K$3 &amp; ""'!$A$1:$D$1000""),""SELECT A WHERE D = '"" &amp; $A713 &amp; ""'""))))"),"")</f>
        <v/>
      </c>
      <c r="L713" s="76" t="str">
        <f>IFERROR(__xludf.DUMMYFUNCTION("IF(ISBLANK($D713),"""",IFERROR(JOIN("", "",QUERY(INDIRECT(""'(EDCA) "" &amp; L$3 &amp; ""'!$A$1:$D$1000""),""SELECT A WHERE D = '"" &amp; $A713 &amp; ""'""))))"),"")</f>
        <v/>
      </c>
      <c r="M713" s="76" t="str">
        <f>IFERROR(__xludf.DUMMYFUNCTION("IF(ISBLANK($D713),"""",IFERROR(JOIN("", "",QUERY(INDIRECT(""'(EDCA) "" &amp; M$3 &amp; ""'!$A$1:$D$1000""),""SELECT A WHERE D = '"" &amp; $A713 &amp; ""'""))))"),"")</f>
        <v/>
      </c>
      <c r="N713" s="76" t="str">
        <f>IFERROR(__xludf.DUMMYFUNCTION("IF(ISBLANK($D713),"""",IFERROR(JOIN("", "",QUERY(INDIRECT(""'(EDCA) "" &amp; N$3 &amp; ""'!$A$1:$D$1000""),""SELECT A WHERE D = '"" &amp; $A713 &amp; ""'""))))"),"")</f>
        <v/>
      </c>
      <c r="O713" s="76" t="str">
        <f>IFERROR(__xludf.DUMMYFUNCTION("IF(ISBLANK($D713),"""",IFERROR(JOIN("", "",QUERY(INDIRECT(""'(EDCA) "" &amp; O$3 &amp; ""'!$A$1:$D$1000""),""SELECT A WHERE D = '"" &amp; $A713 &amp; ""'""))))"),"")</f>
        <v/>
      </c>
      <c r="P713" s="76" t="str">
        <f>IFERROR(__xludf.DUMMYFUNCTION("IF(ISBLANK($D713),"""",IFERROR(JOIN("", "",QUERY(INDIRECT(""'(EDCA) "" &amp; P$3 &amp; ""'!$A$1:$D$1000""),""SELECT A WHERE D = '"" &amp; $A713 &amp; ""'""))))"),"")</f>
        <v/>
      </c>
      <c r="Q713" s="76">
        <f t="shared" ref="Q713:V713" si="711">IF(ISBLANK(IFERROR(VLOOKUP($A713,INDIRECT("'(EDCA) " &amp; Q$3 &amp; "'!$D:$D"),1,FALSE))),0,1)</f>
        <v>0</v>
      </c>
      <c r="R713" s="76">
        <f t="shared" si="711"/>
        <v>0</v>
      </c>
      <c r="S713" s="76">
        <f t="shared" si="711"/>
        <v>0</v>
      </c>
      <c r="T713" s="76">
        <f t="shared" si="711"/>
        <v>0</v>
      </c>
      <c r="U713" s="76">
        <f t="shared" si="711"/>
        <v>0</v>
      </c>
      <c r="V713" s="76">
        <f t="shared" si="711"/>
        <v>0</v>
      </c>
    </row>
    <row r="714">
      <c r="A714" s="76" t="str">
        <f t="shared" si="1"/>
        <v> ()</v>
      </c>
      <c r="B714" s="76"/>
      <c r="C714" s="76"/>
      <c r="D714" s="76"/>
      <c r="E714" s="76"/>
      <c r="F714" s="76"/>
      <c r="G714" s="76"/>
      <c r="H714" s="76"/>
      <c r="I714" s="88" t="str">
        <f t="shared" si="3"/>
        <v>no</v>
      </c>
      <c r="J714" s="88" t="str">
        <f>IFERROR(__xludf.DUMMYFUNCTION("IFERROR(JOIN("", "",FILTER(K714:P714,LEN(K714:P714))))"),"")</f>
        <v/>
      </c>
      <c r="K714" s="76" t="str">
        <f>IFERROR(__xludf.DUMMYFUNCTION("IF(ISBLANK($D714),"""",IFERROR(JOIN("", "",QUERY(INDIRECT(""'(EDCA) "" &amp; K$3 &amp; ""'!$A$1:$D$1000""),""SELECT A WHERE D = '"" &amp; $A714 &amp; ""'""))))"),"")</f>
        <v/>
      </c>
      <c r="L714" s="76" t="str">
        <f>IFERROR(__xludf.DUMMYFUNCTION("IF(ISBLANK($D714),"""",IFERROR(JOIN("", "",QUERY(INDIRECT(""'(EDCA) "" &amp; L$3 &amp; ""'!$A$1:$D$1000""),""SELECT A WHERE D = '"" &amp; $A714 &amp; ""'""))))"),"")</f>
        <v/>
      </c>
      <c r="M714" s="76" t="str">
        <f>IFERROR(__xludf.DUMMYFUNCTION("IF(ISBLANK($D714),"""",IFERROR(JOIN("", "",QUERY(INDIRECT(""'(EDCA) "" &amp; M$3 &amp; ""'!$A$1:$D$1000""),""SELECT A WHERE D = '"" &amp; $A714 &amp; ""'""))))"),"")</f>
        <v/>
      </c>
      <c r="N714" s="76" t="str">
        <f>IFERROR(__xludf.DUMMYFUNCTION("IF(ISBLANK($D714),"""",IFERROR(JOIN("", "",QUERY(INDIRECT(""'(EDCA) "" &amp; N$3 &amp; ""'!$A$1:$D$1000""),""SELECT A WHERE D = '"" &amp; $A714 &amp; ""'""))))"),"")</f>
        <v/>
      </c>
      <c r="O714" s="76" t="str">
        <f>IFERROR(__xludf.DUMMYFUNCTION("IF(ISBLANK($D714),"""",IFERROR(JOIN("", "",QUERY(INDIRECT(""'(EDCA) "" &amp; O$3 &amp; ""'!$A$1:$D$1000""),""SELECT A WHERE D = '"" &amp; $A714 &amp; ""'""))))"),"")</f>
        <v/>
      </c>
      <c r="P714" s="76" t="str">
        <f>IFERROR(__xludf.DUMMYFUNCTION("IF(ISBLANK($D714),"""",IFERROR(JOIN("", "",QUERY(INDIRECT(""'(EDCA) "" &amp; P$3 &amp; ""'!$A$1:$D$1000""),""SELECT A WHERE D = '"" &amp; $A714 &amp; ""'""))))"),"")</f>
        <v/>
      </c>
      <c r="Q714" s="76">
        <f t="shared" ref="Q714:V714" si="712">IF(ISBLANK(IFERROR(VLOOKUP($A714,INDIRECT("'(EDCA) " &amp; Q$3 &amp; "'!$D:$D"),1,FALSE))),0,1)</f>
        <v>0</v>
      </c>
      <c r="R714" s="76">
        <f t="shared" si="712"/>
        <v>0</v>
      </c>
      <c r="S714" s="76">
        <f t="shared" si="712"/>
        <v>0</v>
      </c>
      <c r="T714" s="76">
        <f t="shared" si="712"/>
        <v>0</v>
      </c>
      <c r="U714" s="76">
        <f t="shared" si="712"/>
        <v>0</v>
      </c>
      <c r="V714" s="76">
        <f t="shared" si="712"/>
        <v>0</v>
      </c>
    </row>
    <row r="715">
      <c r="A715" s="76" t="str">
        <f t="shared" si="1"/>
        <v> ()</v>
      </c>
      <c r="B715" s="76"/>
      <c r="C715" s="76"/>
      <c r="D715" s="76"/>
      <c r="E715" s="76"/>
      <c r="F715" s="76"/>
      <c r="G715" s="76"/>
      <c r="H715" s="76"/>
      <c r="I715" s="88" t="str">
        <f t="shared" si="3"/>
        <v>no</v>
      </c>
      <c r="J715" s="88" t="str">
        <f>IFERROR(__xludf.DUMMYFUNCTION("IFERROR(JOIN("", "",FILTER(K715:P715,LEN(K715:P715))))"),"")</f>
        <v/>
      </c>
      <c r="K715" s="76" t="str">
        <f>IFERROR(__xludf.DUMMYFUNCTION("IF(ISBLANK($D715),"""",IFERROR(JOIN("", "",QUERY(INDIRECT(""'(EDCA) "" &amp; K$3 &amp; ""'!$A$1:$D$1000""),""SELECT A WHERE D = '"" &amp; $A715 &amp; ""'""))))"),"")</f>
        <v/>
      </c>
      <c r="L715" s="76" t="str">
        <f>IFERROR(__xludf.DUMMYFUNCTION("IF(ISBLANK($D715),"""",IFERROR(JOIN("", "",QUERY(INDIRECT(""'(EDCA) "" &amp; L$3 &amp; ""'!$A$1:$D$1000""),""SELECT A WHERE D = '"" &amp; $A715 &amp; ""'""))))"),"")</f>
        <v/>
      </c>
      <c r="M715" s="76" t="str">
        <f>IFERROR(__xludf.DUMMYFUNCTION("IF(ISBLANK($D715),"""",IFERROR(JOIN("", "",QUERY(INDIRECT(""'(EDCA) "" &amp; M$3 &amp; ""'!$A$1:$D$1000""),""SELECT A WHERE D = '"" &amp; $A715 &amp; ""'""))))"),"")</f>
        <v/>
      </c>
      <c r="N715" s="76" t="str">
        <f>IFERROR(__xludf.DUMMYFUNCTION("IF(ISBLANK($D715),"""",IFERROR(JOIN("", "",QUERY(INDIRECT(""'(EDCA) "" &amp; N$3 &amp; ""'!$A$1:$D$1000""),""SELECT A WHERE D = '"" &amp; $A715 &amp; ""'""))))"),"")</f>
        <v/>
      </c>
      <c r="O715" s="76" t="str">
        <f>IFERROR(__xludf.DUMMYFUNCTION("IF(ISBLANK($D715),"""",IFERROR(JOIN("", "",QUERY(INDIRECT(""'(EDCA) "" &amp; O$3 &amp; ""'!$A$1:$D$1000""),""SELECT A WHERE D = '"" &amp; $A715 &amp; ""'""))))"),"")</f>
        <v/>
      </c>
      <c r="P715" s="76" t="str">
        <f>IFERROR(__xludf.DUMMYFUNCTION("IF(ISBLANK($D715),"""",IFERROR(JOIN("", "",QUERY(INDIRECT(""'(EDCA) "" &amp; P$3 &amp; ""'!$A$1:$D$1000""),""SELECT A WHERE D = '"" &amp; $A715 &amp; ""'""))))"),"")</f>
        <v/>
      </c>
      <c r="Q715" s="76">
        <f t="shared" ref="Q715:V715" si="713">IF(ISBLANK(IFERROR(VLOOKUP($A715,INDIRECT("'(EDCA) " &amp; Q$3 &amp; "'!$D:$D"),1,FALSE))),0,1)</f>
        <v>0</v>
      </c>
      <c r="R715" s="76">
        <f t="shared" si="713"/>
        <v>0</v>
      </c>
      <c r="S715" s="76">
        <f t="shared" si="713"/>
        <v>0</v>
      </c>
      <c r="T715" s="76">
        <f t="shared" si="713"/>
        <v>0</v>
      </c>
      <c r="U715" s="76">
        <f t="shared" si="713"/>
        <v>0</v>
      </c>
      <c r="V715" s="76">
        <f t="shared" si="713"/>
        <v>0</v>
      </c>
    </row>
    <row r="716">
      <c r="A716" s="76" t="str">
        <f t="shared" si="1"/>
        <v> ()</v>
      </c>
      <c r="B716" s="76"/>
      <c r="C716" s="76"/>
      <c r="D716" s="76"/>
      <c r="E716" s="76"/>
      <c r="F716" s="76"/>
      <c r="G716" s="76"/>
      <c r="H716" s="76"/>
      <c r="I716" s="88" t="str">
        <f t="shared" si="3"/>
        <v>no</v>
      </c>
      <c r="J716" s="88" t="str">
        <f>IFERROR(__xludf.DUMMYFUNCTION("IFERROR(JOIN("", "",FILTER(K716:P716,LEN(K716:P716))))"),"")</f>
        <v/>
      </c>
      <c r="K716" s="76" t="str">
        <f>IFERROR(__xludf.DUMMYFUNCTION("IF(ISBLANK($D716),"""",IFERROR(JOIN("", "",QUERY(INDIRECT(""'(EDCA) "" &amp; K$3 &amp; ""'!$A$1:$D$1000""),""SELECT A WHERE D = '"" &amp; $A716 &amp; ""'""))))"),"")</f>
        <v/>
      </c>
      <c r="L716" s="76" t="str">
        <f>IFERROR(__xludf.DUMMYFUNCTION("IF(ISBLANK($D716),"""",IFERROR(JOIN("", "",QUERY(INDIRECT(""'(EDCA) "" &amp; L$3 &amp; ""'!$A$1:$D$1000""),""SELECT A WHERE D = '"" &amp; $A716 &amp; ""'""))))"),"")</f>
        <v/>
      </c>
      <c r="M716" s="76" t="str">
        <f>IFERROR(__xludf.DUMMYFUNCTION("IF(ISBLANK($D716),"""",IFERROR(JOIN("", "",QUERY(INDIRECT(""'(EDCA) "" &amp; M$3 &amp; ""'!$A$1:$D$1000""),""SELECT A WHERE D = '"" &amp; $A716 &amp; ""'""))))"),"")</f>
        <v/>
      </c>
      <c r="N716" s="76" t="str">
        <f>IFERROR(__xludf.DUMMYFUNCTION("IF(ISBLANK($D716),"""",IFERROR(JOIN("", "",QUERY(INDIRECT(""'(EDCA) "" &amp; N$3 &amp; ""'!$A$1:$D$1000""),""SELECT A WHERE D = '"" &amp; $A716 &amp; ""'""))))"),"")</f>
        <v/>
      </c>
      <c r="O716" s="76" t="str">
        <f>IFERROR(__xludf.DUMMYFUNCTION("IF(ISBLANK($D716),"""",IFERROR(JOIN("", "",QUERY(INDIRECT(""'(EDCA) "" &amp; O$3 &amp; ""'!$A$1:$D$1000""),""SELECT A WHERE D = '"" &amp; $A716 &amp; ""'""))))"),"")</f>
        <v/>
      </c>
      <c r="P716" s="76" t="str">
        <f>IFERROR(__xludf.DUMMYFUNCTION("IF(ISBLANK($D716),"""",IFERROR(JOIN("", "",QUERY(INDIRECT(""'(EDCA) "" &amp; P$3 &amp; ""'!$A$1:$D$1000""),""SELECT A WHERE D = '"" &amp; $A716 &amp; ""'""))))"),"")</f>
        <v/>
      </c>
      <c r="Q716" s="76">
        <f t="shared" ref="Q716:V716" si="714">IF(ISBLANK(IFERROR(VLOOKUP($A716,INDIRECT("'(EDCA) " &amp; Q$3 &amp; "'!$D:$D"),1,FALSE))),0,1)</f>
        <v>0</v>
      </c>
      <c r="R716" s="76">
        <f t="shared" si="714"/>
        <v>0</v>
      </c>
      <c r="S716" s="76">
        <f t="shared" si="714"/>
        <v>0</v>
      </c>
      <c r="T716" s="76">
        <f t="shared" si="714"/>
        <v>0</v>
      </c>
      <c r="U716" s="76">
        <f t="shared" si="714"/>
        <v>0</v>
      </c>
      <c r="V716" s="76">
        <f t="shared" si="714"/>
        <v>0</v>
      </c>
    </row>
    <row r="717">
      <c r="A717" s="76" t="str">
        <f t="shared" si="1"/>
        <v> ()</v>
      </c>
      <c r="B717" s="76"/>
      <c r="C717" s="76"/>
      <c r="D717" s="76"/>
      <c r="E717" s="76"/>
      <c r="F717" s="76"/>
      <c r="G717" s="76"/>
      <c r="H717" s="76"/>
      <c r="I717" s="88" t="str">
        <f t="shared" si="3"/>
        <v>no</v>
      </c>
      <c r="J717" s="88" t="str">
        <f>IFERROR(__xludf.DUMMYFUNCTION("IFERROR(JOIN("", "",FILTER(K717:P717,LEN(K717:P717))))"),"")</f>
        <v/>
      </c>
      <c r="K717" s="76" t="str">
        <f>IFERROR(__xludf.DUMMYFUNCTION("IF(ISBLANK($D717),"""",IFERROR(JOIN("", "",QUERY(INDIRECT(""'(EDCA) "" &amp; K$3 &amp; ""'!$A$1:$D$1000""),""SELECT A WHERE D = '"" &amp; $A717 &amp; ""'""))))"),"")</f>
        <v/>
      </c>
      <c r="L717" s="76" t="str">
        <f>IFERROR(__xludf.DUMMYFUNCTION("IF(ISBLANK($D717),"""",IFERROR(JOIN("", "",QUERY(INDIRECT(""'(EDCA) "" &amp; L$3 &amp; ""'!$A$1:$D$1000""),""SELECT A WHERE D = '"" &amp; $A717 &amp; ""'""))))"),"")</f>
        <v/>
      </c>
      <c r="M717" s="76" t="str">
        <f>IFERROR(__xludf.DUMMYFUNCTION("IF(ISBLANK($D717),"""",IFERROR(JOIN("", "",QUERY(INDIRECT(""'(EDCA) "" &amp; M$3 &amp; ""'!$A$1:$D$1000""),""SELECT A WHERE D = '"" &amp; $A717 &amp; ""'""))))"),"")</f>
        <v/>
      </c>
      <c r="N717" s="76" t="str">
        <f>IFERROR(__xludf.DUMMYFUNCTION("IF(ISBLANK($D717),"""",IFERROR(JOIN("", "",QUERY(INDIRECT(""'(EDCA) "" &amp; N$3 &amp; ""'!$A$1:$D$1000""),""SELECT A WHERE D = '"" &amp; $A717 &amp; ""'""))))"),"")</f>
        <v/>
      </c>
      <c r="O717" s="76" t="str">
        <f>IFERROR(__xludf.DUMMYFUNCTION("IF(ISBLANK($D717),"""",IFERROR(JOIN("", "",QUERY(INDIRECT(""'(EDCA) "" &amp; O$3 &amp; ""'!$A$1:$D$1000""),""SELECT A WHERE D = '"" &amp; $A717 &amp; ""'""))))"),"")</f>
        <v/>
      </c>
      <c r="P717" s="76" t="str">
        <f>IFERROR(__xludf.DUMMYFUNCTION("IF(ISBLANK($D717),"""",IFERROR(JOIN("", "",QUERY(INDIRECT(""'(EDCA) "" &amp; P$3 &amp; ""'!$A$1:$D$1000""),""SELECT A WHERE D = '"" &amp; $A717 &amp; ""'""))))"),"")</f>
        <v/>
      </c>
      <c r="Q717" s="76">
        <f t="shared" ref="Q717:V717" si="715">IF(ISBLANK(IFERROR(VLOOKUP($A717,INDIRECT("'(EDCA) " &amp; Q$3 &amp; "'!$D:$D"),1,FALSE))),0,1)</f>
        <v>0</v>
      </c>
      <c r="R717" s="76">
        <f t="shared" si="715"/>
        <v>0</v>
      </c>
      <c r="S717" s="76">
        <f t="shared" si="715"/>
        <v>0</v>
      </c>
      <c r="T717" s="76">
        <f t="shared" si="715"/>
        <v>0</v>
      </c>
      <c r="U717" s="76">
        <f t="shared" si="715"/>
        <v>0</v>
      </c>
      <c r="V717" s="76">
        <f t="shared" si="715"/>
        <v>0</v>
      </c>
    </row>
    <row r="718">
      <c r="A718" s="76" t="str">
        <f t="shared" si="1"/>
        <v> ()</v>
      </c>
      <c r="B718" s="76"/>
      <c r="C718" s="76"/>
      <c r="D718" s="76"/>
      <c r="E718" s="76"/>
      <c r="F718" s="76"/>
      <c r="G718" s="76"/>
      <c r="H718" s="76"/>
      <c r="I718" s="88" t="str">
        <f t="shared" si="3"/>
        <v>no</v>
      </c>
      <c r="J718" s="88" t="str">
        <f>IFERROR(__xludf.DUMMYFUNCTION("IFERROR(JOIN("", "",FILTER(K718:P718,LEN(K718:P718))))"),"")</f>
        <v/>
      </c>
      <c r="K718" s="76" t="str">
        <f>IFERROR(__xludf.DUMMYFUNCTION("IF(ISBLANK($D718),"""",IFERROR(JOIN("", "",QUERY(INDIRECT(""'(EDCA) "" &amp; K$3 &amp; ""'!$A$1:$D$1000""),""SELECT A WHERE D = '"" &amp; $A718 &amp; ""'""))))"),"")</f>
        <v/>
      </c>
      <c r="L718" s="76" t="str">
        <f>IFERROR(__xludf.DUMMYFUNCTION("IF(ISBLANK($D718),"""",IFERROR(JOIN("", "",QUERY(INDIRECT(""'(EDCA) "" &amp; L$3 &amp; ""'!$A$1:$D$1000""),""SELECT A WHERE D = '"" &amp; $A718 &amp; ""'""))))"),"")</f>
        <v/>
      </c>
      <c r="M718" s="76" t="str">
        <f>IFERROR(__xludf.DUMMYFUNCTION("IF(ISBLANK($D718),"""",IFERROR(JOIN("", "",QUERY(INDIRECT(""'(EDCA) "" &amp; M$3 &amp; ""'!$A$1:$D$1000""),""SELECT A WHERE D = '"" &amp; $A718 &amp; ""'""))))"),"")</f>
        <v/>
      </c>
      <c r="N718" s="76" t="str">
        <f>IFERROR(__xludf.DUMMYFUNCTION("IF(ISBLANK($D718),"""",IFERROR(JOIN("", "",QUERY(INDIRECT(""'(EDCA) "" &amp; N$3 &amp; ""'!$A$1:$D$1000""),""SELECT A WHERE D = '"" &amp; $A718 &amp; ""'""))))"),"")</f>
        <v/>
      </c>
      <c r="O718" s="76" t="str">
        <f>IFERROR(__xludf.DUMMYFUNCTION("IF(ISBLANK($D718),"""",IFERROR(JOIN("", "",QUERY(INDIRECT(""'(EDCA) "" &amp; O$3 &amp; ""'!$A$1:$D$1000""),""SELECT A WHERE D = '"" &amp; $A718 &amp; ""'""))))"),"")</f>
        <v/>
      </c>
      <c r="P718" s="76" t="str">
        <f>IFERROR(__xludf.DUMMYFUNCTION("IF(ISBLANK($D718),"""",IFERROR(JOIN("", "",QUERY(INDIRECT(""'(EDCA) "" &amp; P$3 &amp; ""'!$A$1:$D$1000""),""SELECT A WHERE D = '"" &amp; $A718 &amp; ""'""))))"),"")</f>
        <v/>
      </c>
      <c r="Q718" s="76">
        <f t="shared" ref="Q718:V718" si="716">IF(ISBLANK(IFERROR(VLOOKUP($A718,INDIRECT("'(EDCA) " &amp; Q$3 &amp; "'!$D:$D"),1,FALSE))),0,1)</f>
        <v>0</v>
      </c>
      <c r="R718" s="76">
        <f t="shared" si="716"/>
        <v>0</v>
      </c>
      <c r="S718" s="76">
        <f t="shared" si="716"/>
        <v>0</v>
      </c>
      <c r="T718" s="76">
        <f t="shared" si="716"/>
        <v>0</v>
      </c>
      <c r="U718" s="76">
        <f t="shared" si="716"/>
        <v>0</v>
      </c>
      <c r="V718" s="76">
        <f t="shared" si="716"/>
        <v>0</v>
      </c>
    </row>
    <row r="719">
      <c r="A719" s="76" t="str">
        <f t="shared" si="1"/>
        <v> ()</v>
      </c>
      <c r="B719" s="76"/>
      <c r="C719" s="76"/>
      <c r="D719" s="76"/>
      <c r="E719" s="76"/>
      <c r="F719" s="76"/>
      <c r="G719" s="76"/>
      <c r="H719" s="76"/>
      <c r="I719" s="88" t="str">
        <f t="shared" si="3"/>
        <v>no</v>
      </c>
      <c r="J719" s="88" t="str">
        <f>IFERROR(__xludf.DUMMYFUNCTION("IFERROR(JOIN("", "",FILTER(K719:P719,LEN(K719:P719))))"),"")</f>
        <v/>
      </c>
      <c r="K719" s="76" t="str">
        <f>IFERROR(__xludf.DUMMYFUNCTION("IF(ISBLANK($D719),"""",IFERROR(JOIN("", "",QUERY(INDIRECT(""'(EDCA) "" &amp; K$3 &amp; ""'!$A$1:$D$1000""),""SELECT A WHERE D = '"" &amp; $A719 &amp; ""'""))))"),"")</f>
        <v/>
      </c>
      <c r="L719" s="76" t="str">
        <f>IFERROR(__xludf.DUMMYFUNCTION("IF(ISBLANK($D719),"""",IFERROR(JOIN("", "",QUERY(INDIRECT(""'(EDCA) "" &amp; L$3 &amp; ""'!$A$1:$D$1000""),""SELECT A WHERE D = '"" &amp; $A719 &amp; ""'""))))"),"")</f>
        <v/>
      </c>
      <c r="M719" s="76" t="str">
        <f>IFERROR(__xludf.DUMMYFUNCTION("IF(ISBLANK($D719),"""",IFERROR(JOIN("", "",QUERY(INDIRECT(""'(EDCA) "" &amp; M$3 &amp; ""'!$A$1:$D$1000""),""SELECT A WHERE D = '"" &amp; $A719 &amp; ""'""))))"),"")</f>
        <v/>
      </c>
      <c r="N719" s="76" t="str">
        <f>IFERROR(__xludf.DUMMYFUNCTION("IF(ISBLANK($D719),"""",IFERROR(JOIN("", "",QUERY(INDIRECT(""'(EDCA) "" &amp; N$3 &amp; ""'!$A$1:$D$1000""),""SELECT A WHERE D = '"" &amp; $A719 &amp; ""'""))))"),"")</f>
        <v/>
      </c>
      <c r="O719" s="76" t="str">
        <f>IFERROR(__xludf.DUMMYFUNCTION("IF(ISBLANK($D719),"""",IFERROR(JOIN("", "",QUERY(INDIRECT(""'(EDCA) "" &amp; O$3 &amp; ""'!$A$1:$D$1000""),""SELECT A WHERE D = '"" &amp; $A719 &amp; ""'""))))"),"")</f>
        <v/>
      </c>
      <c r="P719" s="76" t="str">
        <f>IFERROR(__xludf.DUMMYFUNCTION("IF(ISBLANK($D719),"""",IFERROR(JOIN("", "",QUERY(INDIRECT(""'(EDCA) "" &amp; P$3 &amp; ""'!$A$1:$D$1000""),""SELECT A WHERE D = '"" &amp; $A719 &amp; ""'""))))"),"")</f>
        <v/>
      </c>
      <c r="Q719" s="76">
        <f t="shared" ref="Q719:V719" si="717">IF(ISBLANK(IFERROR(VLOOKUP($A719,INDIRECT("'(EDCA) " &amp; Q$3 &amp; "'!$D:$D"),1,FALSE))),0,1)</f>
        <v>0</v>
      </c>
      <c r="R719" s="76">
        <f t="shared" si="717"/>
        <v>0</v>
      </c>
      <c r="S719" s="76">
        <f t="shared" si="717"/>
        <v>0</v>
      </c>
      <c r="T719" s="76">
        <f t="shared" si="717"/>
        <v>0</v>
      </c>
      <c r="U719" s="76">
        <f t="shared" si="717"/>
        <v>0</v>
      </c>
      <c r="V719" s="76">
        <f t="shared" si="717"/>
        <v>0</v>
      </c>
    </row>
    <row r="720">
      <c r="A720" s="76" t="str">
        <f t="shared" si="1"/>
        <v> ()</v>
      </c>
      <c r="B720" s="76"/>
      <c r="C720" s="76"/>
      <c r="D720" s="76"/>
      <c r="E720" s="76"/>
      <c r="F720" s="76"/>
      <c r="G720" s="76"/>
      <c r="H720" s="76"/>
      <c r="I720" s="88" t="str">
        <f t="shared" si="3"/>
        <v>no</v>
      </c>
      <c r="J720" s="88" t="str">
        <f>IFERROR(__xludf.DUMMYFUNCTION("IFERROR(JOIN("", "",FILTER(K720:P720,LEN(K720:P720))))"),"")</f>
        <v/>
      </c>
      <c r="K720" s="76" t="str">
        <f>IFERROR(__xludf.DUMMYFUNCTION("IF(ISBLANK($D720),"""",IFERROR(JOIN("", "",QUERY(INDIRECT(""'(EDCA) "" &amp; K$3 &amp; ""'!$A$1:$D$1000""),""SELECT A WHERE D = '"" &amp; $A720 &amp; ""'""))))"),"")</f>
        <v/>
      </c>
      <c r="L720" s="76" t="str">
        <f>IFERROR(__xludf.DUMMYFUNCTION("IF(ISBLANK($D720),"""",IFERROR(JOIN("", "",QUERY(INDIRECT(""'(EDCA) "" &amp; L$3 &amp; ""'!$A$1:$D$1000""),""SELECT A WHERE D = '"" &amp; $A720 &amp; ""'""))))"),"")</f>
        <v/>
      </c>
      <c r="M720" s="76" t="str">
        <f>IFERROR(__xludf.DUMMYFUNCTION("IF(ISBLANK($D720),"""",IFERROR(JOIN("", "",QUERY(INDIRECT(""'(EDCA) "" &amp; M$3 &amp; ""'!$A$1:$D$1000""),""SELECT A WHERE D = '"" &amp; $A720 &amp; ""'""))))"),"")</f>
        <v/>
      </c>
      <c r="N720" s="76" t="str">
        <f>IFERROR(__xludf.DUMMYFUNCTION("IF(ISBLANK($D720),"""",IFERROR(JOIN("", "",QUERY(INDIRECT(""'(EDCA) "" &amp; N$3 &amp; ""'!$A$1:$D$1000""),""SELECT A WHERE D = '"" &amp; $A720 &amp; ""'""))))"),"")</f>
        <v/>
      </c>
      <c r="O720" s="76" t="str">
        <f>IFERROR(__xludf.DUMMYFUNCTION("IF(ISBLANK($D720),"""",IFERROR(JOIN("", "",QUERY(INDIRECT(""'(EDCA) "" &amp; O$3 &amp; ""'!$A$1:$D$1000""),""SELECT A WHERE D = '"" &amp; $A720 &amp; ""'""))))"),"")</f>
        <v/>
      </c>
      <c r="P720" s="76" t="str">
        <f>IFERROR(__xludf.DUMMYFUNCTION("IF(ISBLANK($D720),"""",IFERROR(JOIN("", "",QUERY(INDIRECT(""'(EDCA) "" &amp; P$3 &amp; ""'!$A$1:$D$1000""),""SELECT A WHERE D = '"" &amp; $A720 &amp; ""'""))))"),"")</f>
        <v/>
      </c>
      <c r="Q720" s="76">
        <f t="shared" ref="Q720:V720" si="718">IF(ISBLANK(IFERROR(VLOOKUP($A720,INDIRECT("'(EDCA) " &amp; Q$3 &amp; "'!$D:$D"),1,FALSE))),0,1)</f>
        <v>0</v>
      </c>
      <c r="R720" s="76">
        <f t="shared" si="718"/>
        <v>0</v>
      </c>
      <c r="S720" s="76">
        <f t="shared" si="718"/>
        <v>0</v>
      </c>
      <c r="T720" s="76">
        <f t="shared" si="718"/>
        <v>0</v>
      </c>
      <c r="U720" s="76">
        <f t="shared" si="718"/>
        <v>0</v>
      </c>
      <c r="V720" s="76">
        <f t="shared" si="718"/>
        <v>0</v>
      </c>
    </row>
    <row r="721">
      <c r="A721" s="76" t="str">
        <f t="shared" si="1"/>
        <v> ()</v>
      </c>
      <c r="B721" s="76"/>
      <c r="C721" s="76"/>
      <c r="D721" s="76"/>
      <c r="E721" s="76"/>
      <c r="F721" s="76"/>
      <c r="G721" s="76"/>
      <c r="H721" s="76"/>
      <c r="I721" s="88" t="str">
        <f t="shared" si="3"/>
        <v>no</v>
      </c>
      <c r="J721" s="88" t="str">
        <f>IFERROR(__xludf.DUMMYFUNCTION("IFERROR(JOIN("", "",FILTER(K721:P721,LEN(K721:P721))))"),"")</f>
        <v/>
      </c>
      <c r="K721" s="76" t="str">
        <f>IFERROR(__xludf.DUMMYFUNCTION("IF(ISBLANK($D721),"""",IFERROR(JOIN("", "",QUERY(INDIRECT(""'(EDCA) "" &amp; K$3 &amp; ""'!$A$1:$D$1000""),""SELECT A WHERE D = '"" &amp; $A721 &amp; ""'""))))"),"")</f>
        <v/>
      </c>
      <c r="L721" s="76" t="str">
        <f>IFERROR(__xludf.DUMMYFUNCTION("IF(ISBLANK($D721),"""",IFERROR(JOIN("", "",QUERY(INDIRECT(""'(EDCA) "" &amp; L$3 &amp; ""'!$A$1:$D$1000""),""SELECT A WHERE D = '"" &amp; $A721 &amp; ""'""))))"),"")</f>
        <v/>
      </c>
      <c r="M721" s="76" t="str">
        <f>IFERROR(__xludf.DUMMYFUNCTION("IF(ISBLANK($D721),"""",IFERROR(JOIN("", "",QUERY(INDIRECT(""'(EDCA) "" &amp; M$3 &amp; ""'!$A$1:$D$1000""),""SELECT A WHERE D = '"" &amp; $A721 &amp; ""'""))))"),"")</f>
        <v/>
      </c>
      <c r="N721" s="76" t="str">
        <f>IFERROR(__xludf.DUMMYFUNCTION("IF(ISBLANK($D721),"""",IFERROR(JOIN("", "",QUERY(INDIRECT(""'(EDCA) "" &amp; N$3 &amp; ""'!$A$1:$D$1000""),""SELECT A WHERE D = '"" &amp; $A721 &amp; ""'""))))"),"")</f>
        <v/>
      </c>
      <c r="O721" s="76" t="str">
        <f>IFERROR(__xludf.DUMMYFUNCTION("IF(ISBLANK($D721),"""",IFERROR(JOIN("", "",QUERY(INDIRECT(""'(EDCA) "" &amp; O$3 &amp; ""'!$A$1:$D$1000""),""SELECT A WHERE D = '"" &amp; $A721 &amp; ""'""))))"),"")</f>
        <v/>
      </c>
      <c r="P721" s="76" t="str">
        <f>IFERROR(__xludf.DUMMYFUNCTION("IF(ISBLANK($D721),"""",IFERROR(JOIN("", "",QUERY(INDIRECT(""'(EDCA) "" &amp; P$3 &amp; ""'!$A$1:$D$1000""),""SELECT A WHERE D = '"" &amp; $A721 &amp; ""'""))))"),"")</f>
        <v/>
      </c>
      <c r="Q721" s="76">
        <f t="shared" ref="Q721:V721" si="719">IF(ISBLANK(IFERROR(VLOOKUP($A721,INDIRECT("'(EDCA) " &amp; Q$3 &amp; "'!$D:$D"),1,FALSE))),0,1)</f>
        <v>0</v>
      </c>
      <c r="R721" s="76">
        <f t="shared" si="719"/>
        <v>0</v>
      </c>
      <c r="S721" s="76">
        <f t="shared" si="719"/>
        <v>0</v>
      </c>
      <c r="T721" s="76">
        <f t="shared" si="719"/>
        <v>0</v>
      </c>
      <c r="U721" s="76">
        <f t="shared" si="719"/>
        <v>0</v>
      </c>
      <c r="V721" s="76">
        <f t="shared" si="719"/>
        <v>0</v>
      </c>
    </row>
    <row r="722">
      <c r="A722" s="76" t="str">
        <f t="shared" si="1"/>
        <v> ()</v>
      </c>
      <c r="B722" s="76"/>
      <c r="C722" s="76"/>
      <c r="D722" s="76"/>
      <c r="E722" s="76"/>
      <c r="F722" s="76"/>
      <c r="G722" s="76"/>
      <c r="H722" s="76"/>
      <c r="I722" s="88" t="str">
        <f t="shared" si="3"/>
        <v>no</v>
      </c>
      <c r="J722" s="88" t="str">
        <f>IFERROR(__xludf.DUMMYFUNCTION("IFERROR(JOIN("", "",FILTER(K722:P722,LEN(K722:P722))))"),"")</f>
        <v/>
      </c>
      <c r="K722" s="76" t="str">
        <f>IFERROR(__xludf.DUMMYFUNCTION("IF(ISBLANK($D722),"""",IFERROR(JOIN("", "",QUERY(INDIRECT(""'(EDCA) "" &amp; K$3 &amp; ""'!$A$1:$D$1000""),""SELECT A WHERE D = '"" &amp; $A722 &amp; ""'""))))"),"")</f>
        <v/>
      </c>
      <c r="L722" s="76" t="str">
        <f>IFERROR(__xludf.DUMMYFUNCTION("IF(ISBLANK($D722),"""",IFERROR(JOIN("", "",QUERY(INDIRECT(""'(EDCA) "" &amp; L$3 &amp; ""'!$A$1:$D$1000""),""SELECT A WHERE D = '"" &amp; $A722 &amp; ""'""))))"),"")</f>
        <v/>
      </c>
      <c r="M722" s="76" t="str">
        <f>IFERROR(__xludf.DUMMYFUNCTION("IF(ISBLANK($D722),"""",IFERROR(JOIN("", "",QUERY(INDIRECT(""'(EDCA) "" &amp; M$3 &amp; ""'!$A$1:$D$1000""),""SELECT A WHERE D = '"" &amp; $A722 &amp; ""'""))))"),"")</f>
        <v/>
      </c>
      <c r="N722" s="76" t="str">
        <f>IFERROR(__xludf.DUMMYFUNCTION("IF(ISBLANK($D722),"""",IFERROR(JOIN("", "",QUERY(INDIRECT(""'(EDCA) "" &amp; N$3 &amp; ""'!$A$1:$D$1000""),""SELECT A WHERE D = '"" &amp; $A722 &amp; ""'""))))"),"")</f>
        <v/>
      </c>
      <c r="O722" s="76" t="str">
        <f>IFERROR(__xludf.DUMMYFUNCTION("IF(ISBLANK($D722),"""",IFERROR(JOIN("", "",QUERY(INDIRECT(""'(EDCA) "" &amp; O$3 &amp; ""'!$A$1:$D$1000""),""SELECT A WHERE D = '"" &amp; $A722 &amp; ""'""))))"),"")</f>
        <v/>
      </c>
      <c r="P722" s="76" t="str">
        <f>IFERROR(__xludf.DUMMYFUNCTION("IF(ISBLANK($D722),"""",IFERROR(JOIN("", "",QUERY(INDIRECT(""'(EDCA) "" &amp; P$3 &amp; ""'!$A$1:$D$1000""),""SELECT A WHERE D = '"" &amp; $A722 &amp; ""'""))))"),"")</f>
        <v/>
      </c>
      <c r="Q722" s="76">
        <f t="shared" ref="Q722:V722" si="720">IF(ISBLANK(IFERROR(VLOOKUP($A722,INDIRECT("'(EDCA) " &amp; Q$3 &amp; "'!$D:$D"),1,FALSE))),0,1)</f>
        <v>0</v>
      </c>
      <c r="R722" s="76">
        <f t="shared" si="720"/>
        <v>0</v>
      </c>
      <c r="S722" s="76">
        <f t="shared" si="720"/>
        <v>0</v>
      </c>
      <c r="T722" s="76">
        <f t="shared" si="720"/>
        <v>0</v>
      </c>
      <c r="U722" s="76">
        <f t="shared" si="720"/>
        <v>0</v>
      </c>
      <c r="V722" s="76">
        <f t="shared" si="720"/>
        <v>0</v>
      </c>
    </row>
    <row r="723">
      <c r="A723" s="76" t="str">
        <f t="shared" si="1"/>
        <v> ()</v>
      </c>
      <c r="B723" s="76"/>
      <c r="C723" s="76"/>
      <c r="D723" s="76"/>
      <c r="E723" s="76"/>
      <c r="F723" s="76"/>
      <c r="G723" s="76"/>
      <c r="H723" s="76"/>
      <c r="I723" s="88" t="str">
        <f t="shared" si="3"/>
        <v>no</v>
      </c>
      <c r="J723" s="88" t="str">
        <f>IFERROR(__xludf.DUMMYFUNCTION("IFERROR(JOIN("", "",FILTER(K723:P723,LEN(K723:P723))))"),"")</f>
        <v/>
      </c>
      <c r="K723" s="76" t="str">
        <f>IFERROR(__xludf.DUMMYFUNCTION("IF(ISBLANK($D723),"""",IFERROR(JOIN("", "",QUERY(INDIRECT(""'(EDCA) "" &amp; K$3 &amp; ""'!$A$1:$D$1000""),""SELECT A WHERE D = '"" &amp; $A723 &amp; ""'""))))"),"")</f>
        <v/>
      </c>
      <c r="L723" s="76" t="str">
        <f>IFERROR(__xludf.DUMMYFUNCTION("IF(ISBLANK($D723),"""",IFERROR(JOIN("", "",QUERY(INDIRECT(""'(EDCA) "" &amp; L$3 &amp; ""'!$A$1:$D$1000""),""SELECT A WHERE D = '"" &amp; $A723 &amp; ""'""))))"),"")</f>
        <v/>
      </c>
      <c r="M723" s="76" t="str">
        <f>IFERROR(__xludf.DUMMYFUNCTION("IF(ISBLANK($D723),"""",IFERROR(JOIN("", "",QUERY(INDIRECT(""'(EDCA) "" &amp; M$3 &amp; ""'!$A$1:$D$1000""),""SELECT A WHERE D = '"" &amp; $A723 &amp; ""'""))))"),"")</f>
        <v/>
      </c>
      <c r="N723" s="76" t="str">
        <f>IFERROR(__xludf.DUMMYFUNCTION("IF(ISBLANK($D723),"""",IFERROR(JOIN("", "",QUERY(INDIRECT(""'(EDCA) "" &amp; N$3 &amp; ""'!$A$1:$D$1000""),""SELECT A WHERE D = '"" &amp; $A723 &amp; ""'""))))"),"")</f>
        <v/>
      </c>
      <c r="O723" s="76" t="str">
        <f>IFERROR(__xludf.DUMMYFUNCTION("IF(ISBLANK($D723),"""",IFERROR(JOIN("", "",QUERY(INDIRECT(""'(EDCA) "" &amp; O$3 &amp; ""'!$A$1:$D$1000""),""SELECT A WHERE D = '"" &amp; $A723 &amp; ""'""))))"),"")</f>
        <v/>
      </c>
      <c r="P723" s="76" t="str">
        <f>IFERROR(__xludf.DUMMYFUNCTION("IF(ISBLANK($D723),"""",IFERROR(JOIN("", "",QUERY(INDIRECT(""'(EDCA) "" &amp; P$3 &amp; ""'!$A$1:$D$1000""),""SELECT A WHERE D = '"" &amp; $A723 &amp; ""'""))))"),"")</f>
        <v/>
      </c>
      <c r="Q723" s="76">
        <f t="shared" ref="Q723:V723" si="721">IF(ISBLANK(IFERROR(VLOOKUP($A723,INDIRECT("'(EDCA) " &amp; Q$3 &amp; "'!$D:$D"),1,FALSE))),0,1)</f>
        <v>0</v>
      </c>
      <c r="R723" s="76">
        <f t="shared" si="721"/>
        <v>0</v>
      </c>
      <c r="S723" s="76">
        <f t="shared" si="721"/>
        <v>0</v>
      </c>
      <c r="T723" s="76">
        <f t="shared" si="721"/>
        <v>0</v>
      </c>
      <c r="U723" s="76">
        <f t="shared" si="721"/>
        <v>0</v>
      </c>
      <c r="V723" s="76">
        <f t="shared" si="721"/>
        <v>0</v>
      </c>
    </row>
    <row r="724">
      <c r="A724" s="76" t="str">
        <f t="shared" si="1"/>
        <v> ()</v>
      </c>
      <c r="B724" s="76"/>
      <c r="C724" s="76"/>
      <c r="D724" s="76"/>
      <c r="E724" s="76"/>
      <c r="F724" s="76"/>
      <c r="G724" s="76"/>
      <c r="H724" s="76"/>
      <c r="I724" s="88" t="str">
        <f t="shared" si="3"/>
        <v>no</v>
      </c>
      <c r="J724" s="88" t="str">
        <f>IFERROR(__xludf.DUMMYFUNCTION("IFERROR(JOIN("", "",FILTER(K724:P724,LEN(K724:P724))))"),"")</f>
        <v/>
      </c>
      <c r="K724" s="76" t="str">
        <f>IFERROR(__xludf.DUMMYFUNCTION("IF(ISBLANK($D724),"""",IFERROR(JOIN("", "",QUERY(INDIRECT(""'(EDCA) "" &amp; K$3 &amp; ""'!$A$1:$D$1000""),""SELECT A WHERE D = '"" &amp; $A724 &amp; ""'""))))"),"")</f>
        <v/>
      </c>
      <c r="L724" s="76" t="str">
        <f>IFERROR(__xludf.DUMMYFUNCTION("IF(ISBLANK($D724),"""",IFERROR(JOIN("", "",QUERY(INDIRECT(""'(EDCA) "" &amp; L$3 &amp; ""'!$A$1:$D$1000""),""SELECT A WHERE D = '"" &amp; $A724 &amp; ""'""))))"),"")</f>
        <v/>
      </c>
      <c r="M724" s="76" t="str">
        <f>IFERROR(__xludf.DUMMYFUNCTION("IF(ISBLANK($D724),"""",IFERROR(JOIN("", "",QUERY(INDIRECT(""'(EDCA) "" &amp; M$3 &amp; ""'!$A$1:$D$1000""),""SELECT A WHERE D = '"" &amp; $A724 &amp; ""'""))))"),"")</f>
        <v/>
      </c>
      <c r="N724" s="76" t="str">
        <f>IFERROR(__xludf.DUMMYFUNCTION("IF(ISBLANK($D724),"""",IFERROR(JOIN("", "",QUERY(INDIRECT(""'(EDCA) "" &amp; N$3 &amp; ""'!$A$1:$D$1000""),""SELECT A WHERE D = '"" &amp; $A724 &amp; ""'""))))"),"")</f>
        <v/>
      </c>
      <c r="O724" s="76" t="str">
        <f>IFERROR(__xludf.DUMMYFUNCTION("IF(ISBLANK($D724),"""",IFERROR(JOIN("", "",QUERY(INDIRECT(""'(EDCA) "" &amp; O$3 &amp; ""'!$A$1:$D$1000""),""SELECT A WHERE D = '"" &amp; $A724 &amp; ""'""))))"),"")</f>
        <v/>
      </c>
      <c r="P724" s="76" t="str">
        <f>IFERROR(__xludf.DUMMYFUNCTION("IF(ISBLANK($D724),"""",IFERROR(JOIN("", "",QUERY(INDIRECT(""'(EDCA) "" &amp; P$3 &amp; ""'!$A$1:$D$1000""),""SELECT A WHERE D = '"" &amp; $A724 &amp; ""'""))))"),"")</f>
        <v/>
      </c>
      <c r="Q724" s="76">
        <f t="shared" ref="Q724:V724" si="722">IF(ISBLANK(IFERROR(VLOOKUP($A724,INDIRECT("'(EDCA) " &amp; Q$3 &amp; "'!$D:$D"),1,FALSE))),0,1)</f>
        <v>0</v>
      </c>
      <c r="R724" s="76">
        <f t="shared" si="722"/>
        <v>0</v>
      </c>
      <c r="S724" s="76">
        <f t="shared" si="722"/>
        <v>0</v>
      </c>
      <c r="T724" s="76">
        <f t="shared" si="722"/>
        <v>0</v>
      </c>
      <c r="U724" s="76">
        <f t="shared" si="722"/>
        <v>0</v>
      </c>
      <c r="V724" s="76">
        <f t="shared" si="722"/>
        <v>0</v>
      </c>
    </row>
    <row r="725">
      <c r="A725" s="76" t="str">
        <f t="shared" si="1"/>
        <v> ()</v>
      </c>
      <c r="B725" s="76"/>
      <c r="C725" s="76"/>
      <c r="D725" s="76"/>
      <c r="E725" s="76"/>
      <c r="F725" s="76"/>
      <c r="G725" s="76"/>
      <c r="H725" s="76"/>
      <c r="I725" s="88" t="str">
        <f t="shared" si="3"/>
        <v>no</v>
      </c>
      <c r="J725" s="88" t="str">
        <f>IFERROR(__xludf.DUMMYFUNCTION("IFERROR(JOIN("", "",FILTER(K725:P725,LEN(K725:P725))))"),"")</f>
        <v/>
      </c>
      <c r="K725" s="76" t="str">
        <f>IFERROR(__xludf.DUMMYFUNCTION("IF(ISBLANK($D725),"""",IFERROR(JOIN("", "",QUERY(INDIRECT(""'(EDCA) "" &amp; K$3 &amp; ""'!$A$1:$D$1000""),""SELECT A WHERE D = '"" &amp; $A725 &amp; ""'""))))"),"")</f>
        <v/>
      </c>
      <c r="L725" s="76" t="str">
        <f>IFERROR(__xludf.DUMMYFUNCTION("IF(ISBLANK($D725),"""",IFERROR(JOIN("", "",QUERY(INDIRECT(""'(EDCA) "" &amp; L$3 &amp; ""'!$A$1:$D$1000""),""SELECT A WHERE D = '"" &amp; $A725 &amp; ""'""))))"),"")</f>
        <v/>
      </c>
      <c r="M725" s="76" t="str">
        <f>IFERROR(__xludf.DUMMYFUNCTION("IF(ISBLANK($D725),"""",IFERROR(JOIN("", "",QUERY(INDIRECT(""'(EDCA) "" &amp; M$3 &amp; ""'!$A$1:$D$1000""),""SELECT A WHERE D = '"" &amp; $A725 &amp; ""'""))))"),"")</f>
        <v/>
      </c>
      <c r="N725" s="76" t="str">
        <f>IFERROR(__xludf.DUMMYFUNCTION("IF(ISBLANK($D725),"""",IFERROR(JOIN("", "",QUERY(INDIRECT(""'(EDCA) "" &amp; N$3 &amp; ""'!$A$1:$D$1000""),""SELECT A WHERE D = '"" &amp; $A725 &amp; ""'""))))"),"")</f>
        <v/>
      </c>
      <c r="O725" s="76" t="str">
        <f>IFERROR(__xludf.DUMMYFUNCTION("IF(ISBLANK($D725),"""",IFERROR(JOIN("", "",QUERY(INDIRECT(""'(EDCA) "" &amp; O$3 &amp; ""'!$A$1:$D$1000""),""SELECT A WHERE D = '"" &amp; $A725 &amp; ""'""))))"),"")</f>
        <v/>
      </c>
      <c r="P725" s="76" t="str">
        <f>IFERROR(__xludf.DUMMYFUNCTION("IF(ISBLANK($D725),"""",IFERROR(JOIN("", "",QUERY(INDIRECT(""'(EDCA) "" &amp; P$3 &amp; ""'!$A$1:$D$1000""),""SELECT A WHERE D = '"" &amp; $A725 &amp; ""'""))))"),"")</f>
        <v/>
      </c>
      <c r="Q725" s="76">
        <f t="shared" ref="Q725:V725" si="723">IF(ISBLANK(IFERROR(VLOOKUP($A725,INDIRECT("'(EDCA) " &amp; Q$3 &amp; "'!$D:$D"),1,FALSE))),0,1)</f>
        <v>0</v>
      </c>
      <c r="R725" s="76">
        <f t="shared" si="723"/>
        <v>0</v>
      </c>
      <c r="S725" s="76">
        <f t="shared" si="723"/>
        <v>0</v>
      </c>
      <c r="T725" s="76">
        <f t="shared" si="723"/>
        <v>0</v>
      </c>
      <c r="U725" s="76">
        <f t="shared" si="723"/>
        <v>0</v>
      </c>
      <c r="V725" s="76">
        <f t="shared" si="723"/>
        <v>0</v>
      </c>
    </row>
    <row r="726">
      <c r="A726" s="76" t="str">
        <f t="shared" si="1"/>
        <v> ()</v>
      </c>
      <c r="B726" s="76"/>
      <c r="C726" s="76"/>
      <c r="D726" s="76"/>
      <c r="E726" s="76"/>
      <c r="F726" s="76"/>
      <c r="G726" s="76"/>
      <c r="H726" s="76"/>
      <c r="I726" s="88" t="str">
        <f t="shared" si="3"/>
        <v>no</v>
      </c>
      <c r="J726" s="88" t="str">
        <f>IFERROR(__xludf.DUMMYFUNCTION("IFERROR(JOIN("", "",FILTER(K726:P726,LEN(K726:P726))))"),"")</f>
        <v/>
      </c>
      <c r="K726" s="76" t="str">
        <f>IFERROR(__xludf.DUMMYFUNCTION("IF(ISBLANK($D726),"""",IFERROR(JOIN("", "",QUERY(INDIRECT(""'(EDCA) "" &amp; K$3 &amp; ""'!$A$1:$D$1000""),""SELECT A WHERE D = '"" &amp; $A726 &amp; ""'""))))"),"")</f>
        <v/>
      </c>
      <c r="L726" s="76" t="str">
        <f>IFERROR(__xludf.DUMMYFUNCTION("IF(ISBLANK($D726),"""",IFERROR(JOIN("", "",QUERY(INDIRECT(""'(EDCA) "" &amp; L$3 &amp; ""'!$A$1:$D$1000""),""SELECT A WHERE D = '"" &amp; $A726 &amp; ""'""))))"),"")</f>
        <v/>
      </c>
      <c r="M726" s="76" t="str">
        <f>IFERROR(__xludf.DUMMYFUNCTION("IF(ISBLANK($D726),"""",IFERROR(JOIN("", "",QUERY(INDIRECT(""'(EDCA) "" &amp; M$3 &amp; ""'!$A$1:$D$1000""),""SELECT A WHERE D = '"" &amp; $A726 &amp; ""'""))))"),"")</f>
        <v/>
      </c>
      <c r="N726" s="76" t="str">
        <f>IFERROR(__xludf.DUMMYFUNCTION("IF(ISBLANK($D726),"""",IFERROR(JOIN("", "",QUERY(INDIRECT(""'(EDCA) "" &amp; N$3 &amp; ""'!$A$1:$D$1000""),""SELECT A WHERE D = '"" &amp; $A726 &amp; ""'""))))"),"")</f>
        <v/>
      </c>
      <c r="O726" s="76" t="str">
        <f>IFERROR(__xludf.DUMMYFUNCTION("IF(ISBLANK($D726),"""",IFERROR(JOIN("", "",QUERY(INDIRECT(""'(EDCA) "" &amp; O$3 &amp; ""'!$A$1:$D$1000""),""SELECT A WHERE D = '"" &amp; $A726 &amp; ""'""))))"),"")</f>
        <v/>
      </c>
      <c r="P726" s="76" t="str">
        <f>IFERROR(__xludf.DUMMYFUNCTION("IF(ISBLANK($D726),"""",IFERROR(JOIN("", "",QUERY(INDIRECT(""'(EDCA) "" &amp; P$3 &amp; ""'!$A$1:$D$1000""),""SELECT A WHERE D = '"" &amp; $A726 &amp; ""'""))))"),"")</f>
        <v/>
      </c>
      <c r="Q726" s="76">
        <f t="shared" ref="Q726:V726" si="724">IF(ISBLANK(IFERROR(VLOOKUP($A726,INDIRECT("'(EDCA) " &amp; Q$3 &amp; "'!$D:$D"),1,FALSE))),0,1)</f>
        <v>0</v>
      </c>
      <c r="R726" s="76">
        <f t="shared" si="724"/>
        <v>0</v>
      </c>
      <c r="S726" s="76">
        <f t="shared" si="724"/>
        <v>0</v>
      </c>
      <c r="T726" s="76">
        <f t="shared" si="724"/>
        <v>0</v>
      </c>
      <c r="U726" s="76">
        <f t="shared" si="724"/>
        <v>0</v>
      </c>
      <c r="V726" s="76">
        <f t="shared" si="724"/>
        <v>0</v>
      </c>
    </row>
    <row r="727">
      <c r="A727" s="76" t="str">
        <f t="shared" si="1"/>
        <v> ()</v>
      </c>
      <c r="B727" s="76"/>
      <c r="C727" s="76"/>
      <c r="D727" s="76"/>
      <c r="E727" s="76"/>
      <c r="F727" s="76"/>
      <c r="G727" s="76"/>
      <c r="H727" s="76"/>
      <c r="I727" s="88" t="str">
        <f t="shared" si="3"/>
        <v>no</v>
      </c>
      <c r="J727" s="88" t="str">
        <f>IFERROR(__xludf.DUMMYFUNCTION("IFERROR(JOIN("", "",FILTER(K727:P727,LEN(K727:P727))))"),"")</f>
        <v/>
      </c>
      <c r="K727" s="76" t="str">
        <f>IFERROR(__xludf.DUMMYFUNCTION("IF(ISBLANK($D727),"""",IFERROR(JOIN("", "",QUERY(INDIRECT(""'(EDCA) "" &amp; K$3 &amp; ""'!$A$1:$D$1000""),""SELECT A WHERE D = '"" &amp; $A727 &amp; ""'""))))"),"")</f>
        <v/>
      </c>
      <c r="L727" s="76" t="str">
        <f>IFERROR(__xludf.DUMMYFUNCTION("IF(ISBLANK($D727),"""",IFERROR(JOIN("", "",QUERY(INDIRECT(""'(EDCA) "" &amp; L$3 &amp; ""'!$A$1:$D$1000""),""SELECT A WHERE D = '"" &amp; $A727 &amp; ""'""))))"),"")</f>
        <v/>
      </c>
      <c r="M727" s="76" t="str">
        <f>IFERROR(__xludf.DUMMYFUNCTION("IF(ISBLANK($D727),"""",IFERROR(JOIN("", "",QUERY(INDIRECT(""'(EDCA) "" &amp; M$3 &amp; ""'!$A$1:$D$1000""),""SELECT A WHERE D = '"" &amp; $A727 &amp; ""'""))))"),"")</f>
        <v/>
      </c>
      <c r="N727" s="76" t="str">
        <f>IFERROR(__xludf.DUMMYFUNCTION("IF(ISBLANK($D727),"""",IFERROR(JOIN("", "",QUERY(INDIRECT(""'(EDCA) "" &amp; N$3 &amp; ""'!$A$1:$D$1000""),""SELECT A WHERE D = '"" &amp; $A727 &amp; ""'""))))"),"")</f>
        <v/>
      </c>
      <c r="O727" s="76" t="str">
        <f>IFERROR(__xludf.DUMMYFUNCTION("IF(ISBLANK($D727),"""",IFERROR(JOIN("", "",QUERY(INDIRECT(""'(EDCA) "" &amp; O$3 &amp; ""'!$A$1:$D$1000""),""SELECT A WHERE D = '"" &amp; $A727 &amp; ""'""))))"),"")</f>
        <v/>
      </c>
      <c r="P727" s="76" t="str">
        <f>IFERROR(__xludf.DUMMYFUNCTION("IF(ISBLANK($D727),"""",IFERROR(JOIN("", "",QUERY(INDIRECT(""'(EDCA) "" &amp; P$3 &amp; ""'!$A$1:$D$1000""),""SELECT A WHERE D = '"" &amp; $A727 &amp; ""'""))))"),"")</f>
        <v/>
      </c>
      <c r="Q727" s="76">
        <f t="shared" ref="Q727:V727" si="725">IF(ISBLANK(IFERROR(VLOOKUP($A727,INDIRECT("'(EDCA) " &amp; Q$3 &amp; "'!$D:$D"),1,FALSE))),0,1)</f>
        <v>0</v>
      </c>
      <c r="R727" s="76">
        <f t="shared" si="725"/>
        <v>0</v>
      </c>
      <c r="S727" s="76">
        <f t="shared" si="725"/>
        <v>0</v>
      </c>
      <c r="T727" s="76">
        <f t="shared" si="725"/>
        <v>0</v>
      </c>
      <c r="U727" s="76">
        <f t="shared" si="725"/>
        <v>0</v>
      </c>
      <c r="V727" s="76">
        <f t="shared" si="725"/>
        <v>0</v>
      </c>
    </row>
    <row r="728">
      <c r="A728" s="76" t="str">
        <f t="shared" si="1"/>
        <v> ()</v>
      </c>
      <c r="B728" s="76"/>
      <c r="C728" s="76"/>
      <c r="D728" s="76"/>
      <c r="E728" s="76"/>
      <c r="F728" s="76"/>
      <c r="G728" s="76"/>
      <c r="H728" s="76"/>
      <c r="I728" s="88" t="str">
        <f t="shared" si="3"/>
        <v>no</v>
      </c>
      <c r="J728" s="88" t="str">
        <f>IFERROR(__xludf.DUMMYFUNCTION("IFERROR(JOIN("", "",FILTER(K728:P728,LEN(K728:P728))))"),"")</f>
        <v/>
      </c>
      <c r="K728" s="76" t="str">
        <f>IFERROR(__xludf.DUMMYFUNCTION("IF(ISBLANK($D728),"""",IFERROR(JOIN("", "",QUERY(INDIRECT(""'(EDCA) "" &amp; K$3 &amp; ""'!$A$1:$D$1000""),""SELECT A WHERE D = '"" &amp; $A728 &amp; ""'""))))"),"")</f>
        <v/>
      </c>
      <c r="L728" s="76" t="str">
        <f>IFERROR(__xludf.DUMMYFUNCTION("IF(ISBLANK($D728),"""",IFERROR(JOIN("", "",QUERY(INDIRECT(""'(EDCA) "" &amp; L$3 &amp; ""'!$A$1:$D$1000""),""SELECT A WHERE D = '"" &amp; $A728 &amp; ""'""))))"),"")</f>
        <v/>
      </c>
      <c r="M728" s="76" t="str">
        <f>IFERROR(__xludf.DUMMYFUNCTION("IF(ISBLANK($D728),"""",IFERROR(JOIN("", "",QUERY(INDIRECT(""'(EDCA) "" &amp; M$3 &amp; ""'!$A$1:$D$1000""),""SELECT A WHERE D = '"" &amp; $A728 &amp; ""'""))))"),"")</f>
        <v/>
      </c>
      <c r="N728" s="76" t="str">
        <f>IFERROR(__xludf.DUMMYFUNCTION("IF(ISBLANK($D728),"""",IFERROR(JOIN("", "",QUERY(INDIRECT(""'(EDCA) "" &amp; N$3 &amp; ""'!$A$1:$D$1000""),""SELECT A WHERE D = '"" &amp; $A728 &amp; ""'""))))"),"")</f>
        <v/>
      </c>
      <c r="O728" s="76" t="str">
        <f>IFERROR(__xludf.DUMMYFUNCTION("IF(ISBLANK($D728),"""",IFERROR(JOIN("", "",QUERY(INDIRECT(""'(EDCA) "" &amp; O$3 &amp; ""'!$A$1:$D$1000""),""SELECT A WHERE D = '"" &amp; $A728 &amp; ""'""))))"),"")</f>
        <v/>
      </c>
      <c r="P728" s="76" t="str">
        <f>IFERROR(__xludf.DUMMYFUNCTION("IF(ISBLANK($D728),"""",IFERROR(JOIN("", "",QUERY(INDIRECT(""'(EDCA) "" &amp; P$3 &amp; ""'!$A$1:$D$1000""),""SELECT A WHERE D = '"" &amp; $A728 &amp; ""'""))))"),"")</f>
        <v/>
      </c>
      <c r="Q728" s="76">
        <f t="shared" ref="Q728:V728" si="726">IF(ISBLANK(IFERROR(VLOOKUP($A728,INDIRECT("'(EDCA) " &amp; Q$3 &amp; "'!$D:$D"),1,FALSE))),0,1)</f>
        <v>0</v>
      </c>
      <c r="R728" s="76">
        <f t="shared" si="726"/>
        <v>0</v>
      </c>
      <c r="S728" s="76">
        <f t="shared" si="726"/>
        <v>0</v>
      </c>
      <c r="T728" s="76">
        <f t="shared" si="726"/>
        <v>0</v>
      </c>
      <c r="U728" s="76">
        <f t="shared" si="726"/>
        <v>0</v>
      </c>
      <c r="V728" s="76">
        <f t="shared" si="726"/>
        <v>0</v>
      </c>
    </row>
    <row r="729">
      <c r="A729" s="76" t="str">
        <f t="shared" si="1"/>
        <v> ()</v>
      </c>
      <c r="B729" s="76"/>
      <c r="C729" s="76"/>
      <c r="D729" s="76"/>
      <c r="E729" s="76"/>
      <c r="F729" s="76"/>
      <c r="G729" s="76"/>
      <c r="H729" s="76"/>
      <c r="I729" s="88" t="str">
        <f t="shared" si="3"/>
        <v>no</v>
      </c>
      <c r="J729" s="88" t="str">
        <f>IFERROR(__xludf.DUMMYFUNCTION("IFERROR(JOIN("", "",FILTER(K729:P729,LEN(K729:P729))))"),"")</f>
        <v/>
      </c>
      <c r="K729" s="76" t="str">
        <f>IFERROR(__xludf.DUMMYFUNCTION("IF(ISBLANK($D729),"""",IFERROR(JOIN("", "",QUERY(INDIRECT(""'(EDCA) "" &amp; K$3 &amp; ""'!$A$1:$D$1000""),""SELECT A WHERE D = '"" &amp; $A729 &amp; ""'""))))"),"")</f>
        <v/>
      </c>
      <c r="L729" s="76" t="str">
        <f>IFERROR(__xludf.DUMMYFUNCTION("IF(ISBLANK($D729),"""",IFERROR(JOIN("", "",QUERY(INDIRECT(""'(EDCA) "" &amp; L$3 &amp; ""'!$A$1:$D$1000""),""SELECT A WHERE D = '"" &amp; $A729 &amp; ""'""))))"),"")</f>
        <v/>
      </c>
      <c r="M729" s="76" t="str">
        <f>IFERROR(__xludf.DUMMYFUNCTION("IF(ISBLANK($D729),"""",IFERROR(JOIN("", "",QUERY(INDIRECT(""'(EDCA) "" &amp; M$3 &amp; ""'!$A$1:$D$1000""),""SELECT A WHERE D = '"" &amp; $A729 &amp; ""'""))))"),"")</f>
        <v/>
      </c>
      <c r="N729" s="76" t="str">
        <f>IFERROR(__xludf.DUMMYFUNCTION("IF(ISBLANK($D729),"""",IFERROR(JOIN("", "",QUERY(INDIRECT(""'(EDCA) "" &amp; N$3 &amp; ""'!$A$1:$D$1000""),""SELECT A WHERE D = '"" &amp; $A729 &amp; ""'""))))"),"")</f>
        <v/>
      </c>
      <c r="O729" s="76" t="str">
        <f>IFERROR(__xludf.DUMMYFUNCTION("IF(ISBLANK($D729),"""",IFERROR(JOIN("", "",QUERY(INDIRECT(""'(EDCA) "" &amp; O$3 &amp; ""'!$A$1:$D$1000""),""SELECT A WHERE D = '"" &amp; $A729 &amp; ""'""))))"),"")</f>
        <v/>
      </c>
      <c r="P729" s="76" t="str">
        <f>IFERROR(__xludf.DUMMYFUNCTION("IF(ISBLANK($D729),"""",IFERROR(JOIN("", "",QUERY(INDIRECT(""'(EDCA) "" &amp; P$3 &amp; ""'!$A$1:$D$1000""),""SELECT A WHERE D = '"" &amp; $A729 &amp; ""'""))))"),"")</f>
        <v/>
      </c>
      <c r="Q729" s="76">
        <f t="shared" ref="Q729:V729" si="727">IF(ISBLANK(IFERROR(VLOOKUP($A729,INDIRECT("'(EDCA) " &amp; Q$3 &amp; "'!$D:$D"),1,FALSE))),0,1)</f>
        <v>0</v>
      </c>
      <c r="R729" s="76">
        <f t="shared" si="727"/>
        <v>0</v>
      </c>
      <c r="S729" s="76">
        <f t="shared" si="727"/>
        <v>0</v>
      </c>
      <c r="T729" s="76">
        <f t="shared" si="727"/>
        <v>0</v>
      </c>
      <c r="U729" s="76">
        <f t="shared" si="727"/>
        <v>0</v>
      </c>
      <c r="V729" s="76">
        <f t="shared" si="727"/>
        <v>0</v>
      </c>
    </row>
    <row r="730">
      <c r="A730" s="76" t="str">
        <f t="shared" si="1"/>
        <v> ()</v>
      </c>
      <c r="B730" s="76"/>
      <c r="C730" s="76"/>
      <c r="D730" s="76"/>
      <c r="E730" s="76"/>
      <c r="F730" s="76"/>
      <c r="G730" s="76"/>
      <c r="H730" s="76"/>
      <c r="I730" s="88" t="str">
        <f t="shared" si="3"/>
        <v>no</v>
      </c>
      <c r="J730" s="88" t="str">
        <f>IFERROR(__xludf.DUMMYFUNCTION("IFERROR(JOIN("", "",FILTER(K730:P730,LEN(K730:P730))))"),"")</f>
        <v/>
      </c>
      <c r="K730" s="76" t="str">
        <f>IFERROR(__xludf.DUMMYFUNCTION("IF(ISBLANK($D730),"""",IFERROR(JOIN("", "",QUERY(INDIRECT(""'(EDCA) "" &amp; K$3 &amp; ""'!$A$1:$D$1000""),""SELECT A WHERE D = '"" &amp; $A730 &amp; ""'""))))"),"")</f>
        <v/>
      </c>
      <c r="L730" s="76" t="str">
        <f>IFERROR(__xludf.DUMMYFUNCTION("IF(ISBLANK($D730),"""",IFERROR(JOIN("", "",QUERY(INDIRECT(""'(EDCA) "" &amp; L$3 &amp; ""'!$A$1:$D$1000""),""SELECT A WHERE D = '"" &amp; $A730 &amp; ""'""))))"),"")</f>
        <v/>
      </c>
      <c r="M730" s="76" t="str">
        <f>IFERROR(__xludf.DUMMYFUNCTION("IF(ISBLANK($D730),"""",IFERROR(JOIN("", "",QUERY(INDIRECT(""'(EDCA) "" &amp; M$3 &amp; ""'!$A$1:$D$1000""),""SELECT A WHERE D = '"" &amp; $A730 &amp; ""'""))))"),"")</f>
        <v/>
      </c>
      <c r="N730" s="76" t="str">
        <f>IFERROR(__xludf.DUMMYFUNCTION("IF(ISBLANK($D730),"""",IFERROR(JOIN("", "",QUERY(INDIRECT(""'(EDCA) "" &amp; N$3 &amp; ""'!$A$1:$D$1000""),""SELECT A WHERE D = '"" &amp; $A730 &amp; ""'""))))"),"")</f>
        <v/>
      </c>
      <c r="O730" s="76" t="str">
        <f>IFERROR(__xludf.DUMMYFUNCTION("IF(ISBLANK($D730),"""",IFERROR(JOIN("", "",QUERY(INDIRECT(""'(EDCA) "" &amp; O$3 &amp; ""'!$A$1:$D$1000""),""SELECT A WHERE D = '"" &amp; $A730 &amp; ""'""))))"),"")</f>
        <v/>
      </c>
      <c r="P730" s="76" t="str">
        <f>IFERROR(__xludf.DUMMYFUNCTION("IF(ISBLANK($D730),"""",IFERROR(JOIN("", "",QUERY(INDIRECT(""'(EDCA) "" &amp; P$3 &amp; ""'!$A$1:$D$1000""),""SELECT A WHERE D = '"" &amp; $A730 &amp; ""'""))))"),"")</f>
        <v/>
      </c>
      <c r="Q730" s="76">
        <f t="shared" ref="Q730:V730" si="728">IF(ISBLANK(IFERROR(VLOOKUP($A730,INDIRECT("'(EDCA) " &amp; Q$3 &amp; "'!$D:$D"),1,FALSE))),0,1)</f>
        <v>0</v>
      </c>
      <c r="R730" s="76">
        <f t="shared" si="728"/>
        <v>0</v>
      </c>
      <c r="S730" s="76">
        <f t="shared" si="728"/>
        <v>0</v>
      </c>
      <c r="T730" s="76">
        <f t="shared" si="728"/>
        <v>0</v>
      </c>
      <c r="U730" s="76">
        <f t="shared" si="728"/>
        <v>0</v>
      </c>
      <c r="V730" s="76">
        <f t="shared" si="728"/>
        <v>0</v>
      </c>
    </row>
    <row r="731">
      <c r="A731" s="76" t="str">
        <f t="shared" si="1"/>
        <v> ()</v>
      </c>
      <c r="B731" s="76"/>
      <c r="C731" s="76"/>
      <c r="D731" s="76"/>
      <c r="E731" s="76"/>
      <c r="F731" s="76"/>
      <c r="G731" s="76"/>
      <c r="H731" s="76"/>
      <c r="I731" s="88" t="str">
        <f t="shared" si="3"/>
        <v>no</v>
      </c>
      <c r="J731" s="88" t="str">
        <f>IFERROR(__xludf.DUMMYFUNCTION("IFERROR(JOIN("", "",FILTER(K731:P731,LEN(K731:P731))))"),"")</f>
        <v/>
      </c>
      <c r="K731" s="76" t="str">
        <f>IFERROR(__xludf.DUMMYFUNCTION("IF(ISBLANK($D731),"""",IFERROR(JOIN("", "",QUERY(INDIRECT(""'(EDCA) "" &amp; K$3 &amp; ""'!$A$1:$D$1000""),""SELECT A WHERE D = '"" &amp; $A731 &amp; ""'""))))"),"")</f>
        <v/>
      </c>
      <c r="L731" s="76" t="str">
        <f>IFERROR(__xludf.DUMMYFUNCTION("IF(ISBLANK($D731),"""",IFERROR(JOIN("", "",QUERY(INDIRECT(""'(EDCA) "" &amp; L$3 &amp; ""'!$A$1:$D$1000""),""SELECT A WHERE D = '"" &amp; $A731 &amp; ""'""))))"),"")</f>
        <v/>
      </c>
      <c r="M731" s="76" t="str">
        <f>IFERROR(__xludf.DUMMYFUNCTION("IF(ISBLANK($D731),"""",IFERROR(JOIN("", "",QUERY(INDIRECT(""'(EDCA) "" &amp; M$3 &amp; ""'!$A$1:$D$1000""),""SELECT A WHERE D = '"" &amp; $A731 &amp; ""'""))))"),"")</f>
        <v/>
      </c>
      <c r="N731" s="76" t="str">
        <f>IFERROR(__xludf.DUMMYFUNCTION("IF(ISBLANK($D731),"""",IFERROR(JOIN("", "",QUERY(INDIRECT(""'(EDCA) "" &amp; N$3 &amp; ""'!$A$1:$D$1000""),""SELECT A WHERE D = '"" &amp; $A731 &amp; ""'""))))"),"")</f>
        <v/>
      </c>
      <c r="O731" s="76" t="str">
        <f>IFERROR(__xludf.DUMMYFUNCTION("IF(ISBLANK($D731),"""",IFERROR(JOIN("", "",QUERY(INDIRECT(""'(EDCA) "" &amp; O$3 &amp; ""'!$A$1:$D$1000""),""SELECT A WHERE D = '"" &amp; $A731 &amp; ""'""))))"),"")</f>
        <v/>
      </c>
      <c r="P731" s="76" t="str">
        <f>IFERROR(__xludf.DUMMYFUNCTION("IF(ISBLANK($D731),"""",IFERROR(JOIN("", "",QUERY(INDIRECT(""'(EDCA) "" &amp; P$3 &amp; ""'!$A$1:$D$1000""),""SELECT A WHERE D = '"" &amp; $A731 &amp; ""'""))))"),"")</f>
        <v/>
      </c>
      <c r="Q731" s="76">
        <f t="shared" ref="Q731:V731" si="729">IF(ISBLANK(IFERROR(VLOOKUP($A731,INDIRECT("'(EDCA) " &amp; Q$3 &amp; "'!$D:$D"),1,FALSE))),0,1)</f>
        <v>0</v>
      </c>
      <c r="R731" s="76">
        <f t="shared" si="729"/>
        <v>0</v>
      </c>
      <c r="S731" s="76">
        <f t="shared" si="729"/>
        <v>0</v>
      </c>
      <c r="T731" s="76">
        <f t="shared" si="729"/>
        <v>0</v>
      </c>
      <c r="U731" s="76">
        <f t="shared" si="729"/>
        <v>0</v>
      </c>
      <c r="V731" s="76">
        <f t="shared" si="729"/>
        <v>0</v>
      </c>
    </row>
    <row r="732">
      <c r="A732" s="76" t="str">
        <f t="shared" si="1"/>
        <v> ()</v>
      </c>
      <c r="B732" s="76"/>
      <c r="C732" s="76"/>
      <c r="D732" s="76"/>
      <c r="E732" s="76"/>
      <c r="F732" s="76"/>
      <c r="G732" s="76"/>
      <c r="H732" s="76"/>
      <c r="I732" s="88" t="str">
        <f t="shared" si="3"/>
        <v>no</v>
      </c>
      <c r="J732" s="88" t="str">
        <f>IFERROR(__xludf.DUMMYFUNCTION("IFERROR(JOIN("", "",FILTER(K732:P732,LEN(K732:P732))))"),"")</f>
        <v/>
      </c>
      <c r="K732" s="76" t="str">
        <f>IFERROR(__xludf.DUMMYFUNCTION("IF(ISBLANK($D732),"""",IFERROR(JOIN("", "",QUERY(INDIRECT(""'(EDCA) "" &amp; K$3 &amp; ""'!$A$1:$D$1000""),""SELECT A WHERE D = '"" &amp; $A732 &amp; ""'""))))"),"")</f>
        <v/>
      </c>
      <c r="L732" s="76" t="str">
        <f>IFERROR(__xludf.DUMMYFUNCTION("IF(ISBLANK($D732),"""",IFERROR(JOIN("", "",QUERY(INDIRECT(""'(EDCA) "" &amp; L$3 &amp; ""'!$A$1:$D$1000""),""SELECT A WHERE D = '"" &amp; $A732 &amp; ""'""))))"),"")</f>
        <v/>
      </c>
      <c r="M732" s="76" t="str">
        <f>IFERROR(__xludf.DUMMYFUNCTION("IF(ISBLANK($D732),"""",IFERROR(JOIN("", "",QUERY(INDIRECT(""'(EDCA) "" &amp; M$3 &amp; ""'!$A$1:$D$1000""),""SELECT A WHERE D = '"" &amp; $A732 &amp; ""'""))))"),"")</f>
        <v/>
      </c>
      <c r="N732" s="76" t="str">
        <f>IFERROR(__xludf.DUMMYFUNCTION("IF(ISBLANK($D732),"""",IFERROR(JOIN("", "",QUERY(INDIRECT(""'(EDCA) "" &amp; N$3 &amp; ""'!$A$1:$D$1000""),""SELECT A WHERE D = '"" &amp; $A732 &amp; ""'""))))"),"")</f>
        <v/>
      </c>
      <c r="O732" s="76" t="str">
        <f>IFERROR(__xludf.DUMMYFUNCTION("IF(ISBLANK($D732),"""",IFERROR(JOIN("", "",QUERY(INDIRECT(""'(EDCA) "" &amp; O$3 &amp; ""'!$A$1:$D$1000""),""SELECT A WHERE D = '"" &amp; $A732 &amp; ""'""))))"),"")</f>
        <v/>
      </c>
      <c r="P732" s="76" t="str">
        <f>IFERROR(__xludf.DUMMYFUNCTION("IF(ISBLANK($D732),"""",IFERROR(JOIN("", "",QUERY(INDIRECT(""'(EDCA) "" &amp; P$3 &amp; ""'!$A$1:$D$1000""),""SELECT A WHERE D = '"" &amp; $A732 &amp; ""'""))))"),"")</f>
        <v/>
      </c>
      <c r="Q732" s="76">
        <f t="shared" ref="Q732:V732" si="730">IF(ISBLANK(IFERROR(VLOOKUP($A732,INDIRECT("'(EDCA) " &amp; Q$3 &amp; "'!$D:$D"),1,FALSE))),0,1)</f>
        <v>0</v>
      </c>
      <c r="R732" s="76">
        <f t="shared" si="730"/>
        <v>0</v>
      </c>
      <c r="S732" s="76">
        <f t="shared" si="730"/>
        <v>0</v>
      </c>
      <c r="T732" s="76">
        <f t="shared" si="730"/>
        <v>0</v>
      </c>
      <c r="U732" s="76">
        <f t="shared" si="730"/>
        <v>0</v>
      </c>
      <c r="V732" s="76">
        <f t="shared" si="730"/>
        <v>0</v>
      </c>
    </row>
    <row r="733">
      <c r="A733" s="76" t="str">
        <f t="shared" si="1"/>
        <v> ()</v>
      </c>
      <c r="B733" s="76"/>
      <c r="C733" s="76"/>
      <c r="D733" s="76"/>
      <c r="E733" s="76"/>
      <c r="F733" s="76"/>
      <c r="G733" s="76"/>
      <c r="H733" s="76"/>
      <c r="I733" s="88" t="str">
        <f t="shared" si="3"/>
        <v>no</v>
      </c>
      <c r="J733" s="88" t="str">
        <f>IFERROR(__xludf.DUMMYFUNCTION("IFERROR(JOIN("", "",FILTER(K733:P733,LEN(K733:P733))))"),"")</f>
        <v/>
      </c>
      <c r="K733" s="76" t="str">
        <f>IFERROR(__xludf.DUMMYFUNCTION("IF(ISBLANK($D733),"""",IFERROR(JOIN("", "",QUERY(INDIRECT(""'(EDCA) "" &amp; K$3 &amp; ""'!$A$1:$D$1000""),""SELECT A WHERE D = '"" &amp; $A733 &amp; ""'""))))"),"")</f>
        <v/>
      </c>
      <c r="L733" s="76" t="str">
        <f>IFERROR(__xludf.DUMMYFUNCTION("IF(ISBLANK($D733),"""",IFERROR(JOIN("", "",QUERY(INDIRECT(""'(EDCA) "" &amp; L$3 &amp; ""'!$A$1:$D$1000""),""SELECT A WHERE D = '"" &amp; $A733 &amp; ""'""))))"),"")</f>
        <v/>
      </c>
      <c r="M733" s="76" t="str">
        <f>IFERROR(__xludf.DUMMYFUNCTION("IF(ISBLANK($D733),"""",IFERROR(JOIN("", "",QUERY(INDIRECT(""'(EDCA) "" &amp; M$3 &amp; ""'!$A$1:$D$1000""),""SELECT A WHERE D = '"" &amp; $A733 &amp; ""'""))))"),"")</f>
        <v/>
      </c>
      <c r="N733" s="76" t="str">
        <f>IFERROR(__xludf.DUMMYFUNCTION("IF(ISBLANK($D733),"""",IFERROR(JOIN("", "",QUERY(INDIRECT(""'(EDCA) "" &amp; N$3 &amp; ""'!$A$1:$D$1000""),""SELECT A WHERE D = '"" &amp; $A733 &amp; ""'""))))"),"")</f>
        <v/>
      </c>
      <c r="O733" s="76" t="str">
        <f>IFERROR(__xludf.DUMMYFUNCTION("IF(ISBLANK($D733),"""",IFERROR(JOIN("", "",QUERY(INDIRECT(""'(EDCA) "" &amp; O$3 &amp; ""'!$A$1:$D$1000""),""SELECT A WHERE D = '"" &amp; $A733 &amp; ""'""))))"),"")</f>
        <v/>
      </c>
      <c r="P733" s="76" t="str">
        <f>IFERROR(__xludf.DUMMYFUNCTION("IF(ISBLANK($D733),"""",IFERROR(JOIN("", "",QUERY(INDIRECT(""'(EDCA) "" &amp; P$3 &amp; ""'!$A$1:$D$1000""),""SELECT A WHERE D = '"" &amp; $A733 &amp; ""'""))))"),"")</f>
        <v/>
      </c>
      <c r="Q733" s="76">
        <f t="shared" ref="Q733:V733" si="731">IF(ISBLANK(IFERROR(VLOOKUP($A733,INDIRECT("'(EDCA) " &amp; Q$3 &amp; "'!$D:$D"),1,FALSE))),0,1)</f>
        <v>0</v>
      </c>
      <c r="R733" s="76">
        <f t="shared" si="731"/>
        <v>0</v>
      </c>
      <c r="S733" s="76">
        <f t="shared" si="731"/>
        <v>0</v>
      </c>
      <c r="T733" s="76">
        <f t="shared" si="731"/>
        <v>0</v>
      </c>
      <c r="U733" s="76">
        <f t="shared" si="731"/>
        <v>0</v>
      </c>
      <c r="V733" s="76">
        <f t="shared" si="731"/>
        <v>0</v>
      </c>
    </row>
    <row r="734">
      <c r="A734" s="76" t="str">
        <f t="shared" si="1"/>
        <v> ()</v>
      </c>
      <c r="B734" s="76"/>
      <c r="C734" s="76"/>
      <c r="D734" s="76"/>
      <c r="E734" s="76"/>
      <c r="F734" s="76"/>
      <c r="G734" s="76"/>
      <c r="H734" s="76"/>
      <c r="I734" s="88" t="str">
        <f t="shared" si="3"/>
        <v>no</v>
      </c>
      <c r="J734" s="88" t="str">
        <f>IFERROR(__xludf.DUMMYFUNCTION("IFERROR(JOIN("", "",FILTER(K734:P734,LEN(K734:P734))))"),"")</f>
        <v/>
      </c>
      <c r="K734" s="76" t="str">
        <f>IFERROR(__xludf.DUMMYFUNCTION("IF(ISBLANK($D734),"""",IFERROR(JOIN("", "",QUERY(INDIRECT(""'(EDCA) "" &amp; K$3 &amp; ""'!$A$1:$D$1000""),""SELECT A WHERE D = '"" &amp; $A734 &amp; ""'""))))"),"")</f>
        <v/>
      </c>
      <c r="L734" s="76" t="str">
        <f>IFERROR(__xludf.DUMMYFUNCTION("IF(ISBLANK($D734),"""",IFERROR(JOIN("", "",QUERY(INDIRECT(""'(EDCA) "" &amp; L$3 &amp; ""'!$A$1:$D$1000""),""SELECT A WHERE D = '"" &amp; $A734 &amp; ""'""))))"),"")</f>
        <v/>
      </c>
      <c r="M734" s="76" t="str">
        <f>IFERROR(__xludf.DUMMYFUNCTION("IF(ISBLANK($D734),"""",IFERROR(JOIN("", "",QUERY(INDIRECT(""'(EDCA) "" &amp; M$3 &amp; ""'!$A$1:$D$1000""),""SELECT A WHERE D = '"" &amp; $A734 &amp; ""'""))))"),"")</f>
        <v/>
      </c>
      <c r="N734" s="76" t="str">
        <f>IFERROR(__xludf.DUMMYFUNCTION("IF(ISBLANK($D734),"""",IFERROR(JOIN("", "",QUERY(INDIRECT(""'(EDCA) "" &amp; N$3 &amp; ""'!$A$1:$D$1000""),""SELECT A WHERE D = '"" &amp; $A734 &amp; ""'""))))"),"")</f>
        <v/>
      </c>
      <c r="O734" s="76" t="str">
        <f>IFERROR(__xludf.DUMMYFUNCTION("IF(ISBLANK($D734),"""",IFERROR(JOIN("", "",QUERY(INDIRECT(""'(EDCA) "" &amp; O$3 &amp; ""'!$A$1:$D$1000""),""SELECT A WHERE D = '"" &amp; $A734 &amp; ""'""))))"),"")</f>
        <v/>
      </c>
      <c r="P734" s="76" t="str">
        <f>IFERROR(__xludf.DUMMYFUNCTION("IF(ISBLANK($D734),"""",IFERROR(JOIN("", "",QUERY(INDIRECT(""'(EDCA) "" &amp; P$3 &amp; ""'!$A$1:$D$1000""),""SELECT A WHERE D = '"" &amp; $A734 &amp; ""'""))))"),"")</f>
        <v/>
      </c>
      <c r="Q734" s="76">
        <f t="shared" ref="Q734:V734" si="732">IF(ISBLANK(IFERROR(VLOOKUP($A734,INDIRECT("'(EDCA) " &amp; Q$3 &amp; "'!$D:$D"),1,FALSE))),0,1)</f>
        <v>0</v>
      </c>
      <c r="R734" s="76">
        <f t="shared" si="732"/>
        <v>0</v>
      </c>
      <c r="S734" s="76">
        <f t="shared" si="732"/>
        <v>0</v>
      </c>
      <c r="T734" s="76">
        <f t="shared" si="732"/>
        <v>0</v>
      </c>
      <c r="U734" s="76">
        <f t="shared" si="732"/>
        <v>0</v>
      </c>
      <c r="V734" s="76">
        <f t="shared" si="732"/>
        <v>0</v>
      </c>
    </row>
    <row r="735">
      <c r="A735" s="76" t="str">
        <f t="shared" si="1"/>
        <v> ()</v>
      </c>
      <c r="B735" s="76"/>
      <c r="C735" s="76"/>
      <c r="D735" s="76"/>
      <c r="E735" s="76"/>
      <c r="F735" s="76"/>
      <c r="G735" s="76"/>
      <c r="H735" s="76"/>
      <c r="I735" s="88" t="str">
        <f t="shared" si="3"/>
        <v>no</v>
      </c>
      <c r="J735" s="88" t="str">
        <f>IFERROR(__xludf.DUMMYFUNCTION("IFERROR(JOIN("", "",FILTER(K735:P735,LEN(K735:P735))))"),"")</f>
        <v/>
      </c>
      <c r="K735" s="76" t="str">
        <f>IFERROR(__xludf.DUMMYFUNCTION("IF(ISBLANK($D735),"""",IFERROR(JOIN("", "",QUERY(INDIRECT(""'(EDCA) "" &amp; K$3 &amp; ""'!$A$1:$D$1000""),""SELECT A WHERE D = '"" &amp; $A735 &amp; ""'""))))"),"")</f>
        <v/>
      </c>
      <c r="L735" s="76" t="str">
        <f>IFERROR(__xludf.DUMMYFUNCTION("IF(ISBLANK($D735),"""",IFERROR(JOIN("", "",QUERY(INDIRECT(""'(EDCA) "" &amp; L$3 &amp; ""'!$A$1:$D$1000""),""SELECT A WHERE D = '"" &amp; $A735 &amp; ""'""))))"),"")</f>
        <v/>
      </c>
      <c r="M735" s="76" t="str">
        <f>IFERROR(__xludf.DUMMYFUNCTION("IF(ISBLANK($D735),"""",IFERROR(JOIN("", "",QUERY(INDIRECT(""'(EDCA) "" &amp; M$3 &amp; ""'!$A$1:$D$1000""),""SELECT A WHERE D = '"" &amp; $A735 &amp; ""'""))))"),"")</f>
        <v/>
      </c>
      <c r="N735" s="76" t="str">
        <f>IFERROR(__xludf.DUMMYFUNCTION("IF(ISBLANK($D735),"""",IFERROR(JOIN("", "",QUERY(INDIRECT(""'(EDCA) "" &amp; N$3 &amp; ""'!$A$1:$D$1000""),""SELECT A WHERE D = '"" &amp; $A735 &amp; ""'""))))"),"")</f>
        <v/>
      </c>
      <c r="O735" s="76" t="str">
        <f>IFERROR(__xludf.DUMMYFUNCTION("IF(ISBLANK($D735),"""",IFERROR(JOIN("", "",QUERY(INDIRECT(""'(EDCA) "" &amp; O$3 &amp; ""'!$A$1:$D$1000""),""SELECT A WHERE D = '"" &amp; $A735 &amp; ""'""))))"),"")</f>
        <v/>
      </c>
      <c r="P735" s="76" t="str">
        <f>IFERROR(__xludf.DUMMYFUNCTION("IF(ISBLANK($D735),"""",IFERROR(JOIN("", "",QUERY(INDIRECT(""'(EDCA) "" &amp; P$3 &amp; ""'!$A$1:$D$1000""),""SELECT A WHERE D = '"" &amp; $A735 &amp; ""'""))))"),"")</f>
        <v/>
      </c>
      <c r="Q735" s="76">
        <f t="shared" ref="Q735:V735" si="733">IF(ISBLANK(IFERROR(VLOOKUP($A735,INDIRECT("'(EDCA) " &amp; Q$3 &amp; "'!$D:$D"),1,FALSE))),0,1)</f>
        <v>0</v>
      </c>
      <c r="R735" s="76">
        <f t="shared" si="733"/>
        <v>0</v>
      </c>
      <c r="S735" s="76">
        <f t="shared" si="733"/>
        <v>0</v>
      </c>
      <c r="T735" s="76">
        <f t="shared" si="733"/>
        <v>0</v>
      </c>
      <c r="U735" s="76">
        <f t="shared" si="733"/>
        <v>0</v>
      </c>
      <c r="V735" s="76">
        <f t="shared" si="733"/>
        <v>0</v>
      </c>
    </row>
    <row r="736">
      <c r="A736" s="76" t="str">
        <f t="shared" si="1"/>
        <v> ()</v>
      </c>
      <c r="B736" s="76"/>
      <c r="C736" s="76"/>
      <c r="D736" s="76"/>
      <c r="E736" s="76"/>
      <c r="F736" s="76"/>
      <c r="G736" s="76"/>
      <c r="H736" s="76"/>
      <c r="I736" s="88" t="str">
        <f t="shared" si="3"/>
        <v>no</v>
      </c>
      <c r="J736" s="88" t="str">
        <f>IFERROR(__xludf.DUMMYFUNCTION("IFERROR(JOIN("", "",FILTER(K736:P736,LEN(K736:P736))))"),"")</f>
        <v/>
      </c>
      <c r="K736" s="76" t="str">
        <f>IFERROR(__xludf.DUMMYFUNCTION("IF(ISBLANK($D736),"""",IFERROR(JOIN("", "",QUERY(INDIRECT(""'(EDCA) "" &amp; K$3 &amp; ""'!$A$1:$D$1000""),""SELECT A WHERE D = '"" &amp; $A736 &amp; ""'""))))"),"")</f>
        <v/>
      </c>
      <c r="L736" s="76" t="str">
        <f>IFERROR(__xludf.DUMMYFUNCTION("IF(ISBLANK($D736),"""",IFERROR(JOIN("", "",QUERY(INDIRECT(""'(EDCA) "" &amp; L$3 &amp; ""'!$A$1:$D$1000""),""SELECT A WHERE D = '"" &amp; $A736 &amp; ""'""))))"),"")</f>
        <v/>
      </c>
      <c r="M736" s="76" t="str">
        <f>IFERROR(__xludf.DUMMYFUNCTION("IF(ISBLANK($D736),"""",IFERROR(JOIN("", "",QUERY(INDIRECT(""'(EDCA) "" &amp; M$3 &amp; ""'!$A$1:$D$1000""),""SELECT A WHERE D = '"" &amp; $A736 &amp; ""'""))))"),"")</f>
        <v/>
      </c>
      <c r="N736" s="76" t="str">
        <f>IFERROR(__xludf.DUMMYFUNCTION("IF(ISBLANK($D736),"""",IFERROR(JOIN("", "",QUERY(INDIRECT(""'(EDCA) "" &amp; N$3 &amp; ""'!$A$1:$D$1000""),""SELECT A WHERE D = '"" &amp; $A736 &amp; ""'""))))"),"")</f>
        <v/>
      </c>
      <c r="O736" s="76" t="str">
        <f>IFERROR(__xludf.DUMMYFUNCTION("IF(ISBLANK($D736),"""",IFERROR(JOIN("", "",QUERY(INDIRECT(""'(EDCA) "" &amp; O$3 &amp; ""'!$A$1:$D$1000""),""SELECT A WHERE D = '"" &amp; $A736 &amp; ""'""))))"),"")</f>
        <v/>
      </c>
      <c r="P736" s="76" t="str">
        <f>IFERROR(__xludf.DUMMYFUNCTION("IF(ISBLANK($D736),"""",IFERROR(JOIN("", "",QUERY(INDIRECT(""'(EDCA) "" &amp; P$3 &amp; ""'!$A$1:$D$1000""),""SELECT A WHERE D = '"" &amp; $A736 &amp; ""'""))))"),"")</f>
        <v/>
      </c>
      <c r="Q736" s="76">
        <f t="shared" ref="Q736:V736" si="734">IF(ISBLANK(IFERROR(VLOOKUP($A736,INDIRECT("'(EDCA) " &amp; Q$3 &amp; "'!$D:$D"),1,FALSE))),0,1)</f>
        <v>0</v>
      </c>
      <c r="R736" s="76">
        <f t="shared" si="734"/>
        <v>0</v>
      </c>
      <c r="S736" s="76">
        <f t="shared" si="734"/>
        <v>0</v>
      </c>
      <c r="T736" s="76">
        <f t="shared" si="734"/>
        <v>0</v>
      </c>
      <c r="U736" s="76">
        <f t="shared" si="734"/>
        <v>0</v>
      </c>
      <c r="V736" s="76">
        <f t="shared" si="734"/>
        <v>0</v>
      </c>
    </row>
    <row r="737">
      <c r="A737" s="76" t="str">
        <f t="shared" si="1"/>
        <v> ()</v>
      </c>
      <c r="B737" s="76"/>
      <c r="C737" s="76"/>
      <c r="D737" s="76"/>
      <c r="E737" s="76"/>
      <c r="F737" s="76"/>
      <c r="G737" s="76"/>
      <c r="H737" s="76"/>
      <c r="I737" s="88" t="str">
        <f t="shared" si="3"/>
        <v>no</v>
      </c>
      <c r="J737" s="88" t="str">
        <f>IFERROR(__xludf.DUMMYFUNCTION("IFERROR(JOIN("", "",FILTER(K737:P737,LEN(K737:P737))))"),"")</f>
        <v/>
      </c>
      <c r="K737" s="76" t="str">
        <f>IFERROR(__xludf.DUMMYFUNCTION("IF(ISBLANK($D737),"""",IFERROR(JOIN("", "",QUERY(INDIRECT(""'(EDCA) "" &amp; K$3 &amp; ""'!$A$1:$D$1000""),""SELECT A WHERE D = '"" &amp; $A737 &amp; ""'""))))"),"")</f>
        <v/>
      </c>
      <c r="L737" s="76" t="str">
        <f>IFERROR(__xludf.DUMMYFUNCTION("IF(ISBLANK($D737),"""",IFERROR(JOIN("", "",QUERY(INDIRECT(""'(EDCA) "" &amp; L$3 &amp; ""'!$A$1:$D$1000""),""SELECT A WHERE D = '"" &amp; $A737 &amp; ""'""))))"),"")</f>
        <v/>
      </c>
      <c r="M737" s="76" t="str">
        <f>IFERROR(__xludf.DUMMYFUNCTION("IF(ISBLANK($D737),"""",IFERROR(JOIN("", "",QUERY(INDIRECT(""'(EDCA) "" &amp; M$3 &amp; ""'!$A$1:$D$1000""),""SELECT A WHERE D = '"" &amp; $A737 &amp; ""'""))))"),"")</f>
        <v/>
      </c>
      <c r="N737" s="76" t="str">
        <f>IFERROR(__xludf.DUMMYFUNCTION("IF(ISBLANK($D737),"""",IFERROR(JOIN("", "",QUERY(INDIRECT(""'(EDCA) "" &amp; N$3 &amp; ""'!$A$1:$D$1000""),""SELECT A WHERE D = '"" &amp; $A737 &amp; ""'""))))"),"")</f>
        <v/>
      </c>
      <c r="O737" s="76" t="str">
        <f>IFERROR(__xludf.DUMMYFUNCTION("IF(ISBLANK($D737),"""",IFERROR(JOIN("", "",QUERY(INDIRECT(""'(EDCA) "" &amp; O$3 &amp; ""'!$A$1:$D$1000""),""SELECT A WHERE D = '"" &amp; $A737 &amp; ""'""))))"),"")</f>
        <v/>
      </c>
      <c r="P737" s="76" t="str">
        <f>IFERROR(__xludf.DUMMYFUNCTION("IF(ISBLANK($D737),"""",IFERROR(JOIN("", "",QUERY(INDIRECT(""'(EDCA) "" &amp; P$3 &amp; ""'!$A$1:$D$1000""),""SELECT A WHERE D = '"" &amp; $A737 &amp; ""'""))))"),"")</f>
        <v/>
      </c>
      <c r="Q737" s="76">
        <f t="shared" ref="Q737:V737" si="735">IF(ISBLANK(IFERROR(VLOOKUP($A737,INDIRECT("'(EDCA) " &amp; Q$3 &amp; "'!$D:$D"),1,FALSE))),0,1)</f>
        <v>0</v>
      </c>
      <c r="R737" s="76">
        <f t="shared" si="735"/>
        <v>0</v>
      </c>
      <c r="S737" s="76">
        <f t="shared" si="735"/>
        <v>0</v>
      </c>
      <c r="T737" s="76">
        <f t="shared" si="735"/>
        <v>0</v>
      </c>
      <c r="U737" s="76">
        <f t="shared" si="735"/>
        <v>0</v>
      </c>
      <c r="V737" s="76">
        <f t="shared" si="735"/>
        <v>0</v>
      </c>
    </row>
    <row r="738">
      <c r="A738" s="76" t="str">
        <f t="shared" si="1"/>
        <v> ()</v>
      </c>
      <c r="B738" s="76"/>
      <c r="C738" s="76"/>
      <c r="D738" s="76"/>
      <c r="E738" s="76"/>
      <c r="F738" s="76"/>
      <c r="G738" s="76"/>
      <c r="H738" s="76"/>
      <c r="I738" s="88" t="str">
        <f t="shared" si="3"/>
        <v>no</v>
      </c>
      <c r="J738" s="88" t="str">
        <f>IFERROR(__xludf.DUMMYFUNCTION("IFERROR(JOIN("", "",FILTER(K738:P738,LEN(K738:P738))))"),"")</f>
        <v/>
      </c>
      <c r="K738" s="76" t="str">
        <f>IFERROR(__xludf.DUMMYFUNCTION("IF(ISBLANK($D738),"""",IFERROR(JOIN("", "",QUERY(INDIRECT(""'(EDCA) "" &amp; K$3 &amp; ""'!$A$1:$D$1000""),""SELECT A WHERE D = '"" &amp; $A738 &amp; ""'""))))"),"")</f>
        <v/>
      </c>
      <c r="L738" s="76" t="str">
        <f>IFERROR(__xludf.DUMMYFUNCTION("IF(ISBLANK($D738),"""",IFERROR(JOIN("", "",QUERY(INDIRECT(""'(EDCA) "" &amp; L$3 &amp; ""'!$A$1:$D$1000""),""SELECT A WHERE D = '"" &amp; $A738 &amp; ""'""))))"),"")</f>
        <v/>
      </c>
      <c r="M738" s="76" t="str">
        <f>IFERROR(__xludf.DUMMYFUNCTION("IF(ISBLANK($D738),"""",IFERROR(JOIN("", "",QUERY(INDIRECT(""'(EDCA) "" &amp; M$3 &amp; ""'!$A$1:$D$1000""),""SELECT A WHERE D = '"" &amp; $A738 &amp; ""'""))))"),"")</f>
        <v/>
      </c>
      <c r="N738" s="76" t="str">
        <f>IFERROR(__xludf.DUMMYFUNCTION("IF(ISBLANK($D738),"""",IFERROR(JOIN("", "",QUERY(INDIRECT(""'(EDCA) "" &amp; N$3 &amp; ""'!$A$1:$D$1000""),""SELECT A WHERE D = '"" &amp; $A738 &amp; ""'""))))"),"")</f>
        <v/>
      </c>
      <c r="O738" s="76" t="str">
        <f>IFERROR(__xludf.DUMMYFUNCTION("IF(ISBLANK($D738),"""",IFERROR(JOIN("", "",QUERY(INDIRECT(""'(EDCA) "" &amp; O$3 &amp; ""'!$A$1:$D$1000""),""SELECT A WHERE D = '"" &amp; $A738 &amp; ""'""))))"),"")</f>
        <v/>
      </c>
      <c r="P738" s="76" t="str">
        <f>IFERROR(__xludf.DUMMYFUNCTION("IF(ISBLANK($D738),"""",IFERROR(JOIN("", "",QUERY(INDIRECT(""'(EDCA) "" &amp; P$3 &amp; ""'!$A$1:$D$1000""),""SELECT A WHERE D = '"" &amp; $A738 &amp; ""'""))))"),"")</f>
        <v/>
      </c>
      <c r="Q738" s="76">
        <f t="shared" ref="Q738:V738" si="736">IF(ISBLANK(IFERROR(VLOOKUP($A738,INDIRECT("'(EDCA) " &amp; Q$3 &amp; "'!$D:$D"),1,FALSE))),0,1)</f>
        <v>0</v>
      </c>
      <c r="R738" s="76">
        <f t="shared" si="736"/>
        <v>0</v>
      </c>
      <c r="S738" s="76">
        <f t="shared" si="736"/>
        <v>0</v>
      </c>
      <c r="T738" s="76">
        <f t="shared" si="736"/>
        <v>0</v>
      </c>
      <c r="U738" s="76">
        <f t="shared" si="736"/>
        <v>0</v>
      </c>
      <c r="V738" s="76">
        <f t="shared" si="736"/>
        <v>0</v>
      </c>
    </row>
    <row r="739">
      <c r="A739" s="76" t="str">
        <f t="shared" si="1"/>
        <v> ()</v>
      </c>
      <c r="B739" s="76"/>
      <c r="C739" s="76"/>
      <c r="D739" s="76"/>
      <c r="E739" s="76"/>
      <c r="F739" s="76"/>
      <c r="G739" s="76"/>
      <c r="H739" s="76"/>
      <c r="I739" s="88" t="str">
        <f t="shared" si="3"/>
        <v>no</v>
      </c>
      <c r="J739" s="88" t="str">
        <f>IFERROR(__xludf.DUMMYFUNCTION("IFERROR(JOIN("", "",FILTER(K739:P739,LEN(K739:P739))))"),"")</f>
        <v/>
      </c>
      <c r="K739" s="76" t="str">
        <f>IFERROR(__xludf.DUMMYFUNCTION("IF(ISBLANK($D739),"""",IFERROR(JOIN("", "",QUERY(INDIRECT(""'(EDCA) "" &amp; K$3 &amp; ""'!$A$1:$D$1000""),""SELECT A WHERE D = '"" &amp; $A739 &amp; ""'""))))"),"")</f>
        <v/>
      </c>
      <c r="L739" s="76" t="str">
        <f>IFERROR(__xludf.DUMMYFUNCTION("IF(ISBLANK($D739),"""",IFERROR(JOIN("", "",QUERY(INDIRECT(""'(EDCA) "" &amp; L$3 &amp; ""'!$A$1:$D$1000""),""SELECT A WHERE D = '"" &amp; $A739 &amp; ""'""))))"),"")</f>
        <v/>
      </c>
      <c r="M739" s="76" t="str">
        <f>IFERROR(__xludf.DUMMYFUNCTION("IF(ISBLANK($D739),"""",IFERROR(JOIN("", "",QUERY(INDIRECT(""'(EDCA) "" &amp; M$3 &amp; ""'!$A$1:$D$1000""),""SELECT A WHERE D = '"" &amp; $A739 &amp; ""'""))))"),"")</f>
        <v/>
      </c>
      <c r="N739" s="76" t="str">
        <f>IFERROR(__xludf.DUMMYFUNCTION("IF(ISBLANK($D739),"""",IFERROR(JOIN("", "",QUERY(INDIRECT(""'(EDCA) "" &amp; N$3 &amp; ""'!$A$1:$D$1000""),""SELECT A WHERE D = '"" &amp; $A739 &amp; ""'""))))"),"")</f>
        <v/>
      </c>
      <c r="O739" s="76" t="str">
        <f>IFERROR(__xludf.DUMMYFUNCTION("IF(ISBLANK($D739),"""",IFERROR(JOIN("", "",QUERY(INDIRECT(""'(EDCA) "" &amp; O$3 &amp; ""'!$A$1:$D$1000""),""SELECT A WHERE D = '"" &amp; $A739 &amp; ""'""))))"),"")</f>
        <v/>
      </c>
      <c r="P739" s="76" t="str">
        <f>IFERROR(__xludf.DUMMYFUNCTION("IF(ISBLANK($D739),"""",IFERROR(JOIN("", "",QUERY(INDIRECT(""'(EDCA) "" &amp; P$3 &amp; ""'!$A$1:$D$1000""),""SELECT A WHERE D = '"" &amp; $A739 &amp; ""'""))))"),"")</f>
        <v/>
      </c>
      <c r="Q739" s="76">
        <f t="shared" ref="Q739:V739" si="737">IF(ISBLANK(IFERROR(VLOOKUP($A739,INDIRECT("'(EDCA) " &amp; Q$3 &amp; "'!$D:$D"),1,FALSE))),0,1)</f>
        <v>0</v>
      </c>
      <c r="R739" s="76">
        <f t="shared" si="737"/>
        <v>0</v>
      </c>
      <c r="S739" s="76">
        <f t="shared" si="737"/>
        <v>0</v>
      </c>
      <c r="T739" s="76">
        <f t="shared" si="737"/>
        <v>0</v>
      </c>
      <c r="U739" s="76">
        <f t="shared" si="737"/>
        <v>0</v>
      </c>
      <c r="V739" s="76">
        <f t="shared" si="737"/>
        <v>0</v>
      </c>
    </row>
    <row r="740">
      <c r="A740" s="76" t="str">
        <f t="shared" si="1"/>
        <v> ()</v>
      </c>
      <c r="B740" s="76"/>
      <c r="C740" s="76"/>
      <c r="D740" s="76"/>
      <c r="E740" s="76"/>
      <c r="F740" s="76"/>
      <c r="G740" s="76"/>
      <c r="H740" s="76"/>
      <c r="I740" s="88" t="str">
        <f t="shared" si="3"/>
        <v>no</v>
      </c>
      <c r="J740" s="88" t="str">
        <f>IFERROR(__xludf.DUMMYFUNCTION("IFERROR(JOIN("", "",FILTER(K740:P740,LEN(K740:P740))))"),"")</f>
        <v/>
      </c>
      <c r="K740" s="76" t="str">
        <f>IFERROR(__xludf.DUMMYFUNCTION("IF(ISBLANK($D740),"""",IFERROR(JOIN("", "",QUERY(INDIRECT(""'(EDCA) "" &amp; K$3 &amp; ""'!$A$1:$D$1000""),""SELECT A WHERE D = '"" &amp; $A740 &amp; ""'""))))"),"")</f>
        <v/>
      </c>
      <c r="L740" s="76" t="str">
        <f>IFERROR(__xludf.DUMMYFUNCTION("IF(ISBLANK($D740),"""",IFERROR(JOIN("", "",QUERY(INDIRECT(""'(EDCA) "" &amp; L$3 &amp; ""'!$A$1:$D$1000""),""SELECT A WHERE D = '"" &amp; $A740 &amp; ""'""))))"),"")</f>
        <v/>
      </c>
      <c r="M740" s="76" t="str">
        <f>IFERROR(__xludf.DUMMYFUNCTION("IF(ISBLANK($D740),"""",IFERROR(JOIN("", "",QUERY(INDIRECT(""'(EDCA) "" &amp; M$3 &amp; ""'!$A$1:$D$1000""),""SELECT A WHERE D = '"" &amp; $A740 &amp; ""'""))))"),"")</f>
        <v/>
      </c>
      <c r="N740" s="76" t="str">
        <f>IFERROR(__xludf.DUMMYFUNCTION("IF(ISBLANK($D740),"""",IFERROR(JOIN("", "",QUERY(INDIRECT(""'(EDCA) "" &amp; N$3 &amp; ""'!$A$1:$D$1000""),""SELECT A WHERE D = '"" &amp; $A740 &amp; ""'""))))"),"")</f>
        <v/>
      </c>
      <c r="O740" s="76" t="str">
        <f>IFERROR(__xludf.DUMMYFUNCTION("IF(ISBLANK($D740),"""",IFERROR(JOIN("", "",QUERY(INDIRECT(""'(EDCA) "" &amp; O$3 &amp; ""'!$A$1:$D$1000""),""SELECT A WHERE D = '"" &amp; $A740 &amp; ""'""))))"),"")</f>
        <v/>
      </c>
      <c r="P740" s="76" t="str">
        <f>IFERROR(__xludf.DUMMYFUNCTION("IF(ISBLANK($D740),"""",IFERROR(JOIN("", "",QUERY(INDIRECT(""'(EDCA) "" &amp; P$3 &amp; ""'!$A$1:$D$1000""),""SELECT A WHERE D = '"" &amp; $A740 &amp; ""'""))))"),"")</f>
        <v/>
      </c>
      <c r="Q740" s="76">
        <f t="shared" ref="Q740:V740" si="738">IF(ISBLANK(IFERROR(VLOOKUP($A740,INDIRECT("'(EDCA) " &amp; Q$3 &amp; "'!$D:$D"),1,FALSE))),0,1)</f>
        <v>0</v>
      </c>
      <c r="R740" s="76">
        <f t="shared" si="738"/>
        <v>0</v>
      </c>
      <c r="S740" s="76">
        <f t="shared" si="738"/>
        <v>0</v>
      </c>
      <c r="T740" s="76">
        <f t="shared" si="738"/>
        <v>0</v>
      </c>
      <c r="U740" s="76">
        <f t="shared" si="738"/>
        <v>0</v>
      </c>
      <c r="V740" s="76">
        <f t="shared" si="738"/>
        <v>0</v>
      </c>
    </row>
    <row r="741">
      <c r="A741" s="76" t="str">
        <f t="shared" si="1"/>
        <v> ()</v>
      </c>
      <c r="B741" s="76"/>
      <c r="C741" s="76"/>
      <c r="D741" s="76"/>
      <c r="E741" s="76"/>
      <c r="F741" s="76"/>
      <c r="G741" s="76"/>
      <c r="H741" s="76"/>
      <c r="I741" s="88" t="str">
        <f t="shared" si="3"/>
        <v>no</v>
      </c>
      <c r="J741" s="88" t="str">
        <f>IFERROR(__xludf.DUMMYFUNCTION("IFERROR(JOIN("", "",FILTER(K741:P741,LEN(K741:P741))))"),"")</f>
        <v/>
      </c>
      <c r="K741" s="76" t="str">
        <f>IFERROR(__xludf.DUMMYFUNCTION("IF(ISBLANK($D741),"""",IFERROR(JOIN("", "",QUERY(INDIRECT(""'(EDCA) "" &amp; K$3 &amp; ""'!$A$1:$D$1000""),""SELECT A WHERE D = '"" &amp; $A741 &amp; ""'""))))"),"")</f>
        <v/>
      </c>
      <c r="L741" s="76" t="str">
        <f>IFERROR(__xludf.DUMMYFUNCTION("IF(ISBLANK($D741),"""",IFERROR(JOIN("", "",QUERY(INDIRECT(""'(EDCA) "" &amp; L$3 &amp; ""'!$A$1:$D$1000""),""SELECT A WHERE D = '"" &amp; $A741 &amp; ""'""))))"),"")</f>
        <v/>
      </c>
      <c r="M741" s="76" t="str">
        <f>IFERROR(__xludf.DUMMYFUNCTION("IF(ISBLANK($D741),"""",IFERROR(JOIN("", "",QUERY(INDIRECT(""'(EDCA) "" &amp; M$3 &amp; ""'!$A$1:$D$1000""),""SELECT A WHERE D = '"" &amp; $A741 &amp; ""'""))))"),"")</f>
        <v/>
      </c>
      <c r="N741" s="76" t="str">
        <f>IFERROR(__xludf.DUMMYFUNCTION("IF(ISBLANK($D741),"""",IFERROR(JOIN("", "",QUERY(INDIRECT(""'(EDCA) "" &amp; N$3 &amp; ""'!$A$1:$D$1000""),""SELECT A WHERE D = '"" &amp; $A741 &amp; ""'""))))"),"")</f>
        <v/>
      </c>
      <c r="O741" s="76" t="str">
        <f>IFERROR(__xludf.DUMMYFUNCTION("IF(ISBLANK($D741),"""",IFERROR(JOIN("", "",QUERY(INDIRECT(""'(EDCA) "" &amp; O$3 &amp; ""'!$A$1:$D$1000""),""SELECT A WHERE D = '"" &amp; $A741 &amp; ""'""))))"),"")</f>
        <v/>
      </c>
      <c r="P741" s="76" t="str">
        <f>IFERROR(__xludf.DUMMYFUNCTION("IF(ISBLANK($D741),"""",IFERROR(JOIN("", "",QUERY(INDIRECT(""'(EDCA) "" &amp; P$3 &amp; ""'!$A$1:$D$1000""),""SELECT A WHERE D = '"" &amp; $A741 &amp; ""'""))))"),"")</f>
        <v/>
      </c>
      <c r="Q741" s="76">
        <f t="shared" ref="Q741:V741" si="739">IF(ISBLANK(IFERROR(VLOOKUP($A741,INDIRECT("'(EDCA) " &amp; Q$3 &amp; "'!$D:$D"),1,FALSE))),0,1)</f>
        <v>0</v>
      </c>
      <c r="R741" s="76">
        <f t="shared" si="739"/>
        <v>0</v>
      </c>
      <c r="S741" s="76">
        <f t="shared" si="739"/>
        <v>0</v>
      </c>
      <c r="T741" s="76">
        <f t="shared" si="739"/>
        <v>0</v>
      </c>
      <c r="U741" s="76">
        <f t="shared" si="739"/>
        <v>0</v>
      </c>
      <c r="V741" s="76">
        <f t="shared" si="739"/>
        <v>0</v>
      </c>
    </row>
    <row r="742">
      <c r="A742" s="76" t="str">
        <f t="shared" si="1"/>
        <v> ()</v>
      </c>
      <c r="B742" s="76"/>
      <c r="C742" s="76"/>
      <c r="D742" s="76"/>
      <c r="E742" s="76"/>
      <c r="F742" s="76"/>
      <c r="G742" s="76"/>
      <c r="H742" s="76"/>
      <c r="I742" s="88" t="str">
        <f t="shared" si="3"/>
        <v>no</v>
      </c>
      <c r="J742" s="88" t="str">
        <f>IFERROR(__xludf.DUMMYFUNCTION("IFERROR(JOIN("", "",FILTER(K742:P742,LEN(K742:P742))))"),"")</f>
        <v/>
      </c>
      <c r="K742" s="76" t="str">
        <f>IFERROR(__xludf.DUMMYFUNCTION("IF(ISBLANK($D742),"""",IFERROR(JOIN("", "",QUERY(INDIRECT(""'(EDCA) "" &amp; K$3 &amp; ""'!$A$1:$D$1000""),""SELECT A WHERE D = '"" &amp; $A742 &amp; ""'""))))"),"")</f>
        <v/>
      </c>
      <c r="L742" s="76" t="str">
        <f>IFERROR(__xludf.DUMMYFUNCTION("IF(ISBLANK($D742),"""",IFERROR(JOIN("", "",QUERY(INDIRECT(""'(EDCA) "" &amp; L$3 &amp; ""'!$A$1:$D$1000""),""SELECT A WHERE D = '"" &amp; $A742 &amp; ""'""))))"),"")</f>
        <v/>
      </c>
      <c r="M742" s="76" t="str">
        <f>IFERROR(__xludf.DUMMYFUNCTION("IF(ISBLANK($D742),"""",IFERROR(JOIN("", "",QUERY(INDIRECT(""'(EDCA) "" &amp; M$3 &amp; ""'!$A$1:$D$1000""),""SELECT A WHERE D = '"" &amp; $A742 &amp; ""'""))))"),"")</f>
        <v/>
      </c>
      <c r="N742" s="76" t="str">
        <f>IFERROR(__xludf.DUMMYFUNCTION("IF(ISBLANK($D742),"""",IFERROR(JOIN("", "",QUERY(INDIRECT(""'(EDCA) "" &amp; N$3 &amp; ""'!$A$1:$D$1000""),""SELECT A WHERE D = '"" &amp; $A742 &amp; ""'""))))"),"")</f>
        <v/>
      </c>
      <c r="O742" s="76" t="str">
        <f>IFERROR(__xludf.DUMMYFUNCTION("IF(ISBLANK($D742),"""",IFERROR(JOIN("", "",QUERY(INDIRECT(""'(EDCA) "" &amp; O$3 &amp; ""'!$A$1:$D$1000""),""SELECT A WHERE D = '"" &amp; $A742 &amp; ""'""))))"),"")</f>
        <v/>
      </c>
      <c r="P742" s="76" t="str">
        <f>IFERROR(__xludf.DUMMYFUNCTION("IF(ISBLANK($D742),"""",IFERROR(JOIN("", "",QUERY(INDIRECT(""'(EDCA) "" &amp; P$3 &amp; ""'!$A$1:$D$1000""),""SELECT A WHERE D = '"" &amp; $A742 &amp; ""'""))))"),"")</f>
        <v/>
      </c>
      <c r="Q742" s="76">
        <f t="shared" ref="Q742:V742" si="740">IF(ISBLANK(IFERROR(VLOOKUP($A742,INDIRECT("'(EDCA) " &amp; Q$3 &amp; "'!$D:$D"),1,FALSE))),0,1)</f>
        <v>0</v>
      </c>
      <c r="R742" s="76">
        <f t="shared" si="740"/>
        <v>0</v>
      </c>
      <c r="S742" s="76">
        <f t="shared" si="740"/>
        <v>0</v>
      </c>
      <c r="T742" s="76">
        <f t="shared" si="740"/>
        <v>0</v>
      </c>
      <c r="U742" s="76">
        <f t="shared" si="740"/>
        <v>0</v>
      </c>
      <c r="V742" s="76">
        <f t="shared" si="740"/>
        <v>0</v>
      </c>
    </row>
    <row r="743">
      <c r="A743" s="76" t="str">
        <f t="shared" si="1"/>
        <v> ()</v>
      </c>
      <c r="B743" s="76"/>
      <c r="C743" s="76"/>
      <c r="D743" s="76"/>
      <c r="E743" s="76"/>
      <c r="F743" s="76"/>
      <c r="G743" s="76"/>
      <c r="H743" s="76"/>
      <c r="I743" s="88" t="str">
        <f t="shared" si="3"/>
        <v>no</v>
      </c>
      <c r="J743" s="88" t="str">
        <f>IFERROR(__xludf.DUMMYFUNCTION("IFERROR(JOIN("", "",FILTER(K743:P743,LEN(K743:P743))))"),"")</f>
        <v/>
      </c>
      <c r="K743" s="76" t="str">
        <f>IFERROR(__xludf.DUMMYFUNCTION("IF(ISBLANK($D743),"""",IFERROR(JOIN("", "",QUERY(INDIRECT(""'(EDCA) "" &amp; K$3 &amp; ""'!$A$1:$D$1000""),""SELECT A WHERE D = '"" &amp; $A743 &amp; ""'""))))"),"")</f>
        <v/>
      </c>
      <c r="L743" s="76" t="str">
        <f>IFERROR(__xludf.DUMMYFUNCTION("IF(ISBLANK($D743),"""",IFERROR(JOIN("", "",QUERY(INDIRECT(""'(EDCA) "" &amp; L$3 &amp; ""'!$A$1:$D$1000""),""SELECT A WHERE D = '"" &amp; $A743 &amp; ""'""))))"),"")</f>
        <v/>
      </c>
      <c r="M743" s="76" t="str">
        <f>IFERROR(__xludf.DUMMYFUNCTION("IF(ISBLANK($D743),"""",IFERROR(JOIN("", "",QUERY(INDIRECT(""'(EDCA) "" &amp; M$3 &amp; ""'!$A$1:$D$1000""),""SELECT A WHERE D = '"" &amp; $A743 &amp; ""'""))))"),"")</f>
        <v/>
      </c>
      <c r="N743" s="76" t="str">
        <f>IFERROR(__xludf.DUMMYFUNCTION("IF(ISBLANK($D743),"""",IFERROR(JOIN("", "",QUERY(INDIRECT(""'(EDCA) "" &amp; N$3 &amp; ""'!$A$1:$D$1000""),""SELECT A WHERE D = '"" &amp; $A743 &amp; ""'""))))"),"")</f>
        <v/>
      </c>
      <c r="O743" s="76" t="str">
        <f>IFERROR(__xludf.DUMMYFUNCTION("IF(ISBLANK($D743),"""",IFERROR(JOIN("", "",QUERY(INDIRECT(""'(EDCA) "" &amp; O$3 &amp; ""'!$A$1:$D$1000""),""SELECT A WHERE D = '"" &amp; $A743 &amp; ""'""))))"),"")</f>
        <v/>
      </c>
      <c r="P743" s="76" t="str">
        <f>IFERROR(__xludf.DUMMYFUNCTION("IF(ISBLANK($D743),"""",IFERROR(JOIN("", "",QUERY(INDIRECT(""'(EDCA) "" &amp; P$3 &amp; ""'!$A$1:$D$1000""),""SELECT A WHERE D = '"" &amp; $A743 &amp; ""'""))))"),"")</f>
        <v/>
      </c>
      <c r="Q743" s="76">
        <f t="shared" ref="Q743:V743" si="741">IF(ISBLANK(IFERROR(VLOOKUP($A743,INDIRECT("'(EDCA) " &amp; Q$3 &amp; "'!$D:$D"),1,FALSE))),0,1)</f>
        <v>0</v>
      </c>
      <c r="R743" s="76">
        <f t="shared" si="741"/>
        <v>0</v>
      </c>
      <c r="S743" s="76">
        <f t="shared" si="741"/>
        <v>0</v>
      </c>
      <c r="T743" s="76">
        <f t="shared" si="741"/>
        <v>0</v>
      </c>
      <c r="U743" s="76">
        <f t="shared" si="741"/>
        <v>0</v>
      </c>
      <c r="V743" s="76">
        <f t="shared" si="741"/>
        <v>0</v>
      </c>
    </row>
    <row r="744">
      <c r="A744" s="76" t="str">
        <f t="shared" si="1"/>
        <v> ()</v>
      </c>
      <c r="B744" s="76"/>
      <c r="C744" s="76"/>
      <c r="D744" s="76"/>
      <c r="E744" s="76"/>
      <c r="F744" s="76"/>
      <c r="G744" s="76"/>
      <c r="H744" s="76"/>
      <c r="I744" s="88" t="str">
        <f t="shared" si="3"/>
        <v>no</v>
      </c>
      <c r="J744" s="88" t="str">
        <f>IFERROR(__xludf.DUMMYFUNCTION("IFERROR(JOIN("", "",FILTER(K744:P744,LEN(K744:P744))))"),"")</f>
        <v/>
      </c>
      <c r="K744" s="76" t="str">
        <f>IFERROR(__xludf.DUMMYFUNCTION("IF(ISBLANK($D744),"""",IFERROR(JOIN("", "",QUERY(INDIRECT(""'(EDCA) "" &amp; K$3 &amp; ""'!$A$1:$D$1000""),""SELECT A WHERE D = '"" &amp; $A744 &amp; ""'""))))"),"")</f>
        <v/>
      </c>
      <c r="L744" s="76" t="str">
        <f>IFERROR(__xludf.DUMMYFUNCTION("IF(ISBLANK($D744),"""",IFERROR(JOIN("", "",QUERY(INDIRECT(""'(EDCA) "" &amp; L$3 &amp; ""'!$A$1:$D$1000""),""SELECT A WHERE D = '"" &amp; $A744 &amp; ""'""))))"),"")</f>
        <v/>
      </c>
      <c r="M744" s="76" t="str">
        <f>IFERROR(__xludf.DUMMYFUNCTION("IF(ISBLANK($D744),"""",IFERROR(JOIN("", "",QUERY(INDIRECT(""'(EDCA) "" &amp; M$3 &amp; ""'!$A$1:$D$1000""),""SELECT A WHERE D = '"" &amp; $A744 &amp; ""'""))))"),"")</f>
        <v/>
      </c>
      <c r="N744" s="76" t="str">
        <f>IFERROR(__xludf.DUMMYFUNCTION("IF(ISBLANK($D744),"""",IFERROR(JOIN("", "",QUERY(INDIRECT(""'(EDCA) "" &amp; N$3 &amp; ""'!$A$1:$D$1000""),""SELECT A WHERE D = '"" &amp; $A744 &amp; ""'""))))"),"")</f>
        <v/>
      </c>
      <c r="O744" s="76" t="str">
        <f>IFERROR(__xludf.DUMMYFUNCTION("IF(ISBLANK($D744),"""",IFERROR(JOIN("", "",QUERY(INDIRECT(""'(EDCA) "" &amp; O$3 &amp; ""'!$A$1:$D$1000""),""SELECT A WHERE D = '"" &amp; $A744 &amp; ""'""))))"),"")</f>
        <v/>
      </c>
      <c r="P744" s="76" t="str">
        <f>IFERROR(__xludf.DUMMYFUNCTION("IF(ISBLANK($D744),"""",IFERROR(JOIN("", "",QUERY(INDIRECT(""'(EDCA) "" &amp; P$3 &amp; ""'!$A$1:$D$1000""),""SELECT A WHERE D = '"" &amp; $A744 &amp; ""'""))))"),"")</f>
        <v/>
      </c>
      <c r="Q744" s="76">
        <f t="shared" ref="Q744:V744" si="742">IF(ISBLANK(IFERROR(VLOOKUP($A744,INDIRECT("'(EDCA) " &amp; Q$3 &amp; "'!$D:$D"),1,FALSE))),0,1)</f>
        <v>0</v>
      </c>
      <c r="R744" s="76">
        <f t="shared" si="742"/>
        <v>0</v>
      </c>
      <c r="S744" s="76">
        <f t="shared" si="742"/>
        <v>0</v>
      </c>
      <c r="T744" s="76">
        <f t="shared" si="742"/>
        <v>0</v>
      </c>
      <c r="U744" s="76">
        <f t="shared" si="742"/>
        <v>0</v>
      </c>
      <c r="V744" s="76">
        <f t="shared" si="742"/>
        <v>0</v>
      </c>
    </row>
    <row r="745">
      <c r="A745" s="76" t="str">
        <f t="shared" si="1"/>
        <v> ()</v>
      </c>
      <c r="B745" s="76"/>
      <c r="C745" s="76"/>
      <c r="D745" s="76"/>
      <c r="E745" s="76"/>
      <c r="F745" s="76"/>
      <c r="G745" s="76"/>
      <c r="H745" s="76"/>
      <c r="I745" s="88" t="str">
        <f t="shared" si="3"/>
        <v>no</v>
      </c>
      <c r="J745" s="88" t="str">
        <f>IFERROR(__xludf.DUMMYFUNCTION("IFERROR(JOIN("", "",FILTER(K745:P745,LEN(K745:P745))))"),"")</f>
        <v/>
      </c>
      <c r="K745" s="76" t="str">
        <f>IFERROR(__xludf.DUMMYFUNCTION("IF(ISBLANK($D745),"""",IFERROR(JOIN("", "",QUERY(INDIRECT(""'(EDCA) "" &amp; K$3 &amp; ""'!$A$1:$D$1000""),""SELECT A WHERE D = '"" &amp; $A745 &amp; ""'""))))"),"")</f>
        <v/>
      </c>
      <c r="L745" s="76" t="str">
        <f>IFERROR(__xludf.DUMMYFUNCTION("IF(ISBLANK($D745),"""",IFERROR(JOIN("", "",QUERY(INDIRECT(""'(EDCA) "" &amp; L$3 &amp; ""'!$A$1:$D$1000""),""SELECT A WHERE D = '"" &amp; $A745 &amp; ""'""))))"),"")</f>
        <v/>
      </c>
      <c r="M745" s="76" t="str">
        <f>IFERROR(__xludf.DUMMYFUNCTION("IF(ISBLANK($D745),"""",IFERROR(JOIN("", "",QUERY(INDIRECT(""'(EDCA) "" &amp; M$3 &amp; ""'!$A$1:$D$1000""),""SELECT A WHERE D = '"" &amp; $A745 &amp; ""'""))))"),"")</f>
        <v/>
      </c>
      <c r="N745" s="76" t="str">
        <f>IFERROR(__xludf.DUMMYFUNCTION("IF(ISBLANK($D745),"""",IFERROR(JOIN("", "",QUERY(INDIRECT(""'(EDCA) "" &amp; N$3 &amp; ""'!$A$1:$D$1000""),""SELECT A WHERE D = '"" &amp; $A745 &amp; ""'""))))"),"")</f>
        <v/>
      </c>
      <c r="O745" s="76" t="str">
        <f>IFERROR(__xludf.DUMMYFUNCTION("IF(ISBLANK($D745),"""",IFERROR(JOIN("", "",QUERY(INDIRECT(""'(EDCA) "" &amp; O$3 &amp; ""'!$A$1:$D$1000""),""SELECT A WHERE D = '"" &amp; $A745 &amp; ""'""))))"),"")</f>
        <v/>
      </c>
      <c r="P745" s="76" t="str">
        <f>IFERROR(__xludf.DUMMYFUNCTION("IF(ISBLANK($D745),"""",IFERROR(JOIN("", "",QUERY(INDIRECT(""'(EDCA) "" &amp; P$3 &amp; ""'!$A$1:$D$1000""),""SELECT A WHERE D = '"" &amp; $A745 &amp; ""'""))))"),"")</f>
        <v/>
      </c>
      <c r="Q745" s="76">
        <f t="shared" ref="Q745:V745" si="743">IF(ISBLANK(IFERROR(VLOOKUP($A745,INDIRECT("'(EDCA) " &amp; Q$3 &amp; "'!$D:$D"),1,FALSE))),0,1)</f>
        <v>0</v>
      </c>
      <c r="R745" s="76">
        <f t="shared" si="743"/>
        <v>0</v>
      </c>
      <c r="S745" s="76">
        <f t="shared" si="743"/>
        <v>0</v>
      </c>
      <c r="T745" s="76">
        <f t="shared" si="743"/>
        <v>0</v>
      </c>
      <c r="U745" s="76">
        <f t="shared" si="743"/>
        <v>0</v>
      </c>
      <c r="V745" s="76">
        <f t="shared" si="743"/>
        <v>0</v>
      </c>
    </row>
    <row r="746">
      <c r="A746" s="76" t="str">
        <f t="shared" si="1"/>
        <v> ()</v>
      </c>
      <c r="B746" s="76"/>
      <c r="C746" s="76"/>
      <c r="D746" s="76"/>
      <c r="E746" s="76"/>
      <c r="F746" s="76"/>
      <c r="G746" s="76"/>
      <c r="H746" s="76"/>
      <c r="I746" s="88" t="str">
        <f t="shared" si="3"/>
        <v>no</v>
      </c>
      <c r="J746" s="88" t="str">
        <f>IFERROR(__xludf.DUMMYFUNCTION("IFERROR(JOIN("", "",FILTER(K746:P746,LEN(K746:P746))))"),"")</f>
        <v/>
      </c>
      <c r="K746" s="76" t="str">
        <f>IFERROR(__xludf.DUMMYFUNCTION("IF(ISBLANK($D746),"""",IFERROR(JOIN("", "",QUERY(INDIRECT(""'(EDCA) "" &amp; K$3 &amp; ""'!$A$1:$D$1000""),""SELECT A WHERE D = '"" &amp; $A746 &amp; ""'""))))"),"")</f>
        <v/>
      </c>
      <c r="L746" s="76" t="str">
        <f>IFERROR(__xludf.DUMMYFUNCTION("IF(ISBLANK($D746),"""",IFERROR(JOIN("", "",QUERY(INDIRECT(""'(EDCA) "" &amp; L$3 &amp; ""'!$A$1:$D$1000""),""SELECT A WHERE D = '"" &amp; $A746 &amp; ""'""))))"),"")</f>
        <v/>
      </c>
      <c r="M746" s="76" t="str">
        <f>IFERROR(__xludf.DUMMYFUNCTION("IF(ISBLANK($D746),"""",IFERROR(JOIN("", "",QUERY(INDIRECT(""'(EDCA) "" &amp; M$3 &amp; ""'!$A$1:$D$1000""),""SELECT A WHERE D = '"" &amp; $A746 &amp; ""'""))))"),"")</f>
        <v/>
      </c>
      <c r="N746" s="76" t="str">
        <f>IFERROR(__xludf.DUMMYFUNCTION("IF(ISBLANK($D746),"""",IFERROR(JOIN("", "",QUERY(INDIRECT(""'(EDCA) "" &amp; N$3 &amp; ""'!$A$1:$D$1000""),""SELECT A WHERE D = '"" &amp; $A746 &amp; ""'""))))"),"")</f>
        <v/>
      </c>
      <c r="O746" s="76" t="str">
        <f>IFERROR(__xludf.DUMMYFUNCTION("IF(ISBLANK($D746),"""",IFERROR(JOIN("", "",QUERY(INDIRECT(""'(EDCA) "" &amp; O$3 &amp; ""'!$A$1:$D$1000""),""SELECT A WHERE D = '"" &amp; $A746 &amp; ""'""))))"),"")</f>
        <v/>
      </c>
      <c r="P746" s="76" t="str">
        <f>IFERROR(__xludf.DUMMYFUNCTION("IF(ISBLANK($D746),"""",IFERROR(JOIN("", "",QUERY(INDIRECT(""'(EDCA) "" &amp; P$3 &amp; ""'!$A$1:$D$1000""),""SELECT A WHERE D = '"" &amp; $A746 &amp; ""'""))))"),"")</f>
        <v/>
      </c>
      <c r="Q746" s="76">
        <f t="shared" ref="Q746:V746" si="744">IF(ISBLANK(IFERROR(VLOOKUP($A746,INDIRECT("'(EDCA) " &amp; Q$3 &amp; "'!$D:$D"),1,FALSE))),0,1)</f>
        <v>0</v>
      </c>
      <c r="R746" s="76">
        <f t="shared" si="744"/>
        <v>0</v>
      </c>
      <c r="S746" s="76">
        <f t="shared" si="744"/>
        <v>0</v>
      </c>
      <c r="T746" s="76">
        <f t="shared" si="744"/>
        <v>0</v>
      </c>
      <c r="U746" s="76">
        <f t="shared" si="744"/>
        <v>0</v>
      </c>
      <c r="V746" s="76">
        <f t="shared" si="744"/>
        <v>0</v>
      </c>
    </row>
    <row r="747">
      <c r="A747" s="76" t="str">
        <f t="shared" si="1"/>
        <v> ()</v>
      </c>
      <c r="B747" s="76"/>
      <c r="C747" s="76"/>
      <c r="D747" s="76"/>
      <c r="E747" s="76"/>
      <c r="F747" s="76"/>
      <c r="G747" s="76"/>
      <c r="H747" s="76"/>
      <c r="I747" s="88" t="str">
        <f t="shared" si="3"/>
        <v>no</v>
      </c>
      <c r="J747" s="88" t="str">
        <f>IFERROR(__xludf.DUMMYFUNCTION("IFERROR(JOIN("", "",FILTER(K747:P747,LEN(K747:P747))))"),"")</f>
        <v/>
      </c>
      <c r="K747" s="76" t="str">
        <f>IFERROR(__xludf.DUMMYFUNCTION("IF(ISBLANK($D747),"""",IFERROR(JOIN("", "",QUERY(INDIRECT(""'(EDCA) "" &amp; K$3 &amp; ""'!$A$1:$D$1000""),""SELECT A WHERE D = '"" &amp; $A747 &amp; ""'""))))"),"")</f>
        <v/>
      </c>
      <c r="L747" s="76" t="str">
        <f>IFERROR(__xludf.DUMMYFUNCTION("IF(ISBLANK($D747),"""",IFERROR(JOIN("", "",QUERY(INDIRECT(""'(EDCA) "" &amp; L$3 &amp; ""'!$A$1:$D$1000""),""SELECT A WHERE D = '"" &amp; $A747 &amp; ""'""))))"),"")</f>
        <v/>
      </c>
      <c r="M747" s="76" t="str">
        <f>IFERROR(__xludf.DUMMYFUNCTION("IF(ISBLANK($D747),"""",IFERROR(JOIN("", "",QUERY(INDIRECT(""'(EDCA) "" &amp; M$3 &amp; ""'!$A$1:$D$1000""),""SELECT A WHERE D = '"" &amp; $A747 &amp; ""'""))))"),"")</f>
        <v/>
      </c>
      <c r="N747" s="76" t="str">
        <f>IFERROR(__xludf.DUMMYFUNCTION("IF(ISBLANK($D747),"""",IFERROR(JOIN("", "",QUERY(INDIRECT(""'(EDCA) "" &amp; N$3 &amp; ""'!$A$1:$D$1000""),""SELECT A WHERE D = '"" &amp; $A747 &amp; ""'""))))"),"")</f>
        <v/>
      </c>
      <c r="O747" s="76" t="str">
        <f>IFERROR(__xludf.DUMMYFUNCTION("IF(ISBLANK($D747),"""",IFERROR(JOIN("", "",QUERY(INDIRECT(""'(EDCA) "" &amp; O$3 &amp; ""'!$A$1:$D$1000""),""SELECT A WHERE D = '"" &amp; $A747 &amp; ""'""))))"),"")</f>
        <v/>
      </c>
      <c r="P747" s="76" t="str">
        <f>IFERROR(__xludf.DUMMYFUNCTION("IF(ISBLANK($D747),"""",IFERROR(JOIN("", "",QUERY(INDIRECT(""'(EDCA) "" &amp; P$3 &amp; ""'!$A$1:$D$1000""),""SELECT A WHERE D = '"" &amp; $A747 &amp; ""'""))))"),"")</f>
        <v/>
      </c>
      <c r="Q747" s="76">
        <f t="shared" ref="Q747:V747" si="745">IF(ISBLANK(IFERROR(VLOOKUP($A747,INDIRECT("'(EDCA) " &amp; Q$3 &amp; "'!$D:$D"),1,FALSE))),0,1)</f>
        <v>0</v>
      </c>
      <c r="R747" s="76">
        <f t="shared" si="745"/>
        <v>0</v>
      </c>
      <c r="S747" s="76">
        <f t="shared" si="745"/>
        <v>0</v>
      </c>
      <c r="T747" s="76">
        <f t="shared" si="745"/>
        <v>0</v>
      </c>
      <c r="U747" s="76">
        <f t="shared" si="745"/>
        <v>0</v>
      </c>
      <c r="V747" s="76">
        <f t="shared" si="745"/>
        <v>0</v>
      </c>
    </row>
    <row r="748">
      <c r="A748" s="76" t="str">
        <f t="shared" si="1"/>
        <v> ()</v>
      </c>
      <c r="B748" s="76"/>
      <c r="C748" s="76"/>
      <c r="D748" s="76"/>
      <c r="E748" s="76"/>
      <c r="F748" s="76"/>
      <c r="G748" s="76"/>
      <c r="H748" s="76"/>
      <c r="I748" s="88" t="str">
        <f t="shared" si="3"/>
        <v>no</v>
      </c>
      <c r="J748" s="88" t="str">
        <f>IFERROR(__xludf.DUMMYFUNCTION("IFERROR(JOIN("", "",FILTER(K748:P748,LEN(K748:P748))))"),"")</f>
        <v/>
      </c>
      <c r="K748" s="76" t="str">
        <f>IFERROR(__xludf.DUMMYFUNCTION("IF(ISBLANK($D748),"""",IFERROR(JOIN("", "",QUERY(INDIRECT(""'(EDCA) "" &amp; K$3 &amp; ""'!$A$1:$D$1000""),""SELECT A WHERE D = '"" &amp; $A748 &amp; ""'""))))"),"")</f>
        <v/>
      </c>
      <c r="L748" s="76" t="str">
        <f>IFERROR(__xludf.DUMMYFUNCTION("IF(ISBLANK($D748),"""",IFERROR(JOIN("", "",QUERY(INDIRECT(""'(EDCA) "" &amp; L$3 &amp; ""'!$A$1:$D$1000""),""SELECT A WHERE D = '"" &amp; $A748 &amp; ""'""))))"),"")</f>
        <v/>
      </c>
      <c r="M748" s="76" t="str">
        <f>IFERROR(__xludf.DUMMYFUNCTION("IF(ISBLANK($D748),"""",IFERROR(JOIN("", "",QUERY(INDIRECT(""'(EDCA) "" &amp; M$3 &amp; ""'!$A$1:$D$1000""),""SELECT A WHERE D = '"" &amp; $A748 &amp; ""'""))))"),"")</f>
        <v/>
      </c>
      <c r="N748" s="76" t="str">
        <f>IFERROR(__xludf.DUMMYFUNCTION("IF(ISBLANK($D748),"""",IFERROR(JOIN("", "",QUERY(INDIRECT(""'(EDCA) "" &amp; N$3 &amp; ""'!$A$1:$D$1000""),""SELECT A WHERE D = '"" &amp; $A748 &amp; ""'""))))"),"")</f>
        <v/>
      </c>
      <c r="O748" s="76" t="str">
        <f>IFERROR(__xludf.DUMMYFUNCTION("IF(ISBLANK($D748),"""",IFERROR(JOIN("", "",QUERY(INDIRECT(""'(EDCA) "" &amp; O$3 &amp; ""'!$A$1:$D$1000""),""SELECT A WHERE D = '"" &amp; $A748 &amp; ""'""))))"),"")</f>
        <v/>
      </c>
      <c r="P748" s="76" t="str">
        <f>IFERROR(__xludf.DUMMYFUNCTION("IF(ISBLANK($D748),"""",IFERROR(JOIN("", "",QUERY(INDIRECT(""'(EDCA) "" &amp; P$3 &amp; ""'!$A$1:$D$1000""),""SELECT A WHERE D = '"" &amp; $A748 &amp; ""'""))))"),"")</f>
        <v/>
      </c>
      <c r="Q748" s="76">
        <f t="shared" ref="Q748:V748" si="746">IF(ISBLANK(IFERROR(VLOOKUP($A748,INDIRECT("'(EDCA) " &amp; Q$3 &amp; "'!$D:$D"),1,FALSE))),0,1)</f>
        <v>0</v>
      </c>
      <c r="R748" s="76">
        <f t="shared" si="746"/>
        <v>0</v>
      </c>
      <c r="S748" s="76">
        <f t="shared" si="746"/>
        <v>0</v>
      </c>
      <c r="T748" s="76">
        <f t="shared" si="746"/>
        <v>0</v>
      </c>
      <c r="U748" s="76">
        <f t="shared" si="746"/>
        <v>0</v>
      </c>
      <c r="V748" s="76">
        <f t="shared" si="746"/>
        <v>0</v>
      </c>
    </row>
    <row r="749">
      <c r="A749" s="76" t="str">
        <f t="shared" si="1"/>
        <v> ()</v>
      </c>
      <c r="B749" s="76"/>
      <c r="C749" s="76"/>
      <c r="D749" s="76"/>
      <c r="E749" s="76"/>
      <c r="F749" s="76"/>
      <c r="G749" s="76"/>
      <c r="H749" s="76"/>
      <c r="I749" s="88" t="str">
        <f t="shared" si="3"/>
        <v>no</v>
      </c>
      <c r="J749" s="88" t="str">
        <f>IFERROR(__xludf.DUMMYFUNCTION("IFERROR(JOIN("", "",FILTER(K749:P749,LEN(K749:P749))))"),"")</f>
        <v/>
      </c>
      <c r="K749" s="76" t="str">
        <f>IFERROR(__xludf.DUMMYFUNCTION("IF(ISBLANK($D749),"""",IFERROR(JOIN("", "",QUERY(INDIRECT(""'(EDCA) "" &amp; K$3 &amp; ""'!$A$1:$D$1000""),""SELECT A WHERE D = '"" &amp; $A749 &amp; ""'""))))"),"")</f>
        <v/>
      </c>
      <c r="L749" s="76" t="str">
        <f>IFERROR(__xludf.DUMMYFUNCTION("IF(ISBLANK($D749),"""",IFERROR(JOIN("", "",QUERY(INDIRECT(""'(EDCA) "" &amp; L$3 &amp; ""'!$A$1:$D$1000""),""SELECT A WHERE D = '"" &amp; $A749 &amp; ""'""))))"),"")</f>
        <v/>
      </c>
      <c r="M749" s="76" t="str">
        <f>IFERROR(__xludf.DUMMYFUNCTION("IF(ISBLANK($D749),"""",IFERROR(JOIN("", "",QUERY(INDIRECT(""'(EDCA) "" &amp; M$3 &amp; ""'!$A$1:$D$1000""),""SELECT A WHERE D = '"" &amp; $A749 &amp; ""'""))))"),"")</f>
        <v/>
      </c>
      <c r="N749" s="76" t="str">
        <f>IFERROR(__xludf.DUMMYFUNCTION("IF(ISBLANK($D749),"""",IFERROR(JOIN("", "",QUERY(INDIRECT(""'(EDCA) "" &amp; N$3 &amp; ""'!$A$1:$D$1000""),""SELECT A WHERE D = '"" &amp; $A749 &amp; ""'""))))"),"")</f>
        <v/>
      </c>
      <c r="O749" s="76" t="str">
        <f>IFERROR(__xludf.DUMMYFUNCTION("IF(ISBLANK($D749),"""",IFERROR(JOIN("", "",QUERY(INDIRECT(""'(EDCA) "" &amp; O$3 &amp; ""'!$A$1:$D$1000""),""SELECT A WHERE D = '"" &amp; $A749 &amp; ""'""))))"),"")</f>
        <v/>
      </c>
      <c r="P749" s="76" t="str">
        <f>IFERROR(__xludf.DUMMYFUNCTION("IF(ISBLANK($D749),"""",IFERROR(JOIN("", "",QUERY(INDIRECT(""'(EDCA) "" &amp; P$3 &amp; ""'!$A$1:$D$1000""),""SELECT A WHERE D = '"" &amp; $A749 &amp; ""'""))))"),"")</f>
        <v/>
      </c>
      <c r="Q749" s="76">
        <f t="shared" ref="Q749:V749" si="747">IF(ISBLANK(IFERROR(VLOOKUP($A749,INDIRECT("'(EDCA) " &amp; Q$3 &amp; "'!$D:$D"),1,FALSE))),0,1)</f>
        <v>0</v>
      </c>
      <c r="R749" s="76">
        <f t="shared" si="747"/>
        <v>0</v>
      </c>
      <c r="S749" s="76">
        <f t="shared" si="747"/>
        <v>0</v>
      </c>
      <c r="T749" s="76">
        <f t="shared" si="747"/>
        <v>0</v>
      </c>
      <c r="U749" s="76">
        <f t="shared" si="747"/>
        <v>0</v>
      </c>
      <c r="V749" s="76">
        <f t="shared" si="747"/>
        <v>0</v>
      </c>
    </row>
    <row r="750">
      <c r="A750" s="76" t="str">
        <f t="shared" si="1"/>
        <v> ()</v>
      </c>
      <c r="B750" s="76"/>
      <c r="C750" s="76"/>
      <c r="D750" s="76"/>
      <c r="E750" s="76"/>
      <c r="F750" s="76"/>
      <c r="G750" s="76"/>
      <c r="H750" s="76"/>
      <c r="I750" s="88" t="str">
        <f t="shared" si="3"/>
        <v>no</v>
      </c>
      <c r="J750" s="88" t="str">
        <f>IFERROR(__xludf.DUMMYFUNCTION("IFERROR(JOIN("", "",FILTER(K750:P750,LEN(K750:P750))))"),"")</f>
        <v/>
      </c>
      <c r="K750" s="76" t="str">
        <f>IFERROR(__xludf.DUMMYFUNCTION("IF(ISBLANK($D750),"""",IFERROR(JOIN("", "",QUERY(INDIRECT(""'(EDCA) "" &amp; K$3 &amp; ""'!$A$1:$D$1000""),""SELECT A WHERE D = '"" &amp; $A750 &amp; ""'""))))"),"")</f>
        <v/>
      </c>
      <c r="L750" s="76" t="str">
        <f>IFERROR(__xludf.DUMMYFUNCTION("IF(ISBLANK($D750),"""",IFERROR(JOIN("", "",QUERY(INDIRECT(""'(EDCA) "" &amp; L$3 &amp; ""'!$A$1:$D$1000""),""SELECT A WHERE D = '"" &amp; $A750 &amp; ""'""))))"),"")</f>
        <v/>
      </c>
      <c r="M750" s="76" t="str">
        <f>IFERROR(__xludf.DUMMYFUNCTION("IF(ISBLANK($D750),"""",IFERROR(JOIN("", "",QUERY(INDIRECT(""'(EDCA) "" &amp; M$3 &amp; ""'!$A$1:$D$1000""),""SELECT A WHERE D = '"" &amp; $A750 &amp; ""'""))))"),"")</f>
        <v/>
      </c>
      <c r="N750" s="76" t="str">
        <f>IFERROR(__xludf.DUMMYFUNCTION("IF(ISBLANK($D750),"""",IFERROR(JOIN("", "",QUERY(INDIRECT(""'(EDCA) "" &amp; N$3 &amp; ""'!$A$1:$D$1000""),""SELECT A WHERE D = '"" &amp; $A750 &amp; ""'""))))"),"")</f>
        <v/>
      </c>
      <c r="O750" s="76" t="str">
        <f>IFERROR(__xludf.DUMMYFUNCTION("IF(ISBLANK($D750),"""",IFERROR(JOIN("", "",QUERY(INDIRECT(""'(EDCA) "" &amp; O$3 &amp; ""'!$A$1:$D$1000""),""SELECT A WHERE D = '"" &amp; $A750 &amp; ""'""))))"),"")</f>
        <v/>
      </c>
      <c r="P750" s="76" t="str">
        <f>IFERROR(__xludf.DUMMYFUNCTION("IF(ISBLANK($D750),"""",IFERROR(JOIN("", "",QUERY(INDIRECT(""'(EDCA) "" &amp; P$3 &amp; ""'!$A$1:$D$1000""),""SELECT A WHERE D = '"" &amp; $A750 &amp; ""'""))))"),"")</f>
        <v/>
      </c>
      <c r="Q750" s="76">
        <f t="shared" ref="Q750:V750" si="748">IF(ISBLANK(IFERROR(VLOOKUP($A750,INDIRECT("'(EDCA) " &amp; Q$3 &amp; "'!$D:$D"),1,FALSE))),0,1)</f>
        <v>0</v>
      </c>
      <c r="R750" s="76">
        <f t="shared" si="748"/>
        <v>0</v>
      </c>
      <c r="S750" s="76">
        <f t="shared" si="748"/>
        <v>0</v>
      </c>
      <c r="T750" s="76">
        <f t="shared" si="748"/>
        <v>0</v>
      </c>
      <c r="U750" s="76">
        <f t="shared" si="748"/>
        <v>0</v>
      </c>
      <c r="V750" s="76">
        <f t="shared" si="748"/>
        <v>0</v>
      </c>
    </row>
    <row r="751">
      <c r="A751" s="76" t="str">
        <f t="shared" si="1"/>
        <v> ()</v>
      </c>
      <c r="B751" s="76"/>
      <c r="C751" s="76"/>
      <c r="D751" s="76"/>
      <c r="E751" s="76"/>
      <c r="F751" s="76"/>
      <c r="G751" s="76"/>
      <c r="H751" s="76"/>
      <c r="I751" s="88" t="str">
        <f t="shared" si="3"/>
        <v>no</v>
      </c>
      <c r="J751" s="88" t="str">
        <f>IFERROR(__xludf.DUMMYFUNCTION("IFERROR(JOIN("", "",FILTER(K751:P751,LEN(K751:P751))))"),"")</f>
        <v/>
      </c>
      <c r="K751" s="76" t="str">
        <f>IFERROR(__xludf.DUMMYFUNCTION("IF(ISBLANK($D751),"""",IFERROR(JOIN("", "",QUERY(INDIRECT(""'(EDCA) "" &amp; K$3 &amp; ""'!$A$1:$D$1000""),""SELECT A WHERE D = '"" &amp; $A751 &amp; ""'""))))"),"")</f>
        <v/>
      </c>
      <c r="L751" s="76" t="str">
        <f>IFERROR(__xludf.DUMMYFUNCTION("IF(ISBLANK($D751),"""",IFERROR(JOIN("", "",QUERY(INDIRECT(""'(EDCA) "" &amp; L$3 &amp; ""'!$A$1:$D$1000""),""SELECT A WHERE D = '"" &amp; $A751 &amp; ""'""))))"),"")</f>
        <v/>
      </c>
      <c r="M751" s="76" t="str">
        <f>IFERROR(__xludf.DUMMYFUNCTION("IF(ISBLANK($D751),"""",IFERROR(JOIN("", "",QUERY(INDIRECT(""'(EDCA) "" &amp; M$3 &amp; ""'!$A$1:$D$1000""),""SELECT A WHERE D = '"" &amp; $A751 &amp; ""'""))))"),"")</f>
        <v/>
      </c>
      <c r="N751" s="76" t="str">
        <f>IFERROR(__xludf.DUMMYFUNCTION("IF(ISBLANK($D751),"""",IFERROR(JOIN("", "",QUERY(INDIRECT(""'(EDCA) "" &amp; N$3 &amp; ""'!$A$1:$D$1000""),""SELECT A WHERE D = '"" &amp; $A751 &amp; ""'""))))"),"")</f>
        <v/>
      </c>
      <c r="O751" s="76" t="str">
        <f>IFERROR(__xludf.DUMMYFUNCTION("IF(ISBLANK($D751),"""",IFERROR(JOIN("", "",QUERY(INDIRECT(""'(EDCA) "" &amp; O$3 &amp; ""'!$A$1:$D$1000""),""SELECT A WHERE D = '"" &amp; $A751 &amp; ""'""))))"),"")</f>
        <v/>
      </c>
      <c r="P751" s="76" t="str">
        <f>IFERROR(__xludf.DUMMYFUNCTION("IF(ISBLANK($D751),"""",IFERROR(JOIN("", "",QUERY(INDIRECT(""'(EDCA) "" &amp; P$3 &amp; ""'!$A$1:$D$1000""),""SELECT A WHERE D = '"" &amp; $A751 &amp; ""'""))))"),"")</f>
        <v/>
      </c>
      <c r="Q751" s="76">
        <f t="shared" ref="Q751:V751" si="749">IF(ISBLANK(IFERROR(VLOOKUP($A751,INDIRECT("'(EDCA) " &amp; Q$3 &amp; "'!$D:$D"),1,FALSE))),0,1)</f>
        <v>0</v>
      </c>
      <c r="R751" s="76">
        <f t="shared" si="749"/>
        <v>0</v>
      </c>
      <c r="S751" s="76">
        <f t="shared" si="749"/>
        <v>0</v>
      </c>
      <c r="T751" s="76">
        <f t="shared" si="749"/>
        <v>0</v>
      </c>
      <c r="U751" s="76">
        <f t="shared" si="749"/>
        <v>0</v>
      </c>
      <c r="V751" s="76">
        <f t="shared" si="749"/>
        <v>0</v>
      </c>
    </row>
    <row r="752">
      <c r="A752" s="76" t="str">
        <f t="shared" si="1"/>
        <v> ()</v>
      </c>
      <c r="B752" s="76"/>
      <c r="C752" s="76"/>
      <c r="D752" s="76"/>
      <c r="E752" s="76"/>
      <c r="F752" s="76"/>
      <c r="G752" s="76"/>
      <c r="H752" s="76"/>
      <c r="I752" s="88" t="str">
        <f t="shared" si="3"/>
        <v>no</v>
      </c>
      <c r="J752" s="88" t="str">
        <f>IFERROR(__xludf.DUMMYFUNCTION("IFERROR(JOIN("", "",FILTER(K752:P752,LEN(K752:P752))))"),"")</f>
        <v/>
      </c>
      <c r="K752" s="76" t="str">
        <f>IFERROR(__xludf.DUMMYFUNCTION("IF(ISBLANK($D752),"""",IFERROR(JOIN("", "",QUERY(INDIRECT(""'(EDCA) "" &amp; K$3 &amp; ""'!$A$1:$D$1000""),""SELECT A WHERE D = '"" &amp; $A752 &amp; ""'""))))"),"")</f>
        <v/>
      </c>
      <c r="L752" s="76" t="str">
        <f>IFERROR(__xludf.DUMMYFUNCTION("IF(ISBLANK($D752),"""",IFERROR(JOIN("", "",QUERY(INDIRECT(""'(EDCA) "" &amp; L$3 &amp; ""'!$A$1:$D$1000""),""SELECT A WHERE D = '"" &amp; $A752 &amp; ""'""))))"),"")</f>
        <v/>
      </c>
      <c r="M752" s="76" t="str">
        <f>IFERROR(__xludf.DUMMYFUNCTION("IF(ISBLANK($D752),"""",IFERROR(JOIN("", "",QUERY(INDIRECT(""'(EDCA) "" &amp; M$3 &amp; ""'!$A$1:$D$1000""),""SELECT A WHERE D = '"" &amp; $A752 &amp; ""'""))))"),"")</f>
        <v/>
      </c>
      <c r="N752" s="76" t="str">
        <f>IFERROR(__xludf.DUMMYFUNCTION("IF(ISBLANK($D752),"""",IFERROR(JOIN("", "",QUERY(INDIRECT(""'(EDCA) "" &amp; N$3 &amp; ""'!$A$1:$D$1000""),""SELECT A WHERE D = '"" &amp; $A752 &amp; ""'""))))"),"")</f>
        <v/>
      </c>
      <c r="O752" s="76" t="str">
        <f>IFERROR(__xludf.DUMMYFUNCTION("IF(ISBLANK($D752),"""",IFERROR(JOIN("", "",QUERY(INDIRECT(""'(EDCA) "" &amp; O$3 &amp; ""'!$A$1:$D$1000""),""SELECT A WHERE D = '"" &amp; $A752 &amp; ""'""))))"),"")</f>
        <v/>
      </c>
      <c r="P752" s="76" t="str">
        <f>IFERROR(__xludf.DUMMYFUNCTION("IF(ISBLANK($D752),"""",IFERROR(JOIN("", "",QUERY(INDIRECT(""'(EDCA) "" &amp; P$3 &amp; ""'!$A$1:$D$1000""),""SELECT A WHERE D = '"" &amp; $A752 &amp; ""'""))))"),"")</f>
        <v/>
      </c>
      <c r="Q752" s="76">
        <f t="shared" ref="Q752:V752" si="750">IF(ISBLANK(IFERROR(VLOOKUP($A752,INDIRECT("'(EDCA) " &amp; Q$3 &amp; "'!$D:$D"),1,FALSE))),0,1)</f>
        <v>0</v>
      </c>
      <c r="R752" s="76">
        <f t="shared" si="750"/>
        <v>0</v>
      </c>
      <c r="S752" s="76">
        <f t="shared" si="750"/>
        <v>0</v>
      </c>
      <c r="T752" s="76">
        <f t="shared" si="750"/>
        <v>0</v>
      </c>
      <c r="U752" s="76">
        <f t="shared" si="750"/>
        <v>0</v>
      </c>
      <c r="V752" s="76">
        <f t="shared" si="750"/>
        <v>0</v>
      </c>
    </row>
    <row r="753">
      <c r="A753" s="76" t="str">
        <f t="shared" si="1"/>
        <v> ()</v>
      </c>
      <c r="B753" s="76"/>
      <c r="C753" s="76"/>
      <c r="D753" s="76"/>
      <c r="E753" s="76"/>
      <c r="F753" s="76"/>
      <c r="G753" s="76"/>
      <c r="H753" s="76"/>
      <c r="I753" s="88" t="str">
        <f t="shared" si="3"/>
        <v>no</v>
      </c>
      <c r="J753" s="88" t="str">
        <f>IFERROR(__xludf.DUMMYFUNCTION("IFERROR(JOIN("", "",FILTER(K753:P753,LEN(K753:P753))))"),"")</f>
        <v/>
      </c>
      <c r="K753" s="76" t="str">
        <f>IFERROR(__xludf.DUMMYFUNCTION("IF(ISBLANK($D753),"""",IFERROR(JOIN("", "",QUERY(INDIRECT(""'(EDCA) "" &amp; K$3 &amp; ""'!$A$1:$D$1000""),""SELECT A WHERE D = '"" &amp; $A753 &amp; ""'""))))"),"")</f>
        <v/>
      </c>
      <c r="L753" s="76" t="str">
        <f>IFERROR(__xludf.DUMMYFUNCTION("IF(ISBLANK($D753),"""",IFERROR(JOIN("", "",QUERY(INDIRECT(""'(EDCA) "" &amp; L$3 &amp; ""'!$A$1:$D$1000""),""SELECT A WHERE D = '"" &amp; $A753 &amp; ""'""))))"),"")</f>
        <v/>
      </c>
      <c r="M753" s="76" t="str">
        <f>IFERROR(__xludf.DUMMYFUNCTION("IF(ISBLANK($D753),"""",IFERROR(JOIN("", "",QUERY(INDIRECT(""'(EDCA) "" &amp; M$3 &amp; ""'!$A$1:$D$1000""),""SELECT A WHERE D = '"" &amp; $A753 &amp; ""'""))))"),"")</f>
        <v/>
      </c>
      <c r="N753" s="76" t="str">
        <f>IFERROR(__xludf.DUMMYFUNCTION("IF(ISBLANK($D753),"""",IFERROR(JOIN("", "",QUERY(INDIRECT(""'(EDCA) "" &amp; N$3 &amp; ""'!$A$1:$D$1000""),""SELECT A WHERE D = '"" &amp; $A753 &amp; ""'""))))"),"")</f>
        <v/>
      </c>
      <c r="O753" s="76" t="str">
        <f>IFERROR(__xludf.DUMMYFUNCTION("IF(ISBLANK($D753),"""",IFERROR(JOIN("", "",QUERY(INDIRECT(""'(EDCA) "" &amp; O$3 &amp; ""'!$A$1:$D$1000""),""SELECT A WHERE D = '"" &amp; $A753 &amp; ""'""))))"),"")</f>
        <v/>
      </c>
      <c r="P753" s="76" t="str">
        <f>IFERROR(__xludf.DUMMYFUNCTION("IF(ISBLANK($D753),"""",IFERROR(JOIN("", "",QUERY(INDIRECT(""'(EDCA) "" &amp; P$3 &amp; ""'!$A$1:$D$1000""),""SELECT A WHERE D = '"" &amp; $A753 &amp; ""'""))))"),"")</f>
        <v/>
      </c>
      <c r="Q753" s="76">
        <f t="shared" ref="Q753:V753" si="751">IF(ISBLANK(IFERROR(VLOOKUP($A753,INDIRECT("'(EDCA) " &amp; Q$3 &amp; "'!$D:$D"),1,FALSE))),0,1)</f>
        <v>0</v>
      </c>
      <c r="R753" s="76">
        <f t="shared" si="751"/>
        <v>0</v>
      </c>
      <c r="S753" s="76">
        <f t="shared" si="751"/>
        <v>0</v>
      </c>
      <c r="T753" s="76">
        <f t="shared" si="751"/>
        <v>0</v>
      </c>
      <c r="U753" s="76">
        <f t="shared" si="751"/>
        <v>0</v>
      </c>
      <c r="V753" s="76">
        <f t="shared" si="751"/>
        <v>0</v>
      </c>
    </row>
    <row r="754">
      <c r="A754" s="76" t="str">
        <f t="shared" si="1"/>
        <v> ()</v>
      </c>
      <c r="B754" s="76"/>
      <c r="C754" s="76"/>
      <c r="D754" s="76"/>
      <c r="E754" s="76"/>
      <c r="F754" s="76"/>
      <c r="G754" s="76"/>
      <c r="H754" s="76"/>
      <c r="I754" s="88" t="str">
        <f t="shared" si="3"/>
        <v>no</v>
      </c>
      <c r="J754" s="88" t="str">
        <f>IFERROR(__xludf.DUMMYFUNCTION("IFERROR(JOIN("", "",FILTER(K754:P754,LEN(K754:P754))))"),"")</f>
        <v/>
      </c>
      <c r="K754" s="76" t="str">
        <f>IFERROR(__xludf.DUMMYFUNCTION("IF(ISBLANK($D754),"""",IFERROR(JOIN("", "",QUERY(INDIRECT(""'(EDCA) "" &amp; K$3 &amp; ""'!$A$1:$D$1000""),""SELECT A WHERE D = '"" &amp; $A754 &amp; ""'""))))"),"")</f>
        <v/>
      </c>
      <c r="L754" s="76" t="str">
        <f>IFERROR(__xludf.DUMMYFUNCTION("IF(ISBLANK($D754),"""",IFERROR(JOIN("", "",QUERY(INDIRECT(""'(EDCA) "" &amp; L$3 &amp; ""'!$A$1:$D$1000""),""SELECT A WHERE D = '"" &amp; $A754 &amp; ""'""))))"),"")</f>
        <v/>
      </c>
      <c r="M754" s="76" t="str">
        <f>IFERROR(__xludf.DUMMYFUNCTION("IF(ISBLANK($D754),"""",IFERROR(JOIN("", "",QUERY(INDIRECT(""'(EDCA) "" &amp; M$3 &amp; ""'!$A$1:$D$1000""),""SELECT A WHERE D = '"" &amp; $A754 &amp; ""'""))))"),"")</f>
        <v/>
      </c>
      <c r="N754" s="76" t="str">
        <f>IFERROR(__xludf.DUMMYFUNCTION("IF(ISBLANK($D754),"""",IFERROR(JOIN("", "",QUERY(INDIRECT(""'(EDCA) "" &amp; N$3 &amp; ""'!$A$1:$D$1000""),""SELECT A WHERE D = '"" &amp; $A754 &amp; ""'""))))"),"")</f>
        <v/>
      </c>
      <c r="O754" s="76" t="str">
        <f>IFERROR(__xludf.DUMMYFUNCTION("IF(ISBLANK($D754),"""",IFERROR(JOIN("", "",QUERY(INDIRECT(""'(EDCA) "" &amp; O$3 &amp; ""'!$A$1:$D$1000""),""SELECT A WHERE D = '"" &amp; $A754 &amp; ""'""))))"),"")</f>
        <v/>
      </c>
      <c r="P754" s="76" t="str">
        <f>IFERROR(__xludf.DUMMYFUNCTION("IF(ISBLANK($D754),"""",IFERROR(JOIN("", "",QUERY(INDIRECT(""'(EDCA) "" &amp; P$3 &amp; ""'!$A$1:$D$1000""),""SELECT A WHERE D = '"" &amp; $A754 &amp; ""'""))))"),"")</f>
        <v/>
      </c>
      <c r="Q754" s="76">
        <f t="shared" ref="Q754:V754" si="752">IF(ISBLANK(IFERROR(VLOOKUP($A754,INDIRECT("'(EDCA) " &amp; Q$3 &amp; "'!$D:$D"),1,FALSE))),0,1)</f>
        <v>0</v>
      </c>
      <c r="R754" s="76">
        <f t="shared" si="752"/>
        <v>0</v>
      </c>
      <c r="S754" s="76">
        <f t="shared" si="752"/>
        <v>0</v>
      </c>
      <c r="T754" s="76">
        <f t="shared" si="752"/>
        <v>0</v>
      </c>
      <c r="U754" s="76">
        <f t="shared" si="752"/>
        <v>0</v>
      </c>
      <c r="V754" s="76">
        <f t="shared" si="752"/>
        <v>0</v>
      </c>
    </row>
    <row r="755">
      <c r="A755" s="76" t="str">
        <f t="shared" si="1"/>
        <v> ()</v>
      </c>
      <c r="B755" s="76"/>
      <c r="C755" s="76"/>
      <c r="D755" s="76"/>
      <c r="E755" s="76"/>
      <c r="F755" s="76"/>
      <c r="G755" s="76"/>
      <c r="H755" s="76"/>
      <c r="I755" s="88" t="str">
        <f t="shared" si="3"/>
        <v>no</v>
      </c>
      <c r="J755" s="88" t="str">
        <f>IFERROR(__xludf.DUMMYFUNCTION("IFERROR(JOIN("", "",FILTER(K755:P755,LEN(K755:P755))))"),"")</f>
        <v/>
      </c>
      <c r="K755" s="76" t="str">
        <f>IFERROR(__xludf.DUMMYFUNCTION("IF(ISBLANK($D755),"""",IFERROR(JOIN("", "",QUERY(INDIRECT(""'(EDCA) "" &amp; K$3 &amp; ""'!$A$1:$D$1000""),""SELECT A WHERE D = '"" &amp; $A755 &amp; ""'""))))"),"")</f>
        <v/>
      </c>
      <c r="L755" s="76" t="str">
        <f>IFERROR(__xludf.DUMMYFUNCTION("IF(ISBLANK($D755),"""",IFERROR(JOIN("", "",QUERY(INDIRECT(""'(EDCA) "" &amp; L$3 &amp; ""'!$A$1:$D$1000""),""SELECT A WHERE D = '"" &amp; $A755 &amp; ""'""))))"),"")</f>
        <v/>
      </c>
      <c r="M755" s="76" t="str">
        <f>IFERROR(__xludf.DUMMYFUNCTION("IF(ISBLANK($D755),"""",IFERROR(JOIN("", "",QUERY(INDIRECT(""'(EDCA) "" &amp; M$3 &amp; ""'!$A$1:$D$1000""),""SELECT A WHERE D = '"" &amp; $A755 &amp; ""'""))))"),"")</f>
        <v/>
      </c>
      <c r="N755" s="76" t="str">
        <f>IFERROR(__xludf.DUMMYFUNCTION("IF(ISBLANK($D755),"""",IFERROR(JOIN("", "",QUERY(INDIRECT(""'(EDCA) "" &amp; N$3 &amp; ""'!$A$1:$D$1000""),""SELECT A WHERE D = '"" &amp; $A755 &amp; ""'""))))"),"")</f>
        <v/>
      </c>
      <c r="O755" s="76" t="str">
        <f>IFERROR(__xludf.DUMMYFUNCTION("IF(ISBLANK($D755),"""",IFERROR(JOIN("", "",QUERY(INDIRECT(""'(EDCA) "" &amp; O$3 &amp; ""'!$A$1:$D$1000""),""SELECT A WHERE D = '"" &amp; $A755 &amp; ""'""))))"),"")</f>
        <v/>
      </c>
      <c r="P755" s="76" t="str">
        <f>IFERROR(__xludf.DUMMYFUNCTION("IF(ISBLANK($D755),"""",IFERROR(JOIN("", "",QUERY(INDIRECT(""'(EDCA) "" &amp; P$3 &amp; ""'!$A$1:$D$1000""),""SELECT A WHERE D = '"" &amp; $A755 &amp; ""'""))))"),"")</f>
        <v/>
      </c>
      <c r="Q755" s="76">
        <f t="shared" ref="Q755:V755" si="753">IF(ISBLANK(IFERROR(VLOOKUP($A755,INDIRECT("'(EDCA) " &amp; Q$3 &amp; "'!$D:$D"),1,FALSE))),0,1)</f>
        <v>0</v>
      </c>
      <c r="R755" s="76">
        <f t="shared" si="753"/>
        <v>0</v>
      </c>
      <c r="S755" s="76">
        <f t="shared" si="753"/>
        <v>0</v>
      </c>
      <c r="T755" s="76">
        <f t="shared" si="753"/>
        <v>0</v>
      </c>
      <c r="U755" s="76">
        <f t="shared" si="753"/>
        <v>0</v>
      </c>
      <c r="V755" s="76">
        <f t="shared" si="753"/>
        <v>0</v>
      </c>
    </row>
    <row r="756">
      <c r="A756" s="76" t="str">
        <f t="shared" si="1"/>
        <v> ()</v>
      </c>
      <c r="B756" s="76"/>
      <c r="C756" s="76"/>
      <c r="D756" s="76"/>
      <c r="E756" s="76"/>
      <c r="F756" s="76"/>
      <c r="G756" s="76"/>
      <c r="H756" s="76"/>
      <c r="I756" s="88" t="str">
        <f t="shared" si="3"/>
        <v>no</v>
      </c>
      <c r="J756" s="88" t="str">
        <f>IFERROR(__xludf.DUMMYFUNCTION("IFERROR(JOIN("", "",FILTER(K756:P756,LEN(K756:P756))))"),"")</f>
        <v/>
      </c>
      <c r="K756" s="76" t="str">
        <f>IFERROR(__xludf.DUMMYFUNCTION("IF(ISBLANK($D756),"""",IFERROR(JOIN("", "",QUERY(INDIRECT(""'(EDCA) "" &amp; K$3 &amp; ""'!$A$1:$D$1000""),""SELECT A WHERE D = '"" &amp; $A756 &amp; ""'""))))"),"")</f>
        <v/>
      </c>
      <c r="L756" s="76" t="str">
        <f>IFERROR(__xludf.DUMMYFUNCTION("IF(ISBLANK($D756),"""",IFERROR(JOIN("", "",QUERY(INDIRECT(""'(EDCA) "" &amp; L$3 &amp; ""'!$A$1:$D$1000""),""SELECT A WHERE D = '"" &amp; $A756 &amp; ""'""))))"),"")</f>
        <v/>
      </c>
      <c r="M756" s="76" t="str">
        <f>IFERROR(__xludf.DUMMYFUNCTION("IF(ISBLANK($D756),"""",IFERROR(JOIN("", "",QUERY(INDIRECT(""'(EDCA) "" &amp; M$3 &amp; ""'!$A$1:$D$1000""),""SELECT A WHERE D = '"" &amp; $A756 &amp; ""'""))))"),"")</f>
        <v/>
      </c>
      <c r="N756" s="76" t="str">
        <f>IFERROR(__xludf.DUMMYFUNCTION("IF(ISBLANK($D756),"""",IFERROR(JOIN("", "",QUERY(INDIRECT(""'(EDCA) "" &amp; N$3 &amp; ""'!$A$1:$D$1000""),""SELECT A WHERE D = '"" &amp; $A756 &amp; ""'""))))"),"")</f>
        <v/>
      </c>
      <c r="O756" s="76" t="str">
        <f>IFERROR(__xludf.DUMMYFUNCTION("IF(ISBLANK($D756),"""",IFERROR(JOIN("", "",QUERY(INDIRECT(""'(EDCA) "" &amp; O$3 &amp; ""'!$A$1:$D$1000""),""SELECT A WHERE D = '"" &amp; $A756 &amp; ""'""))))"),"")</f>
        <v/>
      </c>
      <c r="P756" s="76" t="str">
        <f>IFERROR(__xludf.DUMMYFUNCTION("IF(ISBLANK($D756),"""",IFERROR(JOIN("", "",QUERY(INDIRECT(""'(EDCA) "" &amp; P$3 &amp; ""'!$A$1:$D$1000""),""SELECT A WHERE D = '"" &amp; $A756 &amp; ""'""))))"),"")</f>
        <v/>
      </c>
      <c r="Q756" s="76">
        <f t="shared" ref="Q756:V756" si="754">IF(ISBLANK(IFERROR(VLOOKUP($A756,INDIRECT("'(EDCA) " &amp; Q$3 &amp; "'!$D:$D"),1,FALSE))),0,1)</f>
        <v>0</v>
      </c>
      <c r="R756" s="76">
        <f t="shared" si="754"/>
        <v>0</v>
      </c>
      <c r="S756" s="76">
        <f t="shared" si="754"/>
        <v>0</v>
      </c>
      <c r="T756" s="76">
        <f t="shared" si="754"/>
        <v>0</v>
      </c>
      <c r="U756" s="76">
        <f t="shared" si="754"/>
        <v>0</v>
      </c>
      <c r="V756" s="76">
        <f t="shared" si="754"/>
        <v>0</v>
      </c>
    </row>
    <row r="757">
      <c r="A757" s="76" t="str">
        <f t="shared" si="1"/>
        <v> ()</v>
      </c>
      <c r="B757" s="76"/>
      <c r="C757" s="76"/>
      <c r="D757" s="76"/>
      <c r="E757" s="76"/>
      <c r="F757" s="76"/>
      <c r="G757" s="76"/>
      <c r="H757" s="76"/>
      <c r="I757" s="88" t="str">
        <f t="shared" si="3"/>
        <v>no</v>
      </c>
      <c r="J757" s="88" t="str">
        <f>IFERROR(__xludf.DUMMYFUNCTION("IFERROR(JOIN("", "",FILTER(K757:P757,LEN(K757:P757))))"),"")</f>
        <v/>
      </c>
      <c r="K757" s="76" t="str">
        <f>IFERROR(__xludf.DUMMYFUNCTION("IF(ISBLANK($D757),"""",IFERROR(JOIN("", "",QUERY(INDIRECT(""'(EDCA) "" &amp; K$3 &amp; ""'!$A$1:$D$1000""),""SELECT A WHERE D = '"" &amp; $A757 &amp; ""'""))))"),"")</f>
        <v/>
      </c>
      <c r="L757" s="76" t="str">
        <f>IFERROR(__xludf.DUMMYFUNCTION("IF(ISBLANK($D757),"""",IFERROR(JOIN("", "",QUERY(INDIRECT(""'(EDCA) "" &amp; L$3 &amp; ""'!$A$1:$D$1000""),""SELECT A WHERE D = '"" &amp; $A757 &amp; ""'""))))"),"")</f>
        <v/>
      </c>
      <c r="M757" s="76" t="str">
        <f>IFERROR(__xludf.DUMMYFUNCTION("IF(ISBLANK($D757),"""",IFERROR(JOIN("", "",QUERY(INDIRECT(""'(EDCA) "" &amp; M$3 &amp; ""'!$A$1:$D$1000""),""SELECT A WHERE D = '"" &amp; $A757 &amp; ""'""))))"),"")</f>
        <v/>
      </c>
      <c r="N757" s="76" t="str">
        <f>IFERROR(__xludf.DUMMYFUNCTION("IF(ISBLANK($D757),"""",IFERROR(JOIN("", "",QUERY(INDIRECT(""'(EDCA) "" &amp; N$3 &amp; ""'!$A$1:$D$1000""),""SELECT A WHERE D = '"" &amp; $A757 &amp; ""'""))))"),"")</f>
        <v/>
      </c>
      <c r="O757" s="76" t="str">
        <f>IFERROR(__xludf.DUMMYFUNCTION("IF(ISBLANK($D757),"""",IFERROR(JOIN("", "",QUERY(INDIRECT(""'(EDCA) "" &amp; O$3 &amp; ""'!$A$1:$D$1000""),""SELECT A WHERE D = '"" &amp; $A757 &amp; ""'""))))"),"")</f>
        <v/>
      </c>
      <c r="P757" s="76" t="str">
        <f>IFERROR(__xludf.DUMMYFUNCTION("IF(ISBLANK($D757),"""",IFERROR(JOIN("", "",QUERY(INDIRECT(""'(EDCA) "" &amp; P$3 &amp; ""'!$A$1:$D$1000""),""SELECT A WHERE D = '"" &amp; $A757 &amp; ""'""))))"),"")</f>
        <v/>
      </c>
      <c r="Q757" s="76">
        <f t="shared" ref="Q757:V757" si="755">IF(ISBLANK(IFERROR(VLOOKUP($A757,INDIRECT("'(EDCA) " &amp; Q$3 &amp; "'!$D:$D"),1,FALSE))),0,1)</f>
        <v>0</v>
      </c>
      <c r="R757" s="76">
        <f t="shared" si="755"/>
        <v>0</v>
      </c>
      <c r="S757" s="76">
        <f t="shared" si="755"/>
        <v>0</v>
      </c>
      <c r="T757" s="76">
        <f t="shared" si="755"/>
        <v>0</v>
      </c>
      <c r="U757" s="76">
        <f t="shared" si="755"/>
        <v>0</v>
      </c>
      <c r="V757" s="76">
        <f t="shared" si="755"/>
        <v>0</v>
      </c>
    </row>
    <row r="758">
      <c r="A758" s="76" t="str">
        <f t="shared" si="1"/>
        <v> ()</v>
      </c>
      <c r="B758" s="76"/>
      <c r="C758" s="76"/>
      <c r="D758" s="76"/>
      <c r="E758" s="76"/>
      <c r="F758" s="76"/>
      <c r="G758" s="76"/>
      <c r="H758" s="76"/>
      <c r="I758" s="88" t="str">
        <f t="shared" si="3"/>
        <v>no</v>
      </c>
      <c r="J758" s="88" t="str">
        <f>IFERROR(__xludf.DUMMYFUNCTION("IFERROR(JOIN("", "",FILTER(K758:P758,LEN(K758:P758))))"),"")</f>
        <v/>
      </c>
      <c r="K758" s="76" t="str">
        <f>IFERROR(__xludf.DUMMYFUNCTION("IF(ISBLANK($D758),"""",IFERROR(JOIN("", "",QUERY(INDIRECT(""'(EDCA) "" &amp; K$3 &amp; ""'!$A$1:$D$1000""),""SELECT A WHERE D = '"" &amp; $A758 &amp; ""'""))))"),"")</f>
        <v/>
      </c>
      <c r="L758" s="76" t="str">
        <f>IFERROR(__xludf.DUMMYFUNCTION("IF(ISBLANK($D758),"""",IFERROR(JOIN("", "",QUERY(INDIRECT(""'(EDCA) "" &amp; L$3 &amp; ""'!$A$1:$D$1000""),""SELECT A WHERE D = '"" &amp; $A758 &amp; ""'""))))"),"")</f>
        <v/>
      </c>
      <c r="M758" s="76" t="str">
        <f>IFERROR(__xludf.DUMMYFUNCTION("IF(ISBLANK($D758),"""",IFERROR(JOIN("", "",QUERY(INDIRECT(""'(EDCA) "" &amp; M$3 &amp; ""'!$A$1:$D$1000""),""SELECT A WHERE D = '"" &amp; $A758 &amp; ""'""))))"),"")</f>
        <v/>
      </c>
      <c r="N758" s="76" t="str">
        <f>IFERROR(__xludf.DUMMYFUNCTION("IF(ISBLANK($D758),"""",IFERROR(JOIN("", "",QUERY(INDIRECT(""'(EDCA) "" &amp; N$3 &amp; ""'!$A$1:$D$1000""),""SELECT A WHERE D = '"" &amp; $A758 &amp; ""'""))))"),"")</f>
        <v/>
      </c>
      <c r="O758" s="76" t="str">
        <f>IFERROR(__xludf.DUMMYFUNCTION("IF(ISBLANK($D758),"""",IFERROR(JOIN("", "",QUERY(INDIRECT(""'(EDCA) "" &amp; O$3 &amp; ""'!$A$1:$D$1000""),""SELECT A WHERE D = '"" &amp; $A758 &amp; ""'""))))"),"")</f>
        <v/>
      </c>
      <c r="P758" s="76" t="str">
        <f>IFERROR(__xludf.DUMMYFUNCTION("IF(ISBLANK($D758),"""",IFERROR(JOIN("", "",QUERY(INDIRECT(""'(EDCA) "" &amp; P$3 &amp; ""'!$A$1:$D$1000""),""SELECT A WHERE D = '"" &amp; $A758 &amp; ""'""))))"),"")</f>
        <v/>
      </c>
      <c r="Q758" s="76">
        <f t="shared" ref="Q758:V758" si="756">IF(ISBLANK(IFERROR(VLOOKUP($A758,INDIRECT("'(EDCA) " &amp; Q$3 &amp; "'!$D:$D"),1,FALSE))),0,1)</f>
        <v>0</v>
      </c>
      <c r="R758" s="76">
        <f t="shared" si="756"/>
        <v>0</v>
      </c>
      <c r="S758" s="76">
        <f t="shared" si="756"/>
        <v>0</v>
      </c>
      <c r="T758" s="76">
        <f t="shared" si="756"/>
        <v>0</v>
      </c>
      <c r="U758" s="76">
        <f t="shared" si="756"/>
        <v>0</v>
      </c>
      <c r="V758" s="76">
        <f t="shared" si="756"/>
        <v>0</v>
      </c>
    </row>
    <row r="759">
      <c r="A759" s="76" t="str">
        <f t="shared" si="1"/>
        <v> ()</v>
      </c>
      <c r="B759" s="76"/>
      <c r="C759" s="76"/>
      <c r="D759" s="76"/>
      <c r="E759" s="76"/>
      <c r="F759" s="76"/>
      <c r="G759" s="76"/>
      <c r="H759" s="76"/>
      <c r="I759" s="88" t="str">
        <f t="shared" si="3"/>
        <v>no</v>
      </c>
      <c r="J759" s="88" t="str">
        <f>IFERROR(__xludf.DUMMYFUNCTION("IFERROR(JOIN("", "",FILTER(K759:P759,LEN(K759:P759))))"),"")</f>
        <v/>
      </c>
      <c r="K759" s="76" t="str">
        <f>IFERROR(__xludf.DUMMYFUNCTION("IF(ISBLANK($D759),"""",IFERROR(JOIN("", "",QUERY(INDIRECT(""'(EDCA) "" &amp; K$3 &amp; ""'!$A$1:$D$1000""),""SELECT A WHERE D = '"" &amp; $A759 &amp; ""'""))))"),"")</f>
        <v/>
      </c>
      <c r="L759" s="76" t="str">
        <f>IFERROR(__xludf.DUMMYFUNCTION("IF(ISBLANK($D759),"""",IFERROR(JOIN("", "",QUERY(INDIRECT(""'(EDCA) "" &amp; L$3 &amp; ""'!$A$1:$D$1000""),""SELECT A WHERE D = '"" &amp; $A759 &amp; ""'""))))"),"")</f>
        <v/>
      </c>
      <c r="M759" s="76" t="str">
        <f>IFERROR(__xludf.DUMMYFUNCTION("IF(ISBLANK($D759),"""",IFERROR(JOIN("", "",QUERY(INDIRECT(""'(EDCA) "" &amp; M$3 &amp; ""'!$A$1:$D$1000""),""SELECT A WHERE D = '"" &amp; $A759 &amp; ""'""))))"),"")</f>
        <v/>
      </c>
      <c r="N759" s="76" t="str">
        <f>IFERROR(__xludf.DUMMYFUNCTION("IF(ISBLANK($D759),"""",IFERROR(JOIN("", "",QUERY(INDIRECT(""'(EDCA) "" &amp; N$3 &amp; ""'!$A$1:$D$1000""),""SELECT A WHERE D = '"" &amp; $A759 &amp; ""'""))))"),"")</f>
        <v/>
      </c>
      <c r="O759" s="76" t="str">
        <f>IFERROR(__xludf.DUMMYFUNCTION("IF(ISBLANK($D759),"""",IFERROR(JOIN("", "",QUERY(INDIRECT(""'(EDCA) "" &amp; O$3 &amp; ""'!$A$1:$D$1000""),""SELECT A WHERE D = '"" &amp; $A759 &amp; ""'""))))"),"")</f>
        <v/>
      </c>
      <c r="P759" s="76" t="str">
        <f>IFERROR(__xludf.DUMMYFUNCTION("IF(ISBLANK($D759),"""",IFERROR(JOIN("", "",QUERY(INDIRECT(""'(EDCA) "" &amp; P$3 &amp; ""'!$A$1:$D$1000""),""SELECT A WHERE D = '"" &amp; $A759 &amp; ""'""))))"),"")</f>
        <v/>
      </c>
      <c r="Q759" s="76">
        <f t="shared" ref="Q759:V759" si="757">IF(ISBLANK(IFERROR(VLOOKUP($A759,INDIRECT("'(EDCA) " &amp; Q$3 &amp; "'!$D:$D"),1,FALSE))),0,1)</f>
        <v>0</v>
      </c>
      <c r="R759" s="76">
        <f t="shared" si="757"/>
        <v>0</v>
      </c>
      <c r="S759" s="76">
        <f t="shared" si="757"/>
        <v>0</v>
      </c>
      <c r="T759" s="76">
        <f t="shared" si="757"/>
        <v>0</v>
      </c>
      <c r="U759" s="76">
        <f t="shared" si="757"/>
        <v>0</v>
      </c>
      <c r="V759" s="76">
        <f t="shared" si="757"/>
        <v>0</v>
      </c>
    </row>
    <row r="760">
      <c r="A760" s="76" t="str">
        <f t="shared" si="1"/>
        <v> ()</v>
      </c>
      <c r="B760" s="76"/>
      <c r="C760" s="76"/>
      <c r="D760" s="76"/>
      <c r="E760" s="76"/>
      <c r="F760" s="76"/>
      <c r="G760" s="76"/>
      <c r="H760" s="76"/>
      <c r="I760" s="88" t="str">
        <f t="shared" si="3"/>
        <v>no</v>
      </c>
      <c r="J760" s="88" t="str">
        <f>IFERROR(__xludf.DUMMYFUNCTION("IFERROR(JOIN("", "",FILTER(K760:P760,LEN(K760:P760))))"),"")</f>
        <v/>
      </c>
      <c r="K760" s="76" t="str">
        <f>IFERROR(__xludf.DUMMYFUNCTION("IF(ISBLANK($D760),"""",IFERROR(JOIN("", "",QUERY(INDIRECT(""'(EDCA) "" &amp; K$3 &amp; ""'!$A$1:$D$1000""),""SELECT A WHERE D = '"" &amp; $A760 &amp; ""'""))))"),"")</f>
        <v/>
      </c>
      <c r="L760" s="76" t="str">
        <f>IFERROR(__xludf.DUMMYFUNCTION("IF(ISBLANK($D760),"""",IFERROR(JOIN("", "",QUERY(INDIRECT(""'(EDCA) "" &amp; L$3 &amp; ""'!$A$1:$D$1000""),""SELECT A WHERE D = '"" &amp; $A760 &amp; ""'""))))"),"")</f>
        <v/>
      </c>
      <c r="M760" s="76" t="str">
        <f>IFERROR(__xludf.DUMMYFUNCTION("IF(ISBLANK($D760),"""",IFERROR(JOIN("", "",QUERY(INDIRECT(""'(EDCA) "" &amp; M$3 &amp; ""'!$A$1:$D$1000""),""SELECT A WHERE D = '"" &amp; $A760 &amp; ""'""))))"),"")</f>
        <v/>
      </c>
      <c r="N760" s="76" t="str">
        <f>IFERROR(__xludf.DUMMYFUNCTION("IF(ISBLANK($D760),"""",IFERROR(JOIN("", "",QUERY(INDIRECT(""'(EDCA) "" &amp; N$3 &amp; ""'!$A$1:$D$1000""),""SELECT A WHERE D = '"" &amp; $A760 &amp; ""'""))))"),"")</f>
        <v/>
      </c>
      <c r="O760" s="76" t="str">
        <f>IFERROR(__xludf.DUMMYFUNCTION("IF(ISBLANK($D760),"""",IFERROR(JOIN("", "",QUERY(INDIRECT(""'(EDCA) "" &amp; O$3 &amp; ""'!$A$1:$D$1000""),""SELECT A WHERE D = '"" &amp; $A760 &amp; ""'""))))"),"")</f>
        <v/>
      </c>
      <c r="P760" s="76" t="str">
        <f>IFERROR(__xludf.DUMMYFUNCTION("IF(ISBLANK($D760),"""",IFERROR(JOIN("", "",QUERY(INDIRECT(""'(EDCA) "" &amp; P$3 &amp; ""'!$A$1:$D$1000""),""SELECT A WHERE D = '"" &amp; $A760 &amp; ""'""))))"),"")</f>
        <v/>
      </c>
      <c r="Q760" s="76">
        <f t="shared" ref="Q760:V760" si="758">IF(ISBLANK(IFERROR(VLOOKUP($A760,INDIRECT("'(EDCA) " &amp; Q$3 &amp; "'!$D:$D"),1,FALSE))),0,1)</f>
        <v>0</v>
      </c>
      <c r="R760" s="76">
        <f t="shared" si="758"/>
        <v>0</v>
      </c>
      <c r="S760" s="76">
        <f t="shared" si="758"/>
        <v>0</v>
      </c>
      <c r="T760" s="76">
        <f t="shared" si="758"/>
        <v>0</v>
      </c>
      <c r="U760" s="76">
        <f t="shared" si="758"/>
        <v>0</v>
      </c>
      <c r="V760" s="76">
        <f t="shared" si="758"/>
        <v>0</v>
      </c>
    </row>
    <row r="761">
      <c r="A761" s="76" t="str">
        <f t="shared" si="1"/>
        <v> ()</v>
      </c>
      <c r="B761" s="76"/>
      <c r="C761" s="76"/>
      <c r="D761" s="76"/>
      <c r="E761" s="76"/>
      <c r="F761" s="76"/>
      <c r="G761" s="76"/>
      <c r="H761" s="76"/>
      <c r="I761" s="88" t="str">
        <f t="shared" si="3"/>
        <v>no</v>
      </c>
      <c r="J761" s="88" t="str">
        <f>IFERROR(__xludf.DUMMYFUNCTION("IFERROR(JOIN("", "",FILTER(K761:P761,LEN(K761:P761))))"),"")</f>
        <v/>
      </c>
      <c r="K761" s="76" t="str">
        <f>IFERROR(__xludf.DUMMYFUNCTION("IF(ISBLANK($D761),"""",IFERROR(JOIN("", "",QUERY(INDIRECT(""'(EDCA) "" &amp; K$3 &amp; ""'!$A$1:$D$1000""),""SELECT A WHERE D = '"" &amp; $A761 &amp; ""'""))))"),"")</f>
        <v/>
      </c>
      <c r="L761" s="76" t="str">
        <f>IFERROR(__xludf.DUMMYFUNCTION("IF(ISBLANK($D761),"""",IFERROR(JOIN("", "",QUERY(INDIRECT(""'(EDCA) "" &amp; L$3 &amp; ""'!$A$1:$D$1000""),""SELECT A WHERE D = '"" &amp; $A761 &amp; ""'""))))"),"")</f>
        <v/>
      </c>
      <c r="M761" s="76" t="str">
        <f>IFERROR(__xludf.DUMMYFUNCTION("IF(ISBLANK($D761),"""",IFERROR(JOIN("", "",QUERY(INDIRECT(""'(EDCA) "" &amp; M$3 &amp; ""'!$A$1:$D$1000""),""SELECT A WHERE D = '"" &amp; $A761 &amp; ""'""))))"),"")</f>
        <v/>
      </c>
      <c r="N761" s="76" t="str">
        <f>IFERROR(__xludf.DUMMYFUNCTION("IF(ISBLANK($D761),"""",IFERROR(JOIN("", "",QUERY(INDIRECT(""'(EDCA) "" &amp; N$3 &amp; ""'!$A$1:$D$1000""),""SELECT A WHERE D = '"" &amp; $A761 &amp; ""'""))))"),"")</f>
        <v/>
      </c>
      <c r="O761" s="76" t="str">
        <f>IFERROR(__xludf.DUMMYFUNCTION("IF(ISBLANK($D761),"""",IFERROR(JOIN("", "",QUERY(INDIRECT(""'(EDCA) "" &amp; O$3 &amp; ""'!$A$1:$D$1000""),""SELECT A WHERE D = '"" &amp; $A761 &amp; ""'""))))"),"")</f>
        <v/>
      </c>
      <c r="P761" s="76" t="str">
        <f>IFERROR(__xludf.DUMMYFUNCTION("IF(ISBLANK($D761),"""",IFERROR(JOIN("", "",QUERY(INDIRECT(""'(EDCA) "" &amp; P$3 &amp; ""'!$A$1:$D$1000""),""SELECT A WHERE D = '"" &amp; $A761 &amp; ""'""))))"),"")</f>
        <v/>
      </c>
      <c r="Q761" s="76">
        <f t="shared" ref="Q761:V761" si="759">IF(ISBLANK(IFERROR(VLOOKUP($A761,INDIRECT("'(EDCA) " &amp; Q$3 &amp; "'!$D:$D"),1,FALSE))),0,1)</f>
        <v>0</v>
      </c>
      <c r="R761" s="76">
        <f t="shared" si="759"/>
        <v>0</v>
      </c>
      <c r="S761" s="76">
        <f t="shared" si="759"/>
        <v>0</v>
      </c>
      <c r="T761" s="76">
        <f t="shared" si="759"/>
        <v>0</v>
      </c>
      <c r="U761" s="76">
        <f t="shared" si="759"/>
        <v>0</v>
      </c>
      <c r="V761" s="76">
        <f t="shared" si="759"/>
        <v>0</v>
      </c>
    </row>
    <row r="762">
      <c r="A762" s="76" t="str">
        <f t="shared" si="1"/>
        <v> ()</v>
      </c>
      <c r="B762" s="76"/>
      <c r="C762" s="76"/>
      <c r="D762" s="76"/>
      <c r="E762" s="76"/>
      <c r="F762" s="76"/>
      <c r="G762" s="76"/>
      <c r="H762" s="76"/>
      <c r="I762" s="88" t="str">
        <f t="shared" si="3"/>
        <v>no</v>
      </c>
      <c r="J762" s="88" t="str">
        <f>IFERROR(__xludf.DUMMYFUNCTION("IFERROR(JOIN("", "",FILTER(K762:P762,LEN(K762:P762))))"),"")</f>
        <v/>
      </c>
      <c r="K762" s="76" t="str">
        <f>IFERROR(__xludf.DUMMYFUNCTION("IF(ISBLANK($D762),"""",IFERROR(JOIN("", "",QUERY(INDIRECT(""'(EDCA) "" &amp; K$3 &amp; ""'!$A$1:$D$1000""),""SELECT A WHERE D = '"" &amp; $A762 &amp; ""'""))))"),"")</f>
        <v/>
      </c>
      <c r="L762" s="76" t="str">
        <f>IFERROR(__xludf.DUMMYFUNCTION("IF(ISBLANK($D762),"""",IFERROR(JOIN("", "",QUERY(INDIRECT(""'(EDCA) "" &amp; L$3 &amp; ""'!$A$1:$D$1000""),""SELECT A WHERE D = '"" &amp; $A762 &amp; ""'""))))"),"")</f>
        <v/>
      </c>
      <c r="M762" s="76" t="str">
        <f>IFERROR(__xludf.DUMMYFUNCTION("IF(ISBLANK($D762),"""",IFERROR(JOIN("", "",QUERY(INDIRECT(""'(EDCA) "" &amp; M$3 &amp; ""'!$A$1:$D$1000""),""SELECT A WHERE D = '"" &amp; $A762 &amp; ""'""))))"),"")</f>
        <v/>
      </c>
      <c r="N762" s="76" t="str">
        <f>IFERROR(__xludf.DUMMYFUNCTION("IF(ISBLANK($D762),"""",IFERROR(JOIN("", "",QUERY(INDIRECT(""'(EDCA) "" &amp; N$3 &amp; ""'!$A$1:$D$1000""),""SELECT A WHERE D = '"" &amp; $A762 &amp; ""'""))))"),"")</f>
        <v/>
      </c>
      <c r="O762" s="76" t="str">
        <f>IFERROR(__xludf.DUMMYFUNCTION("IF(ISBLANK($D762),"""",IFERROR(JOIN("", "",QUERY(INDIRECT(""'(EDCA) "" &amp; O$3 &amp; ""'!$A$1:$D$1000""),""SELECT A WHERE D = '"" &amp; $A762 &amp; ""'""))))"),"")</f>
        <v/>
      </c>
      <c r="P762" s="76" t="str">
        <f>IFERROR(__xludf.DUMMYFUNCTION("IF(ISBLANK($D762),"""",IFERROR(JOIN("", "",QUERY(INDIRECT(""'(EDCA) "" &amp; P$3 &amp; ""'!$A$1:$D$1000""),""SELECT A WHERE D = '"" &amp; $A762 &amp; ""'""))))"),"")</f>
        <v/>
      </c>
      <c r="Q762" s="76">
        <f t="shared" ref="Q762:V762" si="760">IF(ISBLANK(IFERROR(VLOOKUP($A762,INDIRECT("'(EDCA) " &amp; Q$3 &amp; "'!$D:$D"),1,FALSE))),0,1)</f>
        <v>0</v>
      </c>
      <c r="R762" s="76">
        <f t="shared" si="760"/>
        <v>0</v>
      </c>
      <c r="S762" s="76">
        <f t="shared" si="760"/>
        <v>0</v>
      </c>
      <c r="T762" s="76">
        <f t="shared" si="760"/>
        <v>0</v>
      </c>
      <c r="U762" s="76">
        <f t="shared" si="760"/>
        <v>0</v>
      </c>
      <c r="V762" s="76">
        <f t="shared" si="760"/>
        <v>0</v>
      </c>
    </row>
    <row r="763">
      <c r="A763" s="76" t="str">
        <f t="shared" si="1"/>
        <v> ()</v>
      </c>
      <c r="B763" s="76"/>
      <c r="C763" s="76"/>
      <c r="D763" s="76"/>
      <c r="E763" s="76"/>
      <c r="F763" s="76"/>
      <c r="G763" s="76"/>
      <c r="H763" s="76"/>
      <c r="I763" s="88" t="str">
        <f t="shared" si="3"/>
        <v>no</v>
      </c>
      <c r="J763" s="88" t="str">
        <f>IFERROR(__xludf.DUMMYFUNCTION("IFERROR(JOIN("", "",FILTER(K763:P763,LEN(K763:P763))))"),"")</f>
        <v/>
      </c>
      <c r="K763" s="76" t="str">
        <f>IFERROR(__xludf.DUMMYFUNCTION("IF(ISBLANK($D763),"""",IFERROR(JOIN("", "",QUERY(INDIRECT(""'(EDCA) "" &amp; K$3 &amp; ""'!$A$1:$D$1000""),""SELECT A WHERE D = '"" &amp; $A763 &amp; ""'""))))"),"")</f>
        <v/>
      </c>
      <c r="L763" s="76" t="str">
        <f>IFERROR(__xludf.DUMMYFUNCTION("IF(ISBLANK($D763),"""",IFERROR(JOIN("", "",QUERY(INDIRECT(""'(EDCA) "" &amp; L$3 &amp; ""'!$A$1:$D$1000""),""SELECT A WHERE D = '"" &amp; $A763 &amp; ""'""))))"),"")</f>
        <v/>
      </c>
      <c r="M763" s="76" t="str">
        <f>IFERROR(__xludf.DUMMYFUNCTION("IF(ISBLANK($D763),"""",IFERROR(JOIN("", "",QUERY(INDIRECT(""'(EDCA) "" &amp; M$3 &amp; ""'!$A$1:$D$1000""),""SELECT A WHERE D = '"" &amp; $A763 &amp; ""'""))))"),"")</f>
        <v/>
      </c>
      <c r="N763" s="76" t="str">
        <f>IFERROR(__xludf.DUMMYFUNCTION("IF(ISBLANK($D763),"""",IFERROR(JOIN("", "",QUERY(INDIRECT(""'(EDCA) "" &amp; N$3 &amp; ""'!$A$1:$D$1000""),""SELECT A WHERE D = '"" &amp; $A763 &amp; ""'""))))"),"")</f>
        <v/>
      </c>
      <c r="O763" s="76" t="str">
        <f>IFERROR(__xludf.DUMMYFUNCTION("IF(ISBLANK($D763),"""",IFERROR(JOIN("", "",QUERY(INDIRECT(""'(EDCA) "" &amp; O$3 &amp; ""'!$A$1:$D$1000""),""SELECT A WHERE D = '"" &amp; $A763 &amp; ""'""))))"),"")</f>
        <v/>
      </c>
      <c r="P763" s="76" t="str">
        <f>IFERROR(__xludf.DUMMYFUNCTION("IF(ISBLANK($D763),"""",IFERROR(JOIN("", "",QUERY(INDIRECT(""'(EDCA) "" &amp; P$3 &amp; ""'!$A$1:$D$1000""),""SELECT A WHERE D = '"" &amp; $A763 &amp; ""'""))))"),"")</f>
        <v/>
      </c>
      <c r="Q763" s="76">
        <f t="shared" ref="Q763:V763" si="761">IF(ISBLANK(IFERROR(VLOOKUP($A763,INDIRECT("'(EDCA) " &amp; Q$3 &amp; "'!$D:$D"),1,FALSE))),0,1)</f>
        <v>0</v>
      </c>
      <c r="R763" s="76">
        <f t="shared" si="761"/>
        <v>0</v>
      </c>
      <c r="S763" s="76">
        <f t="shared" si="761"/>
        <v>0</v>
      </c>
      <c r="T763" s="76">
        <f t="shared" si="761"/>
        <v>0</v>
      </c>
      <c r="U763" s="76">
        <f t="shared" si="761"/>
        <v>0</v>
      </c>
      <c r="V763" s="76">
        <f t="shared" si="761"/>
        <v>0</v>
      </c>
    </row>
    <row r="764">
      <c r="A764" s="76" t="str">
        <f t="shared" si="1"/>
        <v> ()</v>
      </c>
      <c r="B764" s="76"/>
      <c r="C764" s="76"/>
      <c r="D764" s="76"/>
      <c r="E764" s="76"/>
      <c r="F764" s="76"/>
      <c r="G764" s="76"/>
      <c r="H764" s="76"/>
      <c r="I764" s="88" t="str">
        <f t="shared" si="3"/>
        <v>no</v>
      </c>
      <c r="J764" s="88" t="str">
        <f>IFERROR(__xludf.DUMMYFUNCTION("IFERROR(JOIN("", "",FILTER(K764:P764,LEN(K764:P764))))"),"")</f>
        <v/>
      </c>
      <c r="K764" s="76" t="str">
        <f>IFERROR(__xludf.DUMMYFUNCTION("IF(ISBLANK($D764),"""",IFERROR(JOIN("", "",QUERY(INDIRECT(""'(EDCA) "" &amp; K$3 &amp; ""'!$A$1:$D$1000""),""SELECT A WHERE D = '"" &amp; $A764 &amp; ""'""))))"),"")</f>
        <v/>
      </c>
      <c r="L764" s="76" t="str">
        <f>IFERROR(__xludf.DUMMYFUNCTION("IF(ISBLANK($D764),"""",IFERROR(JOIN("", "",QUERY(INDIRECT(""'(EDCA) "" &amp; L$3 &amp; ""'!$A$1:$D$1000""),""SELECT A WHERE D = '"" &amp; $A764 &amp; ""'""))))"),"")</f>
        <v/>
      </c>
      <c r="M764" s="76" t="str">
        <f>IFERROR(__xludf.DUMMYFUNCTION("IF(ISBLANK($D764),"""",IFERROR(JOIN("", "",QUERY(INDIRECT(""'(EDCA) "" &amp; M$3 &amp; ""'!$A$1:$D$1000""),""SELECT A WHERE D = '"" &amp; $A764 &amp; ""'""))))"),"")</f>
        <v/>
      </c>
      <c r="N764" s="76" t="str">
        <f>IFERROR(__xludf.DUMMYFUNCTION("IF(ISBLANK($D764),"""",IFERROR(JOIN("", "",QUERY(INDIRECT(""'(EDCA) "" &amp; N$3 &amp; ""'!$A$1:$D$1000""),""SELECT A WHERE D = '"" &amp; $A764 &amp; ""'""))))"),"")</f>
        <v/>
      </c>
      <c r="O764" s="76" t="str">
        <f>IFERROR(__xludf.DUMMYFUNCTION("IF(ISBLANK($D764),"""",IFERROR(JOIN("", "",QUERY(INDIRECT(""'(EDCA) "" &amp; O$3 &amp; ""'!$A$1:$D$1000""),""SELECT A WHERE D = '"" &amp; $A764 &amp; ""'""))))"),"")</f>
        <v/>
      </c>
      <c r="P764" s="76" t="str">
        <f>IFERROR(__xludf.DUMMYFUNCTION("IF(ISBLANK($D764),"""",IFERROR(JOIN("", "",QUERY(INDIRECT(""'(EDCA) "" &amp; P$3 &amp; ""'!$A$1:$D$1000""),""SELECT A WHERE D = '"" &amp; $A764 &amp; ""'""))))"),"")</f>
        <v/>
      </c>
      <c r="Q764" s="76">
        <f t="shared" ref="Q764:V764" si="762">IF(ISBLANK(IFERROR(VLOOKUP($A764,INDIRECT("'(EDCA) " &amp; Q$3 &amp; "'!$D:$D"),1,FALSE))),0,1)</f>
        <v>0</v>
      </c>
      <c r="R764" s="76">
        <f t="shared" si="762"/>
        <v>0</v>
      </c>
      <c r="S764" s="76">
        <f t="shared" si="762"/>
        <v>0</v>
      </c>
      <c r="T764" s="76">
        <f t="shared" si="762"/>
        <v>0</v>
      </c>
      <c r="U764" s="76">
        <f t="shared" si="762"/>
        <v>0</v>
      </c>
      <c r="V764" s="76">
        <f t="shared" si="762"/>
        <v>0</v>
      </c>
    </row>
    <row r="765">
      <c r="A765" s="76" t="str">
        <f t="shared" si="1"/>
        <v> ()</v>
      </c>
      <c r="B765" s="76"/>
      <c r="C765" s="76"/>
      <c r="D765" s="76"/>
      <c r="E765" s="76"/>
      <c r="F765" s="76"/>
      <c r="G765" s="76"/>
      <c r="H765" s="76"/>
      <c r="I765" s="88" t="str">
        <f t="shared" si="3"/>
        <v>no</v>
      </c>
      <c r="J765" s="88" t="str">
        <f>IFERROR(__xludf.DUMMYFUNCTION("IFERROR(JOIN("", "",FILTER(K765:P765,LEN(K765:P765))))"),"")</f>
        <v/>
      </c>
      <c r="K765" s="76" t="str">
        <f>IFERROR(__xludf.DUMMYFUNCTION("IF(ISBLANK($D765),"""",IFERROR(JOIN("", "",QUERY(INDIRECT(""'(EDCA) "" &amp; K$3 &amp; ""'!$A$1:$D$1000""),""SELECT A WHERE D = '"" &amp; $A765 &amp; ""'""))))"),"")</f>
        <v/>
      </c>
      <c r="L765" s="76" t="str">
        <f>IFERROR(__xludf.DUMMYFUNCTION("IF(ISBLANK($D765),"""",IFERROR(JOIN("", "",QUERY(INDIRECT(""'(EDCA) "" &amp; L$3 &amp; ""'!$A$1:$D$1000""),""SELECT A WHERE D = '"" &amp; $A765 &amp; ""'""))))"),"")</f>
        <v/>
      </c>
      <c r="M765" s="76" t="str">
        <f>IFERROR(__xludf.DUMMYFUNCTION("IF(ISBLANK($D765),"""",IFERROR(JOIN("", "",QUERY(INDIRECT(""'(EDCA) "" &amp; M$3 &amp; ""'!$A$1:$D$1000""),""SELECT A WHERE D = '"" &amp; $A765 &amp; ""'""))))"),"")</f>
        <v/>
      </c>
      <c r="N765" s="76" t="str">
        <f>IFERROR(__xludf.DUMMYFUNCTION("IF(ISBLANK($D765),"""",IFERROR(JOIN("", "",QUERY(INDIRECT(""'(EDCA) "" &amp; N$3 &amp; ""'!$A$1:$D$1000""),""SELECT A WHERE D = '"" &amp; $A765 &amp; ""'""))))"),"")</f>
        <v/>
      </c>
      <c r="O765" s="76" t="str">
        <f>IFERROR(__xludf.DUMMYFUNCTION("IF(ISBLANK($D765),"""",IFERROR(JOIN("", "",QUERY(INDIRECT(""'(EDCA) "" &amp; O$3 &amp; ""'!$A$1:$D$1000""),""SELECT A WHERE D = '"" &amp; $A765 &amp; ""'""))))"),"")</f>
        <v/>
      </c>
      <c r="P765" s="76" t="str">
        <f>IFERROR(__xludf.DUMMYFUNCTION("IF(ISBLANK($D765),"""",IFERROR(JOIN("", "",QUERY(INDIRECT(""'(EDCA) "" &amp; P$3 &amp; ""'!$A$1:$D$1000""),""SELECT A WHERE D = '"" &amp; $A765 &amp; ""'""))))"),"")</f>
        <v/>
      </c>
      <c r="Q765" s="76">
        <f t="shared" ref="Q765:V765" si="763">IF(ISBLANK(IFERROR(VLOOKUP($A765,INDIRECT("'(EDCA) " &amp; Q$3 &amp; "'!$D:$D"),1,FALSE))),0,1)</f>
        <v>0</v>
      </c>
      <c r="R765" s="76">
        <f t="shared" si="763"/>
        <v>0</v>
      </c>
      <c r="S765" s="76">
        <f t="shared" si="763"/>
        <v>0</v>
      </c>
      <c r="T765" s="76">
        <f t="shared" si="763"/>
        <v>0</v>
      </c>
      <c r="U765" s="76">
        <f t="shared" si="763"/>
        <v>0</v>
      </c>
      <c r="V765" s="76">
        <f t="shared" si="763"/>
        <v>0</v>
      </c>
    </row>
    <row r="766">
      <c r="A766" s="76" t="str">
        <f t="shared" si="1"/>
        <v> ()</v>
      </c>
      <c r="B766" s="76"/>
      <c r="C766" s="76"/>
      <c r="D766" s="76"/>
      <c r="E766" s="76"/>
      <c r="F766" s="76"/>
      <c r="G766" s="76"/>
      <c r="H766" s="76"/>
      <c r="I766" s="88" t="str">
        <f t="shared" si="3"/>
        <v>no</v>
      </c>
      <c r="J766" s="88" t="str">
        <f>IFERROR(__xludf.DUMMYFUNCTION("IFERROR(JOIN("", "",FILTER(K766:P766,LEN(K766:P766))))"),"")</f>
        <v/>
      </c>
      <c r="K766" s="76" t="str">
        <f>IFERROR(__xludf.DUMMYFUNCTION("IF(ISBLANK($D766),"""",IFERROR(JOIN("", "",QUERY(INDIRECT(""'(EDCA) "" &amp; K$3 &amp; ""'!$A$1:$D$1000""),""SELECT A WHERE D = '"" &amp; $A766 &amp; ""'""))))"),"")</f>
        <v/>
      </c>
      <c r="L766" s="76" t="str">
        <f>IFERROR(__xludf.DUMMYFUNCTION("IF(ISBLANK($D766),"""",IFERROR(JOIN("", "",QUERY(INDIRECT(""'(EDCA) "" &amp; L$3 &amp; ""'!$A$1:$D$1000""),""SELECT A WHERE D = '"" &amp; $A766 &amp; ""'""))))"),"")</f>
        <v/>
      </c>
      <c r="M766" s="76" t="str">
        <f>IFERROR(__xludf.DUMMYFUNCTION("IF(ISBLANK($D766),"""",IFERROR(JOIN("", "",QUERY(INDIRECT(""'(EDCA) "" &amp; M$3 &amp; ""'!$A$1:$D$1000""),""SELECT A WHERE D = '"" &amp; $A766 &amp; ""'""))))"),"")</f>
        <v/>
      </c>
      <c r="N766" s="76" t="str">
        <f>IFERROR(__xludf.DUMMYFUNCTION("IF(ISBLANK($D766),"""",IFERROR(JOIN("", "",QUERY(INDIRECT(""'(EDCA) "" &amp; N$3 &amp; ""'!$A$1:$D$1000""),""SELECT A WHERE D = '"" &amp; $A766 &amp; ""'""))))"),"")</f>
        <v/>
      </c>
      <c r="O766" s="76" t="str">
        <f>IFERROR(__xludf.DUMMYFUNCTION("IF(ISBLANK($D766),"""",IFERROR(JOIN("", "",QUERY(INDIRECT(""'(EDCA) "" &amp; O$3 &amp; ""'!$A$1:$D$1000""),""SELECT A WHERE D = '"" &amp; $A766 &amp; ""'""))))"),"")</f>
        <v/>
      </c>
      <c r="P766" s="76" t="str">
        <f>IFERROR(__xludf.DUMMYFUNCTION("IF(ISBLANK($D766),"""",IFERROR(JOIN("", "",QUERY(INDIRECT(""'(EDCA) "" &amp; P$3 &amp; ""'!$A$1:$D$1000""),""SELECT A WHERE D = '"" &amp; $A766 &amp; ""'""))))"),"")</f>
        <v/>
      </c>
      <c r="Q766" s="76">
        <f t="shared" ref="Q766:V766" si="764">IF(ISBLANK(IFERROR(VLOOKUP($A766,INDIRECT("'(EDCA) " &amp; Q$3 &amp; "'!$D:$D"),1,FALSE))),0,1)</f>
        <v>0</v>
      </c>
      <c r="R766" s="76">
        <f t="shared" si="764"/>
        <v>0</v>
      </c>
      <c r="S766" s="76">
        <f t="shared" si="764"/>
        <v>0</v>
      </c>
      <c r="T766" s="76">
        <f t="shared" si="764"/>
        <v>0</v>
      </c>
      <c r="U766" s="76">
        <f t="shared" si="764"/>
        <v>0</v>
      </c>
      <c r="V766" s="76">
        <f t="shared" si="764"/>
        <v>0</v>
      </c>
    </row>
    <row r="767">
      <c r="A767" s="76" t="str">
        <f t="shared" si="1"/>
        <v> ()</v>
      </c>
      <c r="B767" s="76"/>
      <c r="C767" s="76"/>
      <c r="D767" s="76"/>
      <c r="E767" s="76"/>
      <c r="F767" s="76"/>
      <c r="G767" s="76"/>
      <c r="H767" s="76"/>
      <c r="I767" s="88" t="str">
        <f t="shared" si="3"/>
        <v>no</v>
      </c>
      <c r="J767" s="88" t="str">
        <f>IFERROR(__xludf.DUMMYFUNCTION("IFERROR(JOIN("", "",FILTER(K767:P767,LEN(K767:P767))))"),"")</f>
        <v/>
      </c>
      <c r="K767" s="76" t="str">
        <f>IFERROR(__xludf.DUMMYFUNCTION("IF(ISBLANK($D767),"""",IFERROR(JOIN("", "",QUERY(INDIRECT(""'(EDCA) "" &amp; K$3 &amp; ""'!$A$1:$D$1000""),""SELECT A WHERE D = '"" &amp; $A767 &amp; ""'""))))"),"")</f>
        <v/>
      </c>
      <c r="L767" s="76" t="str">
        <f>IFERROR(__xludf.DUMMYFUNCTION("IF(ISBLANK($D767),"""",IFERROR(JOIN("", "",QUERY(INDIRECT(""'(EDCA) "" &amp; L$3 &amp; ""'!$A$1:$D$1000""),""SELECT A WHERE D = '"" &amp; $A767 &amp; ""'""))))"),"")</f>
        <v/>
      </c>
      <c r="M767" s="76" t="str">
        <f>IFERROR(__xludf.DUMMYFUNCTION("IF(ISBLANK($D767),"""",IFERROR(JOIN("", "",QUERY(INDIRECT(""'(EDCA) "" &amp; M$3 &amp; ""'!$A$1:$D$1000""),""SELECT A WHERE D = '"" &amp; $A767 &amp; ""'""))))"),"")</f>
        <v/>
      </c>
      <c r="N767" s="76" t="str">
        <f>IFERROR(__xludf.DUMMYFUNCTION("IF(ISBLANK($D767),"""",IFERROR(JOIN("", "",QUERY(INDIRECT(""'(EDCA) "" &amp; N$3 &amp; ""'!$A$1:$D$1000""),""SELECT A WHERE D = '"" &amp; $A767 &amp; ""'""))))"),"")</f>
        <v/>
      </c>
      <c r="O767" s="76" t="str">
        <f>IFERROR(__xludf.DUMMYFUNCTION("IF(ISBLANK($D767),"""",IFERROR(JOIN("", "",QUERY(INDIRECT(""'(EDCA) "" &amp; O$3 &amp; ""'!$A$1:$D$1000""),""SELECT A WHERE D = '"" &amp; $A767 &amp; ""'""))))"),"")</f>
        <v/>
      </c>
      <c r="P767" s="76" t="str">
        <f>IFERROR(__xludf.DUMMYFUNCTION("IF(ISBLANK($D767),"""",IFERROR(JOIN("", "",QUERY(INDIRECT(""'(EDCA) "" &amp; P$3 &amp; ""'!$A$1:$D$1000""),""SELECT A WHERE D = '"" &amp; $A767 &amp; ""'""))))"),"")</f>
        <v/>
      </c>
      <c r="Q767" s="76">
        <f t="shared" ref="Q767:V767" si="765">IF(ISBLANK(IFERROR(VLOOKUP($A767,INDIRECT("'(EDCA) " &amp; Q$3 &amp; "'!$D:$D"),1,FALSE))),0,1)</f>
        <v>0</v>
      </c>
      <c r="R767" s="76">
        <f t="shared" si="765"/>
        <v>0</v>
      </c>
      <c r="S767" s="76">
        <f t="shared" si="765"/>
        <v>0</v>
      </c>
      <c r="T767" s="76">
        <f t="shared" si="765"/>
        <v>0</v>
      </c>
      <c r="U767" s="76">
        <f t="shared" si="765"/>
        <v>0</v>
      </c>
      <c r="V767" s="76">
        <f t="shared" si="765"/>
        <v>0</v>
      </c>
    </row>
    <row r="768">
      <c r="A768" s="76" t="str">
        <f t="shared" si="1"/>
        <v> ()</v>
      </c>
      <c r="B768" s="76"/>
      <c r="C768" s="76"/>
      <c r="D768" s="76"/>
      <c r="E768" s="76"/>
      <c r="F768" s="76"/>
      <c r="G768" s="76"/>
      <c r="H768" s="76"/>
      <c r="I768" s="88" t="str">
        <f t="shared" si="3"/>
        <v>no</v>
      </c>
      <c r="J768" s="88" t="str">
        <f>IFERROR(__xludf.DUMMYFUNCTION("IFERROR(JOIN("", "",FILTER(K768:P768,LEN(K768:P768))))"),"")</f>
        <v/>
      </c>
      <c r="K768" s="76" t="str">
        <f>IFERROR(__xludf.DUMMYFUNCTION("IF(ISBLANK($D768),"""",IFERROR(JOIN("", "",QUERY(INDIRECT(""'(EDCA) "" &amp; K$3 &amp; ""'!$A$1:$D$1000""),""SELECT A WHERE D = '"" &amp; $A768 &amp; ""'""))))"),"")</f>
        <v/>
      </c>
      <c r="L768" s="76" t="str">
        <f>IFERROR(__xludf.DUMMYFUNCTION("IF(ISBLANK($D768),"""",IFERROR(JOIN("", "",QUERY(INDIRECT(""'(EDCA) "" &amp; L$3 &amp; ""'!$A$1:$D$1000""),""SELECT A WHERE D = '"" &amp; $A768 &amp; ""'""))))"),"")</f>
        <v/>
      </c>
      <c r="M768" s="76" t="str">
        <f>IFERROR(__xludf.DUMMYFUNCTION("IF(ISBLANK($D768),"""",IFERROR(JOIN("", "",QUERY(INDIRECT(""'(EDCA) "" &amp; M$3 &amp; ""'!$A$1:$D$1000""),""SELECT A WHERE D = '"" &amp; $A768 &amp; ""'""))))"),"")</f>
        <v/>
      </c>
      <c r="N768" s="76" t="str">
        <f>IFERROR(__xludf.DUMMYFUNCTION("IF(ISBLANK($D768),"""",IFERROR(JOIN("", "",QUERY(INDIRECT(""'(EDCA) "" &amp; N$3 &amp; ""'!$A$1:$D$1000""),""SELECT A WHERE D = '"" &amp; $A768 &amp; ""'""))))"),"")</f>
        <v/>
      </c>
      <c r="O768" s="76" t="str">
        <f>IFERROR(__xludf.DUMMYFUNCTION("IF(ISBLANK($D768),"""",IFERROR(JOIN("", "",QUERY(INDIRECT(""'(EDCA) "" &amp; O$3 &amp; ""'!$A$1:$D$1000""),""SELECT A WHERE D = '"" &amp; $A768 &amp; ""'""))))"),"")</f>
        <v/>
      </c>
      <c r="P768" s="76" t="str">
        <f>IFERROR(__xludf.DUMMYFUNCTION("IF(ISBLANK($D768),"""",IFERROR(JOIN("", "",QUERY(INDIRECT(""'(EDCA) "" &amp; P$3 &amp; ""'!$A$1:$D$1000""),""SELECT A WHERE D = '"" &amp; $A768 &amp; ""'""))))"),"")</f>
        <v/>
      </c>
      <c r="Q768" s="76">
        <f t="shared" ref="Q768:V768" si="766">IF(ISBLANK(IFERROR(VLOOKUP($A768,INDIRECT("'(EDCA) " &amp; Q$3 &amp; "'!$D:$D"),1,FALSE))),0,1)</f>
        <v>0</v>
      </c>
      <c r="R768" s="76">
        <f t="shared" si="766"/>
        <v>0</v>
      </c>
      <c r="S768" s="76">
        <f t="shared" si="766"/>
        <v>0</v>
      </c>
      <c r="T768" s="76">
        <f t="shared" si="766"/>
        <v>0</v>
      </c>
      <c r="U768" s="76">
        <f t="shared" si="766"/>
        <v>0</v>
      </c>
      <c r="V768" s="76">
        <f t="shared" si="766"/>
        <v>0</v>
      </c>
    </row>
    <row r="769">
      <c r="A769" s="76" t="str">
        <f t="shared" si="1"/>
        <v> ()</v>
      </c>
      <c r="B769" s="76"/>
      <c r="C769" s="76"/>
      <c r="D769" s="76"/>
      <c r="E769" s="76"/>
      <c r="F769" s="76"/>
      <c r="G769" s="76"/>
      <c r="H769" s="76"/>
      <c r="I769" s="88" t="str">
        <f t="shared" si="3"/>
        <v>no</v>
      </c>
      <c r="J769" s="88" t="str">
        <f>IFERROR(__xludf.DUMMYFUNCTION("IFERROR(JOIN("", "",FILTER(K769:P769,LEN(K769:P769))))"),"")</f>
        <v/>
      </c>
      <c r="K769" s="76" t="str">
        <f>IFERROR(__xludf.DUMMYFUNCTION("IF(ISBLANK($D769),"""",IFERROR(JOIN("", "",QUERY(INDIRECT(""'(EDCA) "" &amp; K$3 &amp; ""'!$A$1:$D$1000""),""SELECT A WHERE D = '"" &amp; $A769 &amp; ""'""))))"),"")</f>
        <v/>
      </c>
      <c r="L769" s="76" t="str">
        <f>IFERROR(__xludf.DUMMYFUNCTION("IF(ISBLANK($D769),"""",IFERROR(JOIN("", "",QUERY(INDIRECT(""'(EDCA) "" &amp; L$3 &amp; ""'!$A$1:$D$1000""),""SELECT A WHERE D = '"" &amp; $A769 &amp; ""'""))))"),"")</f>
        <v/>
      </c>
      <c r="M769" s="76" t="str">
        <f>IFERROR(__xludf.DUMMYFUNCTION("IF(ISBLANK($D769),"""",IFERROR(JOIN("", "",QUERY(INDIRECT(""'(EDCA) "" &amp; M$3 &amp; ""'!$A$1:$D$1000""),""SELECT A WHERE D = '"" &amp; $A769 &amp; ""'""))))"),"")</f>
        <v/>
      </c>
      <c r="N769" s="76" t="str">
        <f>IFERROR(__xludf.DUMMYFUNCTION("IF(ISBLANK($D769),"""",IFERROR(JOIN("", "",QUERY(INDIRECT(""'(EDCA) "" &amp; N$3 &amp; ""'!$A$1:$D$1000""),""SELECT A WHERE D = '"" &amp; $A769 &amp; ""'""))))"),"")</f>
        <v/>
      </c>
      <c r="O769" s="76" t="str">
        <f>IFERROR(__xludf.DUMMYFUNCTION("IF(ISBLANK($D769),"""",IFERROR(JOIN("", "",QUERY(INDIRECT(""'(EDCA) "" &amp; O$3 &amp; ""'!$A$1:$D$1000""),""SELECT A WHERE D = '"" &amp; $A769 &amp; ""'""))))"),"")</f>
        <v/>
      </c>
      <c r="P769" s="76" t="str">
        <f>IFERROR(__xludf.DUMMYFUNCTION("IF(ISBLANK($D769),"""",IFERROR(JOIN("", "",QUERY(INDIRECT(""'(EDCA) "" &amp; P$3 &amp; ""'!$A$1:$D$1000""),""SELECT A WHERE D = '"" &amp; $A769 &amp; ""'""))))"),"")</f>
        <v/>
      </c>
      <c r="Q769" s="76">
        <f t="shared" ref="Q769:V769" si="767">IF(ISBLANK(IFERROR(VLOOKUP($A769,INDIRECT("'(EDCA) " &amp; Q$3 &amp; "'!$D:$D"),1,FALSE))),0,1)</f>
        <v>0</v>
      </c>
      <c r="R769" s="76">
        <f t="shared" si="767"/>
        <v>0</v>
      </c>
      <c r="S769" s="76">
        <f t="shared" si="767"/>
        <v>0</v>
      </c>
      <c r="T769" s="76">
        <f t="shared" si="767"/>
        <v>0</v>
      </c>
      <c r="U769" s="76">
        <f t="shared" si="767"/>
        <v>0</v>
      </c>
      <c r="V769" s="76">
        <f t="shared" si="767"/>
        <v>0</v>
      </c>
    </row>
    <row r="770">
      <c r="A770" s="76" t="str">
        <f t="shared" si="1"/>
        <v> ()</v>
      </c>
      <c r="B770" s="76"/>
      <c r="C770" s="76"/>
      <c r="D770" s="76"/>
      <c r="E770" s="76"/>
      <c r="F770" s="76"/>
      <c r="G770" s="76"/>
      <c r="H770" s="76"/>
      <c r="I770" s="88" t="str">
        <f t="shared" si="3"/>
        <v>no</v>
      </c>
      <c r="J770" s="88" t="str">
        <f>IFERROR(__xludf.DUMMYFUNCTION("IFERROR(JOIN("", "",FILTER(K770:P770,LEN(K770:P770))))"),"")</f>
        <v/>
      </c>
      <c r="K770" s="76" t="str">
        <f>IFERROR(__xludf.DUMMYFUNCTION("IF(ISBLANK($D770),"""",IFERROR(JOIN("", "",QUERY(INDIRECT(""'(EDCA) "" &amp; K$3 &amp; ""'!$A$1:$D$1000""),""SELECT A WHERE D = '"" &amp; $A770 &amp; ""'""))))"),"")</f>
        <v/>
      </c>
      <c r="L770" s="76" t="str">
        <f>IFERROR(__xludf.DUMMYFUNCTION("IF(ISBLANK($D770),"""",IFERROR(JOIN("", "",QUERY(INDIRECT(""'(EDCA) "" &amp; L$3 &amp; ""'!$A$1:$D$1000""),""SELECT A WHERE D = '"" &amp; $A770 &amp; ""'""))))"),"")</f>
        <v/>
      </c>
      <c r="M770" s="76" t="str">
        <f>IFERROR(__xludf.DUMMYFUNCTION("IF(ISBLANK($D770),"""",IFERROR(JOIN("", "",QUERY(INDIRECT(""'(EDCA) "" &amp; M$3 &amp; ""'!$A$1:$D$1000""),""SELECT A WHERE D = '"" &amp; $A770 &amp; ""'""))))"),"")</f>
        <v/>
      </c>
      <c r="N770" s="76" t="str">
        <f>IFERROR(__xludf.DUMMYFUNCTION("IF(ISBLANK($D770),"""",IFERROR(JOIN("", "",QUERY(INDIRECT(""'(EDCA) "" &amp; N$3 &amp; ""'!$A$1:$D$1000""),""SELECT A WHERE D = '"" &amp; $A770 &amp; ""'""))))"),"")</f>
        <v/>
      </c>
      <c r="O770" s="76" t="str">
        <f>IFERROR(__xludf.DUMMYFUNCTION("IF(ISBLANK($D770),"""",IFERROR(JOIN("", "",QUERY(INDIRECT(""'(EDCA) "" &amp; O$3 &amp; ""'!$A$1:$D$1000""),""SELECT A WHERE D = '"" &amp; $A770 &amp; ""'""))))"),"")</f>
        <v/>
      </c>
      <c r="P770" s="76" t="str">
        <f>IFERROR(__xludf.DUMMYFUNCTION("IF(ISBLANK($D770),"""",IFERROR(JOIN("", "",QUERY(INDIRECT(""'(EDCA) "" &amp; P$3 &amp; ""'!$A$1:$D$1000""),""SELECT A WHERE D = '"" &amp; $A770 &amp; ""'""))))"),"")</f>
        <v/>
      </c>
      <c r="Q770" s="76">
        <f t="shared" ref="Q770:V770" si="768">IF(ISBLANK(IFERROR(VLOOKUP($A770,INDIRECT("'(EDCA) " &amp; Q$3 &amp; "'!$D:$D"),1,FALSE))),0,1)</f>
        <v>0</v>
      </c>
      <c r="R770" s="76">
        <f t="shared" si="768"/>
        <v>0</v>
      </c>
      <c r="S770" s="76">
        <f t="shared" si="768"/>
        <v>0</v>
      </c>
      <c r="T770" s="76">
        <f t="shared" si="768"/>
        <v>0</v>
      </c>
      <c r="U770" s="76">
        <f t="shared" si="768"/>
        <v>0</v>
      </c>
      <c r="V770" s="76">
        <f t="shared" si="768"/>
        <v>0</v>
      </c>
    </row>
    <row r="771">
      <c r="A771" s="76" t="str">
        <f t="shared" si="1"/>
        <v> ()</v>
      </c>
      <c r="B771" s="76"/>
      <c r="C771" s="76"/>
      <c r="D771" s="76"/>
      <c r="E771" s="76"/>
      <c r="F771" s="76"/>
      <c r="G771" s="76"/>
      <c r="H771" s="76"/>
      <c r="I771" s="88" t="str">
        <f t="shared" si="3"/>
        <v>no</v>
      </c>
      <c r="J771" s="88" t="str">
        <f>IFERROR(__xludf.DUMMYFUNCTION("IFERROR(JOIN("", "",FILTER(K771:P771,LEN(K771:P771))))"),"")</f>
        <v/>
      </c>
      <c r="K771" s="76" t="str">
        <f>IFERROR(__xludf.DUMMYFUNCTION("IF(ISBLANK($D771),"""",IFERROR(JOIN("", "",QUERY(INDIRECT(""'(EDCA) "" &amp; K$3 &amp; ""'!$A$1:$D$1000""),""SELECT A WHERE D = '"" &amp; $A771 &amp; ""'""))))"),"")</f>
        <v/>
      </c>
      <c r="L771" s="76" t="str">
        <f>IFERROR(__xludf.DUMMYFUNCTION("IF(ISBLANK($D771),"""",IFERROR(JOIN("", "",QUERY(INDIRECT(""'(EDCA) "" &amp; L$3 &amp; ""'!$A$1:$D$1000""),""SELECT A WHERE D = '"" &amp; $A771 &amp; ""'""))))"),"")</f>
        <v/>
      </c>
      <c r="M771" s="76" t="str">
        <f>IFERROR(__xludf.DUMMYFUNCTION("IF(ISBLANK($D771),"""",IFERROR(JOIN("", "",QUERY(INDIRECT(""'(EDCA) "" &amp; M$3 &amp; ""'!$A$1:$D$1000""),""SELECT A WHERE D = '"" &amp; $A771 &amp; ""'""))))"),"")</f>
        <v/>
      </c>
      <c r="N771" s="76" t="str">
        <f>IFERROR(__xludf.DUMMYFUNCTION("IF(ISBLANK($D771),"""",IFERROR(JOIN("", "",QUERY(INDIRECT(""'(EDCA) "" &amp; N$3 &amp; ""'!$A$1:$D$1000""),""SELECT A WHERE D = '"" &amp; $A771 &amp; ""'""))))"),"")</f>
        <v/>
      </c>
      <c r="O771" s="76" t="str">
        <f>IFERROR(__xludf.DUMMYFUNCTION("IF(ISBLANK($D771),"""",IFERROR(JOIN("", "",QUERY(INDIRECT(""'(EDCA) "" &amp; O$3 &amp; ""'!$A$1:$D$1000""),""SELECT A WHERE D = '"" &amp; $A771 &amp; ""'""))))"),"")</f>
        <v/>
      </c>
      <c r="P771" s="76" t="str">
        <f>IFERROR(__xludf.DUMMYFUNCTION("IF(ISBLANK($D771),"""",IFERROR(JOIN("", "",QUERY(INDIRECT(""'(EDCA) "" &amp; P$3 &amp; ""'!$A$1:$D$1000""),""SELECT A WHERE D = '"" &amp; $A771 &amp; ""'""))))"),"")</f>
        <v/>
      </c>
      <c r="Q771" s="76">
        <f t="shared" ref="Q771:V771" si="769">IF(ISBLANK(IFERROR(VLOOKUP($A771,INDIRECT("'(EDCA) " &amp; Q$3 &amp; "'!$D:$D"),1,FALSE))),0,1)</f>
        <v>0</v>
      </c>
      <c r="R771" s="76">
        <f t="shared" si="769"/>
        <v>0</v>
      </c>
      <c r="S771" s="76">
        <f t="shared" si="769"/>
        <v>0</v>
      </c>
      <c r="T771" s="76">
        <f t="shared" si="769"/>
        <v>0</v>
      </c>
      <c r="U771" s="76">
        <f t="shared" si="769"/>
        <v>0</v>
      </c>
      <c r="V771" s="76">
        <f t="shared" si="769"/>
        <v>0</v>
      </c>
    </row>
    <row r="772">
      <c r="A772" s="76" t="str">
        <f t="shared" si="1"/>
        <v> ()</v>
      </c>
      <c r="B772" s="76"/>
      <c r="C772" s="76"/>
      <c r="D772" s="76"/>
      <c r="E772" s="76"/>
      <c r="F772" s="76"/>
      <c r="G772" s="76"/>
      <c r="H772" s="76"/>
      <c r="I772" s="88" t="str">
        <f t="shared" si="3"/>
        <v>no</v>
      </c>
      <c r="J772" s="88" t="str">
        <f>IFERROR(__xludf.DUMMYFUNCTION("IFERROR(JOIN("", "",FILTER(K772:P772,LEN(K772:P772))))"),"")</f>
        <v/>
      </c>
      <c r="K772" s="76" t="str">
        <f>IFERROR(__xludf.DUMMYFUNCTION("IF(ISBLANK($D772),"""",IFERROR(JOIN("", "",QUERY(INDIRECT(""'(EDCA) "" &amp; K$3 &amp; ""'!$A$1:$D$1000""),""SELECT A WHERE D = '"" &amp; $A772 &amp; ""'""))))"),"")</f>
        <v/>
      </c>
      <c r="L772" s="76" t="str">
        <f>IFERROR(__xludf.DUMMYFUNCTION("IF(ISBLANK($D772),"""",IFERROR(JOIN("", "",QUERY(INDIRECT(""'(EDCA) "" &amp; L$3 &amp; ""'!$A$1:$D$1000""),""SELECT A WHERE D = '"" &amp; $A772 &amp; ""'""))))"),"")</f>
        <v/>
      </c>
      <c r="M772" s="76" t="str">
        <f>IFERROR(__xludf.DUMMYFUNCTION("IF(ISBLANK($D772),"""",IFERROR(JOIN("", "",QUERY(INDIRECT(""'(EDCA) "" &amp; M$3 &amp; ""'!$A$1:$D$1000""),""SELECT A WHERE D = '"" &amp; $A772 &amp; ""'""))))"),"")</f>
        <v/>
      </c>
      <c r="N772" s="76" t="str">
        <f>IFERROR(__xludf.DUMMYFUNCTION("IF(ISBLANK($D772),"""",IFERROR(JOIN("", "",QUERY(INDIRECT(""'(EDCA) "" &amp; N$3 &amp; ""'!$A$1:$D$1000""),""SELECT A WHERE D = '"" &amp; $A772 &amp; ""'""))))"),"")</f>
        <v/>
      </c>
      <c r="O772" s="76" t="str">
        <f>IFERROR(__xludf.DUMMYFUNCTION("IF(ISBLANK($D772),"""",IFERROR(JOIN("", "",QUERY(INDIRECT(""'(EDCA) "" &amp; O$3 &amp; ""'!$A$1:$D$1000""),""SELECT A WHERE D = '"" &amp; $A772 &amp; ""'""))))"),"")</f>
        <v/>
      </c>
      <c r="P772" s="76" t="str">
        <f>IFERROR(__xludf.DUMMYFUNCTION("IF(ISBLANK($D772),"""",IFERROR(JOIN("", "",QUERY(INDIRECT(""'(EDCA) "" &amp; P$3 &amp; ""'!$A$1:$D$1000""),""SELECT A WHERE D = '"" &amp; $A772 &amp; ""'""))))"),"")</f>
        <v/>
      </c>
      <c r="Q772" s="76">
        <f t="shared" ref="Q772:V772" si="770">IF(ISBLANK(IFERROR(VLOOKUP($A772,INDIRECT("'(EDCA) " &amp; Q$3 &amp; "'!$D:$D"),1,FALSE))),0,1)</f>
        <v>0</v>
      </c>
      <c r="R772" s="76">
        <f t="shared" si="770"/>
        <v>0</v>
      </c>
      <c r="S772" s="76">
        <f t="shared" si="770"/>
        <v>0</v>
      </c>
      <c r="T772" s="76">
        <f t="shared" si="770"/>
        <v>0</v>
      </c>
      <c r="U772" s="76">
        <f t="shared" si="770"/>
        <v>0</v>
      </c>
      <c r="V772" s="76">
        <f t="shared" si="770"/>
        <v>0</v>
      </c>
    </row>
    <row r="773">
      <c r="A773" s="76" t="str">
        <f t="shared" si="1"/>
        <v> ()</v>
      </c>
      <c r="B773" s="76"/>
      <c r="C773" s="76"/>
      <c r="D773" s="76"/>
      <c r="E773" s="76"/>
      <c r="F773" s="76"/>
      <c r="G773" s="76"/>
      <c r="H773" s="76"/>
      <c r="I773" s="88" t="str">
        <f t="shared" si="3"/>
        <v>no</v>
      </c>
      <c r="J773" s="88" t="str">
        <f>IFERROR(__xludf.DUMMYFUNCTION("IFERROR(JOIN("", "",FILTER(K773:P773,LEN(K773:P773))))"),"")</f>
        <v/>
      </c>
      <c r="K773" s="76" t="str">
        <f>IFERROR(__xludf.DUMMYFUNCTION("IF(ISBLANK($D773),"""",IFERROR(JOIN("", "",QUERY(INDIRECT(""'(EDCA) "" &amp; K$3 &amp; ""'!$A$1:$D$1000""),""SELECT A WHERE D = '"" &amp; $A773 &amp; ""'""))))"),"")</f>
        <v/>
      </c>
      <c r="L773" s="76" t="str">
        <f>IFERROR(__xludf.DUMMYFUNCTION("IF(ISBLANK($D773),"""",IFERROR(JOIN("", "",QUERY(INDIRECT(""'(EDCA) "" &amp; L$3 &amp; ""'!$A$1:$D$1000""),""SELECT A WHERE D = '"" &amp; $A773 &amp; ""'""))))"),"")</f>
        <v/>
      </c>
      <c r="M773" s="76" t="str">
        <f>IFERROR(__xludf.DUMMYFUNCTION("IF(ISBLANK($D773),"""",IFERROR(JOIN("", "",QUERY(INDIRECT(""'(EDCA) "" &amp; M$3 &amp; ""'!$A$1:$D$1000""),""SELECT A WHERE D = '"" &amp; $A773 &amp; ""'""))))"),"")</f>
        <v/>
      </c>
      <c r="N773" s="76" t="str">
        <f>IFERROR(__xludf.DUMMYFUNCTION("IF(ISBLANK($D773),"""",IFERROR(JOIN("", "",QUERY(INDIRECT(""'(EDCA) "" &amp; N$3 &amp; ""'!$A$1:$D$1000""),""SELECT A WHERE D = '"" &amp; $A773 &amp; ""'""))))"),"")</f>
        <v/>
      </c>
      <c r="O773" s="76" t="str">
        <f>IFERROR(__xludf.DUMMYFUNCTION("IF(ISBLANK($D773),"""",IFERROR(JOIN("", "",QUERY(INDIRECT(""'(EDCA) "" &amp; O$3 &amp; ""'!$A$1:$D$1000""),""SELECT A WHERE D = '"" &amp; $A773 &amp; ""'""))))"),"")</f>
        <v/>
      </c>
      <c r="P773" s="76" t="str">
        <f>IFERROR(__xludf.DUMMYFUNCTION("IF(ISBLANK($D773),"""",IFERROR(JOIN("", "",QUERY(INDIRECT(""'(EDCA) "" &amp; P$3 &amp; ""'!$A$1:$D$1000""),""SELECT A WHERE D = '"" &amp; $A773 &amp; ""'""))))"),"")</f>
        <v/>
      </c>
      <c r="Q773" s="76">
        <f t="shared" ref="Q773:V773" si="771">IF(ISBLANK(IFERROR(VLOOKUP($A773,INDIRECT("'(EDCA) " &amp; Q$3 &amp; "'!$D:$D"),1,FALSE))),0,1)</f>
        <v>0</v>
      </c>
      <c r="R773" s="76">
        <f t="shared" si="771"/>
        <v>0</v>
      </c>
      <c r="S773" s="76">
        <f t="shared" si="771"/>
        <v>0</v>
      </c>
      <c r="T773" s="76">
        <f t="shared" si="771"/>
        <v>0</v>
      </c>
      <c r="U773" s="76">
        <f t="shared" si="771"/>
        <v>0</v>
      </c>
      <c r="V773" s="76">
        <f t="shared" si="771"/>
        <v>0</v>
      </c>
    </row>
    <row r="774">
      <c r="A774" s="76" t="str">
        <f t="shared" si="1"/>
        <v> ()</v>
      </c>
      <c r="B774" s="76"/>
      <c r="C774" s="76"/>
      <c r="D774" s="76"/>
      <c r="E774" s="76"/>
      <c r="F774" s="76"/>
      <c r="G774" s="76"/>
      <c r="H774" s="76"/>
      <c r="I774" s="88" t="str">
        <f t="shared" si="3"/>
        <v>no</v>
      </c>
      <c r="J774" s="88" t="str">
        <f>IFERROR(__xludf.DUMMYFUNCTION("IFERROR(JOIN("", "",FILTER(K774:P774,LEN(K774:P774))))"),"")</f>
        <v/>
      </c>
      <c r="K774" s="76" t="str">
        <f>IFERROR(__xludf.DUMMYFUNCTION("IF(ISBLANK($D774),"""",IFERROR(JOIN("", "",QUERY(INDIRECT(""'(EDCA) "" &amp; K$3 &amp; ""'!$A$1:$D$1000""),""SELECT A WHERE D = '"" &amp; $A774 &amp; ""'""))))"),"")</f>
        <v/>
      </c>
      <c r="L774" s="76" t="str">
        <f>IFERROR(__xludf.DUMMYFUNCTION("IF(ISBLANK($D774),"""",IFERROR(JOIN("", "",QUERY(INDIRECT(""'(EDCA) "" &amp; L$3 &amp; ""'!$A$1:$D$1000""),""SELECT A WHERE D = '"" &amp; $A774 &amp; ""'""))))"),"")</f>
        <v/>
      </c>
      <c r="M774" s="76" t="str">
        <f>IFERROR(__xludf.DUMMYFUNCTION("IF(ISBLANK($D774),"""",IFERROR(JOIN("", "",QUERY(INDIRECT(""'(EDCA) "" &amp; M$3 &amp; ""'!$A$1:$D$1000""),""SELECT A WHERE D = '"" &amp; $A774 &amp; ""'""))))"),"")</f>
        <v/>
      </c>
      <c r="N774" s="76" t="str">
        <f>IFERROR(__xludf.DUMMYFUNCTION("IF(ISBLANK($D774),"""",IFERROR(JOIN("", "",QUERY(INDIRECT(""'(EDCA) "" &amp; N$3 &amp; ""'!$A$1:$D$1000""),""SELECT A WHERE D = '"" &amp; $A774 &amp; ""'""))))"),"")</f>
        <v/>
      </c>
      <c r="O774" s="76" t="str">
        <f>IFERROR(__xludf.DUMMYFUNCTION("IF(ISBLANK($D774),"""",IFERROR(JOIN("", "",QUERY(INDIRECT(""'(EDCA) "" &amp; O$3 &amp; ""'!$A$1:$D$1000""),""SELECT A WHERE D = '"" &amp; $A774 &amp; ""'""))))"),"")</f>
        <v/>
      </c>
      <c r="P774" s="76" t="str">
        <f>IFERROR(__xludf.DUMMYFUNCTION("IF(ISBLANK($D774),"""",IFERROR(JOIN("", "",QUERY(INDIRECT(""'(EDCA) "" &amp; P$3 &amp; ""'!$A$1:$D$1000""),""SELECT A WHERE D = '"" &amp; $A774 &amp; ""'""))))"),"")</f>
        <v/>
      </c>
      <c r="Q774" s="76">
        <f t="shared" ref="Q774:V774" si="772">IF(ISBLANK(IFERROR(VLOOKUP($A774,INDIRECT("'(EDCA) " &amp; Q$3 &amp; "'!$D:$D"),1,FALSE))),0,1)</f>
        <v>0</v>
      </c>
      <c r="R774" s="76">
        <f t="shared" si="772"/>
        <v>0</v>
      </c>
      <c r="S774" s="76">
        <f t="shared" si="772"/>
        <v>0</v>
      </c>
      <c r="T774" s="76">
        <f t="shared" si="772"/>
        <v>0</v>
      </c>
      <c r="U774" s="76">
        <f t="shared" si="772"/>
        <v>0</v>
      </c>
      <c r="V774" s="76">
        <f t="shared" si="772"/>
        <v>0</v>
      </c>
    </row>
    <row r="775">
      <c r="A775" s="76" t="str">
        <f t="shared" si="1"/>
        <v> ()</v>
      </c>
      <c r="B775" s="76"/>
      <c r="C775" s="76"/>
      <c r="D775" s="76"/>
      <c r="E775" s="76"/>
      <c r="F775" s="76"/>
      <c r="G775" s="76"/>
      <c r="H775" s="76"/>
      <c r="I775" s="88" t="str">
        <f t="shared" si="3"/>
        <v>no</v>
      </c>
      <c r="J775" s="88" t="str">
        <f>IFERROR(__xludf.DUMMYFUNCTION("IFERROR(JOIN("", "",FILTER(K775:P775,LEN(K775:P775))))"),"")</f>
        <v/>
      </c>
      <c r="K775" s="76" t="str">
        <f>IFERROR(__xludf.DUMMYFUNCTION("IF(ISBLANK($D775),"""",IFERROR(JOIN("", "",QUERY(INDIRECT(""'(EDCA) "" &amp; K$3 &amp; ""'!$A$1:$D$1000""),""SELECT A WHERE D = '"" &amp; $A775 &amp; ""'""))))"),"")</f>
        <v/>
      </c>
      <c r="L775" s="76" t="str">
        <f>IFERROR(__xludf.DUMMYFUNCTION("IF(ISBLANK($D775),"""",IFERROR(JOIN("", "",QUERY(INDIRECT(""'(EDCA) "" &amp; L$3 &amp; ""'!$A$1:$D$1000""),""SELECT A WHERE D = '"" &amp; $A775 &amp; ""'""))))"),"")</f>
        <v/>
      </c>
      <c r="M775" s="76" t="str">
        <f>IFERROR(__xludf.DUMMYFUNCTION("IF(ISBLANK($D775),"""",IFERROR(JOIN("", "",QUERY(INDIRECT(""'(EDCA) "" &amp; M$3 &amp; ""'!$A$1:$D$1000""),""SELECT A WHERE D = '"" &amp; $A775 &amp; ""'""))))"),"")</f>
        <v/>
      </c>
      <c r="N775" s="76" t="str">
        <f>IFERROR(__xludf.DUMMYFUNCTION("IF(ISBLANK($D775),"""",IFERROR(JOIN("", "",QUERY(INDIRECT(""'(EDCA) "" &amp; N$3 &amp; ""'!$A$1:$D$1000""),""SELECT A WHERE D = '"" &amp; $A775 &amp; ""'""))))"),"")</f>
        <v/>
      </c>
      <c r="O775" s="76" t="str">
        <f>IFERROR(__xludf.DUMMYFUNCTION("IF(ISBLANK($D775),"""",IFERROR(JOIN("", "",QUERY(INDIRECT(""'(EDCA) "" &amp; O$3 &amp; ""'!$A$1:$D$1000""),""SELECT A WHERE D = '"" &amp; $A775 &amp; ""'""))))"),"")</f>
        <v/>
      </c>
      <c r="P775" s="76" t="str">
        <f>IFERROR(__xludf.DUMMYFUNCTION("IF(ISBLANK($D775),"""",IFERROR(JOIN("", "",QUERY(INDIRECT(""'(EDCA) "" &amp; P$3 &amp; ""'!$A$1:$D$1000""),""SELECT A WHERE D = '"" &amp; $A775 &amp; ""'""))))"),"")</f>
        <v/>
      </c>
      <c r="Q775" s="76">
        <f t="shared" ref="Q775:V775" si="773">IF(ISBLANK(IFERROR(VLOOKUP($A775,INDIRECT("'(EDCA) " &amp; Q$3 &amp; "'!$D:$D"),1,FALSE))),0,1)</f>
        <v>0</v>
      </c>
      <c r="R775" s="76">
        <f t="shared" si="773"/>
        <v>0</v>
      </c>
      <c r="S775" s="76">
        <f t="shared" si="773"/>
        <v>0</v>
      </c>
      <c r="T775" s="76">
        <f t="shared" si="773"/>
        <v>0</v>
      </c>
      <c r="U775" s="76">
        <f t="shared" si="773"/>
        <v>0</v>
      </c>
      <c r="V775" s="76">
        <f t="shared" si="773"/>
        <v>0</v>
      </c>
    </row>
    <row r="776">
      <c r="A776" s="76" t="str">
        <f t="shared" si="1"/>
        <v> ()</v>
      </c>
      <c r="B776" s="76"/>
      <c r="C776" s="76"/>
      <c r="D776" s="76"/>
      <c r="E776" s="76"/>
      <c r="F776" s="76"/>
      <c r="G776" s="76"/>
      <c r="H776" s="76"/>
      <c r="I776" s="88" t="str">
        <f t="shared" si="3"/>
        <v>no</v>
      </c>
      <c r="J776" s="88" t="str">
        <f>IFERROR(__xludf.DUMMYFUNCTION("IFERROR(JOIN("", "",FILTER(K776:P776,LEN(K776:P776))))"),"")</f>
        <v/>
      </c>
      <c r="K776" s="76" t="str">
        <f>IFERROR(__xludf.DUMMYFUNCTION("IF(ISBLANK($D776),"""",IFERROR(JOIN("", "",QUERY(INDIRECT(""'(EDCA) "" &amp; K$3 &amp; ""'!$A$1:$D$1000""),""SELECT A WHERE D = '"" &amp; $A776 &amp; ""'""))))"),"")</f>
        <v/>
      </c>
      <c r="L776" s="76" t="str">
        <f>IFERROR(__xludf.DUMMYFUNCTION("IF(ISBLANK($D776),"""",IFERROR(JOIN("", "",QUERY(INDIRECT(""'(EDCA) "" &amp; L$3 &amp; ""'!$A$1:$D$1000""),""SELECT A WHERE D = '"" &amp; $A776 &amp; ""'""))))"),"")</f>
        <v/>
      </c>
      <c r="M776" s="76" t="str">
        <f>IFERROR(__xludf.DUMMYFUNCTION("IF(ISBLANK($D776),"""",IFERROR(JOIN("", "",QUERY(INDIRECT(""'(EDCA) "" &amp; M$3 &amp; ""'!$A$1:$D$1000""),""SELECT A WHERE D = '"" &amp; $A776 &amp; ""'""))))"),"")</f>
        <v/>
      </c>
      <c r="N776" s="76" t="str">
        <f>IFERROR(__xludf.DUMMYFUNCTION("IF(ISBLANK($D776),"""",IFERROR(JOIN("", "",QUERY(INDIRECT(""'(EDCA) "" &amp; N$3 &amp; ""'!$A$1:$D$1000""),""SELECT A WHERE D = '"" &amp; $A776 &amp; ""'""))))"),"")</f>
        <v/>
      </c>
      <c r="O776" s="76" t="str">
        <f>IFERROR(__xludf.DUMMYFUNCTION("IF(ISBLANK($D776),"""",IFERROR(JOIN("", "",QUERY(INDIRECT(""'(EDCA) "" &amp; O$3 &amp; ""'!$A$1:$D$1000""),""SELECT A WHERE D = '"" &amp; $A776 &amp; ""'""))))"),"")</f>
        <v/>
      </c>
      <c r="P776" s="76" t="str">
        <f>IFERROR(__xludf.DUMMYFUNCTION("IF(ISBLANK($D776),"""",IFERROR(JOIN("", "",QUERY(INDIRECT(""'(EDCA) "" &amp; P$3 &amp; ""'!$A$1:$D$1000""),""SELECT A WHERE D = '"" &amp; $A776 &amp; ""'""))))"),"")</f>
        <v/>
      </c>
      <c r="Q776" s="76">
        <f t="shared" ref="Q776:V776" si="774">IF(ISBLANK(IFERROR(VLOOKUP($A776,INDIRECT("'(EDCA) " &amp; Q$3 &amp; "'!$D:$D"),1,FALSE))),0,1)</f>
        <v>0</v>
      </c>
      <c r="R776" s="76">
        <f t="shared" si="774"/>
        <v>0</v>
      </c>
      <c r="S776" s="76">
        <f t="shared" si="774"/>
        <v>0</v>
      </c>
      <c r="T776" s="76">
        <f t="shared" si="774"/>
        <v>0</v>
      </c>
      <c r="U776" s="76">
        <f t="shared" si="774"/>
        <v>0</v>
      </c>
      <c r="V776" s="76">
        <f t="shared" si="774"/>
        <v>0</v>
      </c>
    </row>
    <row r="777">
      <c r="A777" s="76" t="str">
        <f t="shared" si="1"/>
        <v> ()</v>
      </c>
      <c r="B777" s="76"/>
      <c r="C777" s="76"/>
      <c r="D777" s="76"/>
      <c r="E777" s="76"/>
      <c r="F777" s="76"/>
      <c r="G777" s="76"/>
      <c r="H777" s="76"/>
      <c r="I777" s="88" t="str">
        <f t="shared" si="3"/>
        <v>no</v>
      </c>
      <c r="J777" s="88" t="str">
        <f>IFERROR(__xludf.DUMMYFUNCTION("IFERROR(JOIN("", "",FILTER(K777:P777,LEN(K777:P777))))"),"")</f>
        <v/>
      </c>
      <c r="K777" s="76" t="str">
        <f>IFERROR(__xludf.DUMMYFUNCTION("IF(ISBLANK($D777),"""",IFERROR(JOIN("", "",QUERY(INDIRECT(""'(EDCA) "" &amp; K$3 &amp; ""'!$A$1:$D$1000""),""SELECT A WHERE D = '"" &amp; $A777 &amp; ""'""))))"),"")</f>
        <v/>
      </c>
      <c r="L777" s="76" t="str">
        <f>IFERROR(__xludf.DUMMYFUNCTION("IF(ISBLANK($D777),"""",IFERROR(JOIN("", "",QUERY(INDIRECT(""'(EDCA) "" &amp; L$3 &amp; ""'!$A$1:$D$1000""),""SELECT A WHERE D = '"" &amp; $A777 &amp; ""'""))))"),"")</f>
        <v/>
      </c>
      <c r="M777" s="76" t="str">
        <f>IFERROR(__xludf.DUMMYFUNCTION("IF(ISBLANK($D777),"""",IFERROR(JOIN("", "",QUERY(INDIRECT(""'(EDCA) "" &amp; M$3 &amp; ""'!$A$1:$D$1000""),""SELECT A WHERE D = '"" &amp; $A777 &amp; ""'""))))"),"")</f>
        <v/>
      </c>
      <c r="N777" s="76" t="str">
        <f>IFERROR(__xludf.DUMMYFUNCTION("IF(ISBLANK($D777),"""",IFERROR(JOIN("", "",QUERY(INDIRECT(""'(EDCA) "" &amp; N$3 &amp; ""'!$A$1:$D$1000""),""SELECT A WHERE D = '"" &amp; $A777 &amp; ""'""))))"),"")</f>
        <v/>
      </c>
      <c r="O777" s="76" t="str">
        <f>IFERROR(__xludf.DUMMYFUNCTION("IF(ISBLANK($D777),"""",IFERROR(JOIN("", "",QUERY(INDIRECT(""'(EDCA) "" &amp; O$3 &amp; ""'!$A$1:$D$1000""),""SELECT A WHERE D = '"" &amp; $A777 &amp; ""'""))))"),"")</f>
        <v/>
      </c>
      <c r="P777" s="76" t="str">
        <f>IFERROR(__xludf.DUMMYFUNCTION("IF(ISBLANK($D777),"""",IFERROR(JOIN("", "",QUERY(INDIRECT(""'(EDCA) "" &amp; P$3 &amp; ""'!$A$1:$D$1000""),""SELECT A WHERE D = '"" &amp; $A777 &amp; ""'""))))"),"")</f>
        <v/>
      </c>
      <c r="Q777" s="76">
        <f t="shared" ref="Q777:V777" si="775">IF(ISBLANK(IFERROR(VLOOKUP($A777,INDIRECT("'(EDCA) " &amp; Q$3 &amp; "'!$D:$D"),1,FALSE))),0,1)</f>
        <v>0</v>
      </c>
      <c r="R777" s="76">
        <f t="shared" si="775"/>
        <v>0</v>
      </c>
      <c r="S777" s="76">
        <f t="shared" si="775"/>
        <v>0</v>
      </c>
      <c r="T777" s="76">
        <f t="shared" si="775"/>
        <v>0</v>
      </c>
      <c r="U777" s="76">
        <f t="shared" si="775"/>
        <v>0</v>
      </c>
      <c r="V777" s="76">
        <f t="shared" si="775"/>
        <v>0</v>
      </c>
    </row>
    <row r="778">
      <c r="A778" s="76" t="str">
        <f t="shared" si="1"/>
        <v> ()</v>
      </c>
      <c r="B778" s="76"/>
      <c r="C778" s="76"/>
      <c r="D778" s="76"/>
      <c r="E778" s="76"/>
      <c r="F778" s="76"/>
      <c r="G778" s="76"/>
      <c r="H778" s="76"/>
      <c r="I778" s="88" t="str">
        <f t="shared" si="3"/>
        <v>no</v>
      </c>
      <c r="J778" s="88" t="str">
        <f>IFERROR(__xludf.DUMMYFUNCTION("IFERROR(JOIN("", "",FILTER(K778:P778,LEN(K778:P778))))"),"")</f>
        <v/>
      </c>
      <c r="K778" s="76" t="str">
        <f>IFERROR(__xludf.DUMMYFUNCTION("IF(ISBLANK($D778),"""",IFERROR(JOIN("", "",QUERY(INDIRECT(""'(EDCA) "" &amp; K$3 &amp; ""'!$A$1:$D$1000""),""SELECT A WHERE D = '"" &amp; $A778 &amp; ""'""))))"),"")</f>
        <v/>
      </c>
      <c r="L778" s="76" t="str">
        <f>IFERROR(__xludf.DUMMYFUNCTION("IF(ISBLANK($D778),"""",IFERROR(JOIN("", "",QUERY(INDIRECT(""'(EDCA) "" &amp; L$3 &amp; ""'!$A$1:$D$1000""),""SELECT A WHERE D = '"" &amp; $A778 &amp; ""'""))))"),"")</f>
        <v/>
      </c>
      <c r="M778" s="76" t="str">
        <f>IFERROR(__xludf.DUMMYFUNCTION("IF(ISBLANK($D778),"""",IFERROR(JOIN("", "",QUERY(INDIRECT(""'(EDCA) "" &amp; M$3 &amp; ""'!$A$1:$D$1000""),""SELECT A WHERE D = '"" &amp; $A778 &amp; ""'""))))"),"")</f>
        <v/>
      </c>
      <c r="N778" s="76" t="str">
        <f>IFERROR(__xludf.DUMMYFUNCTION("IF(ISBLANK($D778),"""",IFERROR(JOIN("", "",QUERY(INDIRECT(""'(EDCA) "" &amp; N$3 &amp; ""'!$A$1:$D$1000""),""SELECT A WHERE D = '"" &amp; $A778 &amp; ""'""))))"),"")</f>
        <v/>
      </c>
      <c r="O778" s="76" t="str">
        <f>IFERROR(__xludf.DUMMYFUNCTION("IF(ISBLANK($D778),"""",IFERROR(JOIN("", "",QUERY(INDIRECT(""'(EDCA) "" &amp; O$3 &amp; ""'!$A$1:$D$1000""),""SELECT A WHERE D = '"" &amp; $A778 &amp; ""'""))))"),"")</f>
        <v/>
      </c>
      <c r="P778" s="76" t="str">
        <f>IFERROR(__xludf.DUMMYFUNCTION("IF(ISBLANK($D778),"""",IFERROR(JOIN("", "",QUERY(INDIRECT(""'(EDCA) "" &amp; P$3 &amp; ""'!$A$1:$D$1000""),""SELECT A WHERE D = '"" &amp; $A778 &amp; ""'""))))"),"")</f>
        <v/>
      </c>
      <c r="Q778" s="76">
        <f t="shared" ref="Q778:V778" si="776">IF(ISBLANK(IFERROR(VLOOKUP($A778,INDIRECT("'(EDCA) " &amp; Q$3 &amp; "'!$D:$D"),1,FALSE))),0,1)</f>
        <v>0</v>
      </c>
      <c r="R778" s="76">
        <f t="shared" si="776"/>
        <v>0</v>
      </c>
      <c r="S778" s="76">
        <f t="shared" si="776"/>
        <v>0</v>
      </c>
      <c r="T778" s="76">
        <f t="shared" si="776"/>
        <v>0</v>
      </c>
      <c r="U778" s="76">
        <f t="shared" si="776"/>
        <v>0</v>
      </c>
      <c r="V778" s="76">
        <f t="shared" si="776"/>
        <v>0</v>
      </c>
    </row>
    <row r="779">
      <c r="A779" s="76" t="str">
        <f t="shared" si="1"/>
        <v> ()</v>
      </c>
      <c r="B779" s="76"/>
      <c r="C779" s="76"/>
      <c r="D779" s="76"/>
      <c r="E779" s="76"/>
      <c r="F779" s="76"/>
      <c r="G779" s="76"/>
      <c r="H779" s="76"/>
      <c r="I779" s="88" t="str">
        <f t="shared" si="3"/>
        <v>no</v>
      </c>
      <c r="J779" s="88" t="str">
        <f>IFERROR(__xludf.DUMMYFUNCTION("IFERROR(JOIN("", "",FILTER(K779:P779,LEN(K779:P779))))"),"")</f>
        <v/>
      </c>
      <c r="K779" s="76" t="str">
        <f>IFERROR(__xludf.DUMMYFUNCTION("IF(ISBLANK($D779),"""",IFERROR(JOIN("", "",QUERY(INDIRECT(""'(EDCA) "" &amp; K$3 &amp; ""'!$A$1:$D$1000""),""SELECT A WHERE D = '"" &amp; $A779 &amp; ""'""))))"),"")</f>
        <v/>
      </c>
      <c r="L779" s="76" t="str">
        <f>IFERROR(__xludf.DUMMYFUNCTION("IF(ISBLANK($D779),"""",IFERROR(JOIN("", "",QUERY(INDIRECT(""'(EDCA) "" &amp; L$3 &amp; ""'!$A$1:$D$1000""),""SELECT A WHERE D = '"" &amp; $A779 &amp; ""'""))))"),"")</f>
        <v/>
      </c>
      <c r="M779" s="76" t="str">
        <f>IFERROR(__xludf.DUMMYFUNCTION("IF(ISBLANK($D779),"""",IFERROR(JOIN("", "",QUERY(INDIRECT(""'(EDCA) "" &amp; M$3 &amp; ""'!$A$1:$D$1000""),""SELECT A WHERE D = '"" &amp; $A779 &amp; ""'""))))"),"")</f>
        <v/>
      </c>
      <c r="N779" s="76" t="str">
        <f>IFERROR(__xludf.DUMMYFUNCTION("IF(ISBLANK($D779),"""",IFERROR(JOIN("", "",QUERY(INDIRECT(""'(EDCA) "" &amp; N$3 &amp; ""'!$A$1:$D$1000""),""SELECT A WHERE D = '"" &amp; $A779 &amp; ""'""))))"),"")</f>
        <v/>
      </c>
      <c r="O779" s="76" t="str">
        <f>IFERROR(__xludf.DUMMYFUNCTION("IF(ISBLANK($D779),"""",IFERROR(JOIN("", "",QUERY(INDIRECT(""'(EDCA) "" &amp; O$3 &amp; ""'!$A$1:$D$1000""),""SELECT A WHERE D = '"" &amp; $A779 &amp; ""'""))))"),"")</f>
        <v/>
      </c>
      <c r="P779" s="76" t="str">
        <f>IFERROR(__xludf.DUMMYFUNCTION("IF(ISBLANK($D779),"""",IFERROR(JOIN("", "",QUERY(INDIRECT(""'(EDCA) "" &amp; P$3 &amp; ""'!$A$1:$D$1000""),""SELECT A WHERE D = '"" &amp; $A779 &amp; ""'""))))"),"")</f>
        <v/>
      </c>
      <c r="Q779" s="76">
        <f t="shared" ref="Q779:V779" si="777">IF(ISBLANK(IFERROR(VLOOKUP($A779,INDIRECT("'(EDCA) " &amp; Q$3 &amp; "'!$D:$D"),1,FALSE))),0,1)</f>
        <v>0</v>
      </c>
      <c r="R779" s="76">
        <f t="shared" si="777"/>
        <v>0</v>
      </c>
      <c r="S779" s="76">
        <f t="shared" si="777"/>
        <v>0</v>
      </c>
      <c r="T779" s="76">
        <f t="shared" si="777"/>
        <v>0</v>
      </c>
      <c r="U779" s="76">
        <f t="shared" si="777"/>
        <v>0</v>
      </c>
      <c r="V779" s="76">
        <f t="shared" si="777"/>
        <v>0</v>
      </c>
    </row>
    <row r="780">
      <c r="A780" s="76" t="str">
        <f t="shared" si="1"/>
        <v> ()</v>
      </c>
      <c r="B780" s="76"/>
      <c r="C780" s="76"/>
      <c r="D780" s="76"/>
      <c r="E780" s="76"/>
      <c r="F780" s="76"/>
      <c r="G780" s="76"/>
      <c r="H780" s="76"/>
      <c r="I780" s="88" t="str">
        <f t="shared" si="3"/>
        <v>no</v>
      </c>
      <c r="J780" s="88" t="str">
        <f>IFERROR(__xludf.DUMMYFUNCTION("IFERROR(JOIN("", "",FILTER(K780:P780,LEN(K780:P780))))"),"")</f>
        <v/>
      </c>
      <c r="K780" s="76" t="str">
        <f>IFERROR(__xludf.DUMMYFUNCTION("IF(ISBLANK($D780),"""",IFERROR(JOIN("", "",QUERY(INDIRECT(""'(EDCA) "" &amp; K$3 &amp; ""'!$A$1:$D$1000""),""SELECT A WHERE D = '"" &amp; $A780 &amp; ""'""))))"),"")</f>
        <v/>
      </c>
      <c r="L780" s="76" t="str">
        <f>IFERROR(__xludf.DUMMYFUNCTION("IF(ISBLANK($D780),"""",IFERROR(JOIN("", "",QUERY(INDIRECT(""'(EDCA) "" &amp; L$3 &amp; ""'!$A$1:$D$1000""),""SELECT A WHERE D = '"" &amp; $A780 &amp; ""'""))))"),"")</f>
        <v/>
      </c>
      <c r="M780" s="76" t="str">
        <f>IFERROR(__xludf.DUMMYFUNCTION("IF(ISBLANK($D780),"""",IFERROR(JOIN("", "",QUERY(INDIRECT(""'(EDCA) "" &amp; M$3 &amp; ""'!$A$1:$D$1000""),""SELECT A WHERE D = '"" &amp; $A780 &amp; ""'""))))"),"")</f>
        <v/>
      </c>
      <c r="N780" s="76" t="str">
        <f>IFERROR(__xludf.DUMMYFUNCTION("IF(ISBLANK($D780),"""",IFERROR(JOIN("", "",QUERY(INDIRECT(""'(EDCA) "" &amp; N$3 &amp; ""'!$A$1:$D$1000""),""SELECT A WHERE D = '"" &amp; $A780 &amp; ""'""))))"),"")</f>
        <v/>
      </c>
      <c r="O780" s="76" t="str">
        <f>IFERROR(__xludf.DUMMYFUNCTION("IF(ISBLANK($D780),"""",IFERROR(JOIN("", "",QUERY(INDIRECT(""'(EDCA) "" &amp; O$3 &amp; ""'!$A$1:$D$1000""),""SELECT A WHERE D = '"" &amp; $A780 &amp; ""'""))))"),"")</f>
        <v/>
      </c>
      <c r="P780" s="76" t="str">
        <f>IFERROR(__xludf.DUMMYFUNCTION("IF(ISBLANK($D780),"""",IFERROR(JOIN("", "",QUERY(INDIRECT(""'(EDCA) "" &amp; P$3 &amp; ""'!$A$1:$D$1000""),""SELECT A WHERE D = '"" &amp; $A780 &amp; ""'""))))"),"")</f>
        <v/>
      </c>
      <c r="Q780" s="76">
        <f t="shared" ref="Q780:V780" si="778">IF(ISBLANK(IFERROR(VLOOKUP($A780,INDIRECT("'(EDCA) " &amp; Q$3 &amp; "'!$D:$D"),1,FALSE))),0,1)</f>
        <v>0</v>
      </c>
      <c r="R780" s="76">
        <f t="shared" si="778"/>
        <v>0</v>
      </c>
      <c r="S780" s="76">
        <f t="shared" si="778"/>
        <v>0</v>
      </c>
      <c r="T780" s="76">
        <f t="shared" si="778"/>
        <v>0</v>
      </c>
      <c r="U780" s="76">
        <f t="shared" si="778"/>
        <v>0</v>
      </c>
      <c r="V780" s="76">
        <f t="shared" si="778"/>
        <v>0</v>
      </c>
    </row>
    <row r="781">
      <c r="A781" s="76" t="str">
        <f t="shared" si="1"/>
        <v> ()</v>
      </c>
      <c r="B781" s="76"/>
      <c r="C781" s="76"/>
      <c r="D781" s="76"/>
      <c r="E781" s="76"/>
      <c r="F781" s="76"/>
      <c r="G781" s="76"/>
      <c r="H781" s="76"/>
      <c r="I781" s="88" t="str">
        <f t="shared" si="3"/>
        <v>no</v>
      </c>
      <c r="J781" s="88" t="str">
        <f>IFERROR(__xludf.DUMMYFUNCTION("IFERROR(JOIN("", "",FILTER(K781:P781,LEN(K781:P781))))"),"")</f>
        <v/>
      </c>
      <c r="K781" s="76" t="str">
        <f>IFERROR(__xludf.DUMMYFUNCTION("IF(ISBLANK($D781),"""",IFERROR(JOIN("", "",QUERY(INDIRECT(""'(EDCA) "" &amp; K$3 &amp; ""'!$A$1:$D$1000""),""SELECT A WHERE D = '"" &amp; $A781 &amp; ""'""))))"),"")</f>
        <v/>
      </c>
      <c r="L781" s="76" t="str">
        <f>IFERROR(__xludf.DUMMYFUNCTION("IF(ISBLANK($D781),"""",IFERROR(JOIN("", "",QUERY(INDIRECT(""'(EDCA) "" &amp; L$3 &amp; ""'!$A$1:$D$1000""),""SELECT A WHERE D = '"" &amp; $A781 &amp; ""'""))))"),"")</f>
        <v/>
      </c>
      <c r="M781" s="76" t="str">
        <f>IFERROR(__xludf.DUMMYFUNCTION("IF(ISBLANK($D781),"""",IFERROR(JOIN("", "",QUERY(INDIRECT(""'(EDCA) "" &amp; M$3 &amp; ""'!$A$1:$D$1000""),""SELECT A WHERE D = '"" &amp; $A781 &amp; ""'""))))"),"")</f>
        <v/>
      </c>
      <c r="N781" s="76" t="str">
        <f>IFERROR(__xludf.DUMMYFUNCTION("IF(ISBLANK($D781),"""",IFERROR(JOIN("", "",QUERY(INDIRECT(""'(EDCA) "" &amp; N$3 &amp; ""'!$A$1:$D$1000""),""SELECT A WHERE D = '"" &amp; $A781 &amp; ""'""))))"),"")</f>
        <v/>
      </c>
      <c r="O781" s="76" t="str">
        <f>IFERROR(__xludf.DUMMYFUNCTION("IF(ISBLANK($D781),"""",IFERROR(JOIN("", "",QUERY(INDIRECT(""'(EDCA) "" &amp; O$3 &amp; ""'!$A$1:$D$1000""),""SELECT A WHERE D = '"" &amp; $A781 &amp; ""'""))))"),"")</f>
        <v/>
      </c>
      <c r="P781" s="76" t="str">
        <f>IFERROR(__xludf.DUMMYFUNCTION("IF(ISBLANK($D781),"""",IFERROR(JOIN("", "",QUERY(INDIRECT(""'(EDCA) "" &amp; P$3 &amp; ""'!$A$1:$D$1000""),""SELECT A WHERE D = '"" &amp; $A781 &amp; ""'""))))"),"")</f>
        <v/>
      </c>
      <c r="Q781" s="76">
        <f t="shared" ref="Q781:V781" si="779">IF(ISBLANK(IFERROR(VLOOKUP($A781,INDIRECT("'(EDCA) " &amp; Q$3 &amp; "'!$D:$D"),1,FALSE))),0,1)</f>
        <v>0</v>
      </c>
      <c r="R781" s="76">
        <f t="shared" si="779"/>
        <v>0</v>
      </c>
      <c r="S781" s="76">
        <f t="shared" si="779"/>
        <v>0</v>
      </c>
      <c r="T781" s="76">
        <f t="shared" si="779"/>
        <v>0</v>
      </c>
      <c r="U781" s="76">
        <f t="shared" si="779"/>
        <v>0</v>
      </c>
      <c r="V781" s="76">
        <f t="shared" si="779"/>
        <v>0</v>
      </c>
    </row>
    <row r="782">
      <c r="A782" s="76" t="str">
        <f t="shared" si="1"/>
        <v> ()</v>
      </c>
      <c r="B782" s="76"/>
      <c r="C782" s="76"/>
      <c r="D782" s="76"/>
      <c r="E782" s="76"/>
      <c r="F782" s="76"/>
      <c r="G782" s="76"/>
      <c r="H782" s="76"/>
      <c r="I782" s="88" t="str">
        <f t="shared" si="3"/>
        <v>no</v>
      </c>
      <c r="J782" s="88" t="str">
        <f>IFERROR(__xludf.DUMMYFUNCTION("IFERROR(JOIN("", "",FILTER(K782:P782,LEN(K782:P782))))"),"")</f>
        <v/>
      </c>
      <c r="K782" s="76" t="str">
        <f>IFERROR(__xludf.DUMMYFUNCTION("IF(ISBLANK($D782),"""",IFERROR(JOIN("", "",QUERY(INDIRECT(""'(EDCA) "" &amp; K$3 &amp; ""'!$A$1:$D$1000""),""SELECT A WHERE D = '"" &amp; $A782 &amp; ""'""))))"),"")</f>
        <v/>
      </c>
      <c r="L782" s="76" t="str">
        <f>IFERROR(__xludf.DUMMYFUNCTION("IF(ISBLANK($D782),"""",IFERROR(JOIN("", "",QUERY(INDIRECT(""'(EDCA) "" &amp; L$3 &amp; ""'!$A$1:$D$1000""),""SELECT A WHERE D = '"" &amp; $A782 &amp; ""'""))))"),"")</f>
        <v/>
      </c>
      <c r="M782" s="76" t="str">
        <f>IFERROR(__xludf.DUMMYFUNCTION("IF(ISBLANK($D782),"""",IFERROR(JOIN("", "",QUERY(INDIRECT(""'(EDCA) "" &amp; M$3 &amp; ""'!$A$1:$D$1000""),""SELECT A WHERE D = '"" &amp; $A782 &amp; ""'""))))"),"")</f>
        <v/>
      </c>
      <c r="N782" s="76" t="str">
        <f>IFERROR(__xludf.DUMMYFUNCTION("IF(ISBLANK($D782),"""",IFERROR(JOIN("", "",QUERY(INDIRECT(""'(EDCA) "" &amp; N$3 &amp; ""'!$A$1:$D$1000""),""SELECT A WHERE D = '"" &amp; $A782 &amp; ""'""))))"),"")</f>
        <v/>
      </c>
      <c r="O782" s="76" t="str">
        <f>IFERROR(__xludf.DUMMYFUNCTION("IF(ISBLANK($D782),"""",IFERROR(JOIN("", "",QUERY(INDIRECT(""'(EDCA) "" &amp; O$3 &amp; ""'!$A$1:$D$1000""),""SELECT A WHERE D = '"" &amp; $A782 &amp; ""'""))))"),"")</f>
        <v/>
      </c>
      <c r="P782" s="76" t="str">
        <f>IFERROR(__xludf.DUMMYFUNCTION("IF(ISBLANK($D782),"""",IFERROR(JOIN("", "",QUERY(INDIRECT(""'(EDCA) "" &amp; P$3 &amp; ""'!$A$1:$D$1000""),""SELECT A WHERE D = '"" &amp; $A782 &amp; ""'""))))"),"")</f>
        <v/>
      </c>
      <c r="Q782" s="76">
        <f t="shared" ref="Q782:V782" si="780">IF(ISBLANK(IFERROR(VLOOKUP($A782,INDIRECT("'(EDCA) " &amp; Q$3 &amp; "'!$D:$D"),1,FALSE))),0,1)</f>
        <v>0</v>
      </c>
      <c r="R782" s="76">
        <f t="shared" si="780"/>
        <v>0</v>
      </c>
      <c r="S782" s="76">
        <f t="shared" si="780"/>
        <v>0</v>
      </c>
      <c r="T782" s="76">
        <f t="shared" si="780"/>
        <v>0</v>
      </c>
      <c r="U782" s="76">
        <f t="shared" si="780"/>
        <v>0</v>
      </c>
      <c r="V782" s="76">
        <f t="shared" si="780"/>
        <v>0</v>
      </c>
    </row>
    <row r="783">
      <c r="A783" s="76" t="str">
        <f t="shared" si="1"/>
        <v> ()</v>
      </c>
      <c r="B783" s="76"/>
      <c r="C783" s="76"/>
      <c r="D783" s="76"/>
      <c r="E783" s="76"/>
      <c r="F783" s="76"/>
      <c r="G783" s="76"/>
      <c r="H783" s="76"/>
      <c r="I783" s="88" t="str">
        <f t="shared" si="3"/>
        <v>no</v>
      </c>
      <c r="J783" s="88" t="str">
        <f>IFERROR(__xludf.DUMMYFUNCTION("IFERROR(JOIN("", "",FILTER(K783:P783,LEN(K783:P783))))"),"")</f>
        <v/>
      </c>
      <c r="K783" s="76" t="str">
        <f>IFERROR(__xludf.DUMMYFUNCTION("IF(ISBLANK($D783),"""",IFERROR(JOIN("", "",QUERY(INDIRECT(""'(EDCA) "" &amp; K$3 &amp; ""'!$A$1:$D$1000""),""SELECT A WHERE D = '"" &amp; $A783 &amp; ""'""))))"),"")</f>
        <v/>
      </c>
      <c r="L783" s="76" t="str">
        <f>IFERROR(__xludf.DUMMYFUNCTION("IF(ISBLANK($D783),"""",IFERROR(JOIN("", "",QUERY(INDIRECT(""'(EDCA) "" &amp; L$3 &amp; ""'!$A$1:$D$1000""),""SELECT A WHERE D = '"" &amp; $A783 &amp; ""'""))))"),"")</f>
        <v/>
      </c>
      <c r="M783" s="76" t="str">
        <f>IFERROR(__xludf.DUMMYFUNCTION("IF(ISBLANK($D783),"""",IFERROR(JOIN("", "",QUERY(INDIRECT(""'(EDCA) "" &amp; M$3 &amp; ""'!$A$1:$D$1000""),""SELECT A WHERE D = '"" &amp; $A783 &amp; ""'""))))"),"")</f>
        <v/>
      </c>
      <c r="N783" s="76" t="str">
        <f>IFERROR(__xludf.DUMMYFUNCTION("IF(ISBLANK($D783),"""",IFERROR(JOIN("", "",QUERY(INDIRECT(""'(EDCA) "" &amp; N$3 &amp; ""'!$A$1:$D$1000""),""SELECT A WHERE D = '"" &amp; $A783 &amp; ""'""))))"),"")</f>
        <v/>
      </c>
      <c r="O783" s="76" t="str">
        <f>IFERROR(__xludf.DUMMYFUNCTION("IF(ISBLANK($D783),"""",IFERROR(JOIN("", "",QUERY(INDIRECT(""'(EDCA) "" &amp; O$3 &amp; ""'!$A$1:$D$1000""),""SELECT A WHERE D = '"" &amp; $A783 &amp; ""'""))))"),"")</f>
        <v/>
      </c>
      <c r="P783" s="76" t="str">
        <f>IFERROR(__xludf.DUMMYFUNCTION("IF(ISBLANK($D783),"""",IFERROR(JOIN("", "",QUERY(INDIRECT(""'(EDCA) "" &amp; P$3 &amp; ""'!$A$1:$D$1000""),""SELECT A WHERE D = '"" &amp; $A783 &amp; ""'""))))"),"")</f>
        <v/>
      </c>
      <c r="Q783" s="76">
        <f t="shared" ref="Q783:V783" si="781">IF(ISBLANK(IFERROR(VLOOKUP($A783,INDIRECT("'(EDCA) " &amp; Q$3 &amp; "'!$D:$D"),1,FALSE))),0,1)</f>
        <v>0</v>
      </c>
      <c r="R783" s="76">
        <f t="shared" si="781"/>
        <v>0</v>
      </c>
      <c r="S783" s="76">
        <f t="shared" si="781"/>
        <v>0</v>
      </c>
      <c r="T783" s="76">
        <f t="shared" si="781"/>
        <v>0</v>
      </c>
      <c r="U783" s="76">
        <f t="shared" si="781"/>
        <v>0</v>
      </c>
      <c r="V783" s="76">
        <f t="shared" si="781"/>
        <v>0</v>
      </c>
    </row>
    <row r="784">
      <c r="A784" s="76" t="str">
        <f t="shared" si="1"/>
        <v> ()</v>
      </c>
      <c r="B784" s="76"/>
      <c r="C784" s="76"/>
      <c r="D784" s="76"/>
      <c r="E784" s="76"/>
      <c r="F784" s="76"/>
      <c r="G784" s="76"/>
      <c r="H784" s="76"/>
      <c r="I784" s="88" t="str">
        <f t="shared" si="3"/>
        <v>no</v>
      </c>
      <c r="J784" s="88" t="str">
        <f>IFERROR(__xludf.DUMMYFUNCTION("IFERROR(JOIN("", "",FILTER(K784:P784,LEN(K784:P784))))"),"")</f>
        <v/>
      </c>
      <c r="K784" s="76" t="str">
        <f>IFERROR(__xludf.DUMMYFUNCTION("IF(ISBLANK($D784),"""",IFERROR(JOIN("", "",QUERY(INDIRECT(""'(EDCA) "" &amp; K$3 &amp; ""'!$A$1:$D$1000""),""SELECT A WHERE D = '"" &amp; $A784 &amp; ""'""))))"),"")</f>
        <v/>
      </c>
      <c r="L784" s="76" t="str">
        <f>IFERROR(__xludf.DUMMYFUNCTION("IF(ISBLANK($D784),"""",IFERROR(JOIN("", "",QUERY(INDIRECT(""'(EDCA) "" &amp; L$3 &amp; ""'!$A$1:$D$1000""),""SELECT A WHERE D = '"" &amp; $A784 &amp; ""'""))))"),"")</f>
        <v/>
      </c>
      <c r="M784" s="76" t="str">
        <f>IFERROR(__xludf.DUMMYFUNCTION("IF(ISBLANK($D784),"""",IFERROR(JOIN("", "",QUERY(INDIRECT(""'(EDCA) "" &amp; M$3 &amp; ""'!$A$1:$D$1000""),""SELECT A WHERE D = '"" &amp; $A784 &amp; ""'""))))"),"")</f>
        <v/>
      </c>
      <c r="N784" s="76" t="str">
        <f>IFERROR(__xludf.DUMMYFUNCTION("IF(ISBLANK($D784),"""",IFERROR(JOIN("", "",QUERY(INDIRECT(""'(EDCA) "" &amp; N$3 &amp; ""'!$A$1:$D$1000""),""SELECT A WHERE D = '"" &amp; $A784 &amp; ""'""))))"),"")</f>
        <v/>
      </c>
      <c r="O784" s="76" t="str">
        <f>IFERROR(__xludf.DUMMYFUNCTION("IF(ISBLANK($D784),"""",IFERROR(JOIN("", "",QUERY(INDIRECT(""'(EDCA) "" &amp; O$3 &amp; ""'!$A$1:$D$1000""),""SELECT A WHERE D = '"" &amp; $A784 &amp; ""'""))))"),"")</f>
        <v/>
      </c>
      <c r="P784" s="76" t="str">
        <f>IFERROR(__xludf.DUMMYFUNCTION("IF(ISBLANK($D784),"""",IFERROR(JOIN("", "",QUERY(INDIRECT(""'(EDCA) "" &amp; P$3 &amp; ""'!$A$1:$D$1000""),""SELECT A WHERE D = '"" &amp; $A784 &amp; ""'""))))"),"")</f>
        <v/>
      </c>
      <c r="Q784" s="76">
        <f t="shared" ref="Q784:V784" si="782">IF(ISBLANK(IFERROR(VLOOKUP($A784,INDIRECT("'(EDCA) " &amp; Q$3 &amp; "'!$D:$D"),1,FALSE))),0,1)</f>
        <v>0</v>
      </c>
      <c r="R784" s="76">
        <f t="shared" si="782"/>
        <v>0</v>
      </c>
      <c r="S784" s="76">
        <f t="shared" si="782"/>
        <v>0</v>
      </c>
      <c r="T784" s="76">
        <f t="shared" si="782"/>
        <v>0</v>
      </c>
      <c r="U784" s="76">
        <f t="shared" si="782"/>
        <v>0</v>
      </c>
      <c r="V784" s="76">
        <f t="shared" si="782"/>
        <v>0</v>
      </c>
    </row>
    <row r="785">
      <c r="A785" s="76" t="str">
        <f t="shared" si="1"/>
        <v> ()</v>
      </c>
      <c r="B785" s="76"/>
      <c r="C785" s="76"/>
      <c r="D785" s="76"/>
      <c r="E785" s="76"/>
      <c r="F785" s="76"/>
      <c r="G785" s="76"/>
      <c r="H785" s="76"/>
      <c r="I785" s="88" t="str">
        <f t="shared" si="3"/>
        <v>no</v>
      </c>
      <c r="J785" s="88" t="str">
        <f>IFERROR(__xludf.DUMMYFUNCTION("IFERROR(JOIN("", "",FILTER(K785:P785,LEN(K785:P785))))"),"")</f>
        <v/>
      </c>
      <c r="K785" s="76" t="str">
        <f>IFERROR(__xludf.DUMMYFUNCTION("IF(ISBLANK($D785),"""",IFERROR(JOIN("", "",QUERY(INDIRECT(""'(EDCA) "" &amp; K$3 &amp; ""'!$A$1:$D$1000""),""SELECT A WHERE D = '"" &amp; $A785 &amp; ""'""))))"),"")</f>
        <v/>
      </c>
      <c r="L785" s="76" t="str">
        <f>IFERROR(__xludf.DUMMYFUNCTION("IF(ISBLANK($D785),"""",IFERROR(JOIN("", "",QUERY(INDIRECT(""'(EDCA) "" &amp; L$3 &amp; ""'!$A$1:$D$1000""),""SELECT A WHERE D = '"" &amp; $A785 &amp; ""'""))))"),"")</f>
        <v/>
      </c>
      <c r="M785" s="76" t="str">
        <f>IFERROR(__xludf.DUMMYFUNCTION("IF(ISBLANK($D785),"""",IFERROR(JOIN("", "",QUERY(INDIRECT(""'(EDCA) "" &amp; M$3 &amp; ""'!$A$1:$D$1000""),""SELECT A WHERE D = '"" &amp; $A785 &amp; ""'""))))"),"")</f>
        <v/>
      </c>
      <c r="N785" s="76" t="str">
        <f>IFERROR(__xludf.DUMMYFUNCTION("IF(ISBLANK($D785),"""",IFERROR(JOIN("", "",QUERY(INDIRECT(""'(EDCA) "" &amp; N$3 &amp; ""'!$A$1:$D$1000""),""SELECT A WHERE D = '"" &amp; $A785 &amp; ""'""))))"),"")</f>
        <v/>
      </c>
      <c r="O785" s="76" t="str">
        <f>IFERROR(__xludf.DUMMYFUNCTION("IF(ISBLANK($D785),"""",IFERROR(JOIN("", "",QUERY(INDIRECT(""'(EDCA) "" &amp; O$3 &amp; ""'!$A$1:$D$1000""),""SELECT A WHERE D = '"" &amp; $A785 &amp; ""'""))))"),"")</f>
        <v/>
      </c>
      <c r="P785" s="76" t="str">
        <f>IFERROR(__xludf.DUMMYFUNCTION("IF(ISBLANK($D785),"""",IFERROR(JOIN("", "",QUERY(INDIRECT(""'(EDCA) "" &amp; P$3 &amp; ""'!$A$1:$D$1000""),""SELECT A WHERE D = '"" &amp; $A785 &amp; ""'""))))"),"")</f>
        <v/>
      </c>
      <c r="Q785" s="76">
        <f t="shared" ref="Q785:V785" si="783">IF(ISBLANK(IFERROR(VLOOKUP($A785,INDIRECT("'(EDCA) " &amp; Q$3 &amp; "'!$D:$D"),1,FALSE))),0,1)</f>
        <v>0</v>
      </c>
      <c r="R785" s="76">
        <f t="shared" si="783"/>
        <v>0</v>
      </c>
      <c r="S785" s="76">
        <f t="shared" si="783"/>
        <v>0</v>
      </c>
      <c r="T785" s="76">
        <f t="shared" si="783"/>
        <v>0</v>
      </c>
      <c r="U785" s="76">
        <f t="shared" si="783"/>
        <v>0</v>
      </c>
      <c r="V785" s="76">
        <f t="shared" si="783"/>
        <v>0</v>
      </c>
    </row>
    <row r="786">
      <c r="A786" s="76" t="str">
        <f t="shared" si="1"/>
        <v> ()</v>
      </c>
      <c r="B786" s="76"/>
      <c r="C786" s="76"/>
      <c r="D786" s="76"/>
      <c r="E786" s="76"/>
      <c r="F786" s="76"/>
      <c r="G786" s="76"/>
      <c r="H786" s="76"/>
      <c r="I786" s="88" t="str">
        <f t="shared" si="3"/>
        <v>no</v>
      </c>
      <c r="J786" s="88" t="str">
        <f>IFERROR(__xludf.DUMMYFUNCTION("IFERROR(JOIN("", "",FILTER(K786:P786,LEN(K786:P786))))"),"")</f>
        <v/>
      </c>
      <c r="K786" s="76" t="str">
        <f>IFERROR(__xludf.DUMMYFUNCTION("IF(ISBLANK($D786),"""",IFERROR(JOIN("", "",QUERY(INDIRECT(""'(EDCA) "" &amp; K$3 &amp; ""'!$A$1:$D$1000""),""SELECT A WHERE D = '"" &amp; $A786 &amp; ""'""))))"),"")</f>
        <v/>
      </c>
      <c r="L786" s="76" t="str">
        <f>IFERROR(__xludf.DUMMYFUNCTION("IF(ISBLANK($D786),"""",IFERROR(JOIN("", "",QUERY(INDIRECT(""'(EDCA) "" &amp; L$3 &amp; ""'!$A$1:$D$1000""),""SELECT A WHERE D = '"" &amp; $A786 &amp; ""'""))))"),"")</f>
        <v/>
      </c>
      <c r="M786" s="76" t="str">
        <f>IFERROR(__xludf.DUMMYFUNCTION("IF(ISBLANK($D786),"""",IFERROR(JOIN("", "",QUERY(INDIRECT(""'(EDCA) "" &amp; M$3 &amp; ""'!$A$1:$D$1000""),""SELECT A WHERE D = '"" &amp; $A786 &amp; ""'""))))"),"")</f>
        <v/>
      </c>
      <c r="N786" s="76" t="str">
        <f>IFERROR(__xludf.DUMMYFUNCTION("IF(ISBLANK($D786),"""",IFERROR(JOIN("", "",QUERY(INDIRECT(""'(EDCA) "" &amp; N$3 &amp; ""'!$A$1:$D$1000""),""SELECT A WHERE D = '"" &amp; $A786 &amp; ""'""))))"),"")</f>
        <v/>
      </c>
      <c r="O786" s="76" t="str">
        <f>IFERROR(__xludf.DUMMYFUNCTION("IF(ISBLANK($D786),"""",IFERROR(JOIN("", "",QUERY(INDIRECT(""'(EDCA) "" &amp; O$3 &amp; ""'!$A$1:$D$1000""),""SELECT A WHERE D = '"" &amp; $A786 &amp; ""'""))))"),"")</f>
        <v/>
      </c>
      <c r="P786" s="76" t="str">
        <f>IFERROR(__xludf.DUMMYFUNCTION("IF(ISBLANK($D786),"""",IFERROR(JOIN("", "",QUERY(INDIRECT(""'(EDCA) "" &amp; P$3 &amp; ""'!$A$1:$D$1000""),""SELECT A WHERE D = '"" &amp; $A786 &amp; ""'""))))"),"")</f>
        <v/>
      </c>
      <c r="Q786" s="76">
        <f t="shared" ref="Q786:V786" si="784">IF(ISBLANK(IFERROR(VLOOKUP($A786,INDIRECT("'(EDCA) " &amp; Q$3 &amp; "'!$D:$D"),1,FALSE))),0,1)</f>
        <v>0</v>
      </c>
      <c r="R786" s="76">
        <f t="shared" si="784"/>
        <v>0</v>
      </c>
      <c r="S786" s="76">
        <f t="shared" si="784"/>
        <v>0</v>
      </c>
      <c r="T786" s="76">
        <f t="shared" si="784"/>
        <v>0</v>
      </c>
      <c r="U786" s="76">
        <f t="shared" si="784"/>
        <v>0</v>
      </c>
      <c r="V786" s="76">
        <f t="shared" si="784"/>
        <v>0</v>
      </c>
    </row>
    <row r="787">
      <c r="A787" s="76" t="str">
        <f t="shared" si="1"/>
        <v> ()</v>
      </c>
      <c r="B787" s="76"/>
      <c r="C787" s="76"/>
      <c r="D787" s="76"/>
      <c r="E787" s="76"/>
      <c r="F787" s="76"/>
      <c r="G787" s="76"/>
      <c r="H787" s="76"/>
      <c r="I787" s="88" t="str">
        <f t="shared" si="3"/>
        <v>no</v>
      </c>
      <c r="J787" s="88" t="str">
        <f>IFERROR(__xludf.DUMMYFUNCTION("IFERROR(JOIN("", "",FILTER(K787:P787,LEN(K787:P787))))"),"")</f>
        <v/>
      </c>
      <c r="K787" s="76" t="str">
        <f>IFERROR(__xludf.DUMMYFUNCTION("IF(ISBLANK($D787),"""",IFERROR(JOIN("", "",QUERY(INDIRECT(""'(EDCA) "" &amp; K$3 &amp; ""'!$A$1:$D$1000""),""SELECT A WHERE D = '"" &amp; $A787 &amp; ""'""))))"),"")</f>
        <v/>
      </c>
      <c r="L787" s="76" t="str">
        <f>IFERROR(__xludf.DUMMYFUNCTION("IF(ISBLANK($D787),"""",IFERROR(JOIN("", "",QUERY(INDIRECT(""'(EDCA) "" &amp; L$3 &amp; ""'!$A$1:$D$1000""),""SELECT A WHERE D = '"" &amp; $A787 &amp; ""'""))))"),"")</f>
        <v/>
      </c>
      <c r="M787" s="76" t="str">
        <f>IFERROR(__xludf.DUMMYFUNCTION("IF(ISBLANK($D787),"""",IFERROR(JOIN("", "",QUERY(INDIRECT(""'(EDCA) "" &amp; M$3 &amp; ""'!$A$1:$D$1000""),""SELECT A WHERE D = '"" &amp; $A787 &amp; ""'""))))"),"")</f>
        <v/>
      </c>
      <c r="N787" s="76" t="str">
        <f>IFERROR(__xludf.DUMMYFUNCTION("IF(ISBLANK($D787),"""",IFERROR(JOIN("", "",QUERY(INDIRECT(""'(EDCA) "" &amp; N$3 &amp; ""'!$A$1:$D$1000""),""SELECT A WHERE D = '"" &amp; $A787 &amp; ""'""))))"),"")</f>
        <v/>
      </c>
      <c r="O787" s="76" t="str">
        <f>IFERROR(__xludf.DUMMYFUNCTION("IF(ISBLANK($D787),"""",IFERROR(JOIN("", "",QUERY(INDIRECT(""'(EDCA) "" &amp; O$3 &amp; ""'!$A$1:$D$1000""),""SELECT A WHERE D = '"" &amp; $A787 &amp; ""'""))))"),"")</f>
        <v/>
      </c>
      <c r="P787" s="76" t="str">
        <f>IFERROR(__xludf.DUMMYFUNCTION("IF(ISBLANK($D787),"""",IFERROR(JOIN("", "",QUERY(INDIRECT(""'(EDCA) "" &amp; P$3 &amp; ""'!$A$1:$D$1000""),""SELECT A WHERE D = '"" &amp; $A787 &amp; ""'""))))"),"")</f>
        <v/>
      </c>
      <c r="Q787" s="76">
        <f t="shared" ref="Q787:V787" si="785">IF(ISBLANK(IFERROR(VLOOKUP($A787,INDIRECT("'(EDCA) " &amp; Q$3 &amp; "'!$D:$D"),1,FALSE))),0,1)</f>
        <v>0</v>
      </c>
      <c r="R787" s="76">
        <f t="shared" si="785"/>
        <v>0</v>
      </c>
      <c r="S787" s="76">
        <f t="shared" si="785"/>
        <v>0</v>
      </c>
      <c r="T787" s="76">
        <f t="shared" si="785"/>
        <v>0</v>
      </c>
      <c r="U787" s="76">
        <f t="shared" si="785"/>
        <v>0</v>
      </c>
      <c r="V787" s="76">
        <f t="shared" si="785"/>
        <v>0</v>
      </c>
    </row>
    <row r="788">
      <c r="A788" s="76" t="str">
        <f t="shared" si="1"/>
        <v> ()</v>
      </c>
      <c r="B788" s="76"/>
      <c r="C788" s="76"/>
      <c r="D788" s="76"/>
      <c r="E788" s="76"/>
      <c r="F788" s="76"/>
      <c r="G788" s="76"/>
      <c r="H788" s="76"/>
      <c r="I788" s="88" t="str">
        <f t="shared" si="3"/>
        <v>no</v>
      </c>
      <c r="J788" s="88" t="str">
        <f>IFERROR(__xludf.DUMMYFUNCTION("IFERROR(JOIN("", "",FILTER(K788:P788,LEN(K788:P788))))"),"")</f>
        <v/>
      </c>
      <c r="K788" s="76" t="str">
        <f>IFERROR(__xludf.DUMMYFUNCTION("IF(ISBLANK($D788),"""",IFERROR(JOIN("", "",QUERY(INDIRECT(""'(EDCA) "" &amp; K$3 &amp; ""'!$A$1:$D$1000""),""SELECT A WHERE D = '"" &amp; $A788 &amp; ""'""))))"),"")</f>
        <v/>
      </c>
      <c r="L788" s="76" t="str">
        <f>IFERROR(__xludf.DUMMYFUNCTION("IF(ISBLANK($D788),"""",IFERROR(JOIN("", "",QUERY(INDIRECT(""'(EDCA) "" &amp; L$3 &amp; ""'!$A$1:$D$1000""),""SELECT A WHERE D = '"" &amp; $A788 &amp; ""'""))))"),"")</f>
        <v/>
      </c>
      <c r="M788" s="76" t="str">
        <f>IFERROR(__xludf.DUMMYFUNCTION("IF(ISBLANK($D788),"""",IFERROR(JOIN("", "",QUERY(INDIRECT(""'(EDCA) "" &amp; M$3 &amp; ""'!$A$1:$D$1000""),""SELECT A WHERE D = '"" &amp; $A788 &amp; ""'""))))"),"")</f>
        <v/>
      </c>
      <c r="N788" s="76" t="str">
        <f>IFERROR(__xludf.DUMMYFUNCTION("IF(ISBLANK($D788),"""",IFERROR(JOIN("", "",QUERY(INDIRECT(""'(EDCA) "" &amp; N$3 &amp; ""'!$A$1:$D$1000""),""SELECT A WHERE D = '"" &amp; $A788 &amp; ""'""))))"),"")</f>
        <v/>
      </c>
      <c r="O788" s="76" t="str">
        <f>IFERROR(__xludf.DUMMYFUNCTION("IF(ISBLANK($D788),"""",IFERROR(JOIN("", "",QUERY(INDIRECT(""'(EDCA) "" &amp; O$3 &amp; ""'!$A$1:$D$1000""),""SELECT A WHERE D = '"" &amp; $A788 &amp; ""'""))))"),"")</f>
        <v/>
      </c>
      <c r="P788" s="76" t="str">
        <f>IFERROR(__xludf.DUMMYFUNCTION("IF(ISBLANK($D788),"""",IFERROR(JOIN("", "",QUERY(INDIRECT(""'(EDCA) "" &amp; P$3 &amp; ""'!$A$1:$D$1000""),""SELECT A WHERE D = '"" &amp; $A788 &amp; ""'""))))"),"")</f>
        <v/>
      </c>
      <c r="Q788" s="76">
        <f t="shared" ref="Q788:V788" si="786">IF(ISBLANK(IFERROR(VLOOKUP($A788,INDIRECT("'(EDCA) " &amp; Q$3 &amp; "'!$D:$D"),1,FALSE))),0,1)</f>
        <v>0</v>
      </c>
      <c r="R788" s="76">
        <f t="shared" si="786"/>
        <v>0</v>
      </c>
      <c r="S788" s="76">
        <f t="shared" si="786"/>
        <v>0</v>
      </c>
      <c r="T788" s="76">
        <f t="shared" si="786"/>
        <v>0</v>
      </c>
      <c r="U788" s="76">
        <f t="shared" si="786"/>
        <v>0</v>
      </c>
      <c r="V788" s="76">
        <f t="shared" si="786"/>
        <v>0</v>
      </c>
    </row>
    <row r="789">
      <c r="A789" s="76" t="str">
        <f t="shared" si="1"/>
        <v> ()</v>
      </c>
      <c r="B789" s="76"/>
      <c r="C789" s="76"/>
      <c r="D789" s="76"/>
      <c r="E789" s="76"/>
      <c r="F789" s="76"/>
      <c r="G789" s="76"/>
      <c r="H789" s="76"/>
      <c r="I789" s="88" t="str">
        <f t="shared" si="3"/>
        <v>no</v>
      </c>
      <c r="J789" s="88" t="str">
        <f>IFERROR(__xludf.DUMMYFUNCTION("IFERROR(JOIN("", "",FILTER(K789:P789,LEN(K789:P789))))"),"")</f>
        <v/>
      </c>
      <c r="K789" s="76" t="str">
        <f>IFERROR(__xludf.DUMMYFUNCTION("IF(ISBLANK($D789),"""",IFERROR(JOIN("", "",QUERY(INDIRECT(""'(EDCA) "" &amp; K$3 &amp; ""'!$A$1:$D$1000""),""SELECT A WHERE D = '"" &amp; $A789 &amp; ""'""))))"),"")</f>
        <v/>
      </c>
      <c r="L789" s="76" t="str">
        <f>IFERROR(__xludf.DUMMYFUNCTION("IF(ISBLANK($D789),"""",IFERROR(JOIN("", "",QUERY(INDIRECT(""'(EDCA) "" &amp; L$3 &amp; ""'!$A$1:$D$1000""),""SELECT A WHERE D = '"" &amp; $A789 &amp; ""'""))))"),"")</f>
        <v/>
      </c>
      <c r="M789" s="76" t="str">
        <f>IFERROR(__xludf.DUMMYFUNCTION("IF(ISBLANK($D789),"""",IFERROR(JOIN("", "",QUERY(INDIRECT(""'(EDCA) "" &amp; M$3 &amp; ""'!$A$1:$D$1000""),""SELECT A WHERE D = '"" &amp; $A789 &amp; ""'""))))"),"")</f>
        <v/>
      </c>
      <c r="N789" s="76" t="str">
        <f>IFERROR(__xludf.DUMMYFUNCTION("IF(ISBLANK($D789),"""",IFERROR(JOIN("", "",QUERY(INDIRECT(""'(EDCA) "" &amp; N$3 &amp; ""'!$A$1:$D$1000""),""SELECT A WHERE D = '"" &amp; $A789 &amp; ""'""))))"),"")</f>
        <v/>
      </c>
      <c r="O789" s="76" t="str">
        <f>IFERROR(__xludf.DUMMYFUNCTION("IF(ISBLANK($D789),"""",IFERROR(JOIN("", "",QUERY(INDIRECT(""'(EDCA) "" &amp; O$3 &amp; ""'!$A$1:$D$1000""),""SELECT A WHERE D = '"" &amp; $A789 &amp; ""'""))))"),"")</f>
        <v/>
      </c>
      <c r="P789" s="76" t="str">
        <f>IFERROR(__xludf.DUMMYFUNCTION("IF(ISBLANK($D789),"""",IFERROR(JOIN("", "",QUERY(INDIRECT(""'(EDCA) "" &amp; P$3 &amp; ""'!$A$1:$D$1000""),""SELECT A WHERE D = '"" &amp; $A789 &amp; ""'""))))"),"")</f>
        <v/>
      </c>
      <c r="Q789" s="76">
        <f t="shared" ref="Q789:V789" si="787">IF(ISBLANK(IFERROR(VLOOKUP($A789,INDIRECT("'(EDCA) " &amp; Q$3 &amp; "'!$D:$D"),1,FALSE))),0,1)</f>
        <v>0</v>
      </c>
      <c r="R789" s="76">
        <f t="shared" si="787"/>
        <v>0</v>
      </c>
      <c r="S789" s="76">
        <f t="shared" si="787"/>
        <v>0</v>
      </c>
      <c r="T789" s="76">
        <f t="shared" si="787"/>
        <v>0</v>
      </c>
      <c r="U789" s="76">
        <f t="shared" si="787"/>
        <v>0</v>
      </c>
      <c r="V789" s="76">
        <f t="shared" si="787"/>
        <v>0</v>
      </c>
    </row>
    <row r="790">
      <c r="A790" s="76" t="str">
        <f t="shared" si="1"/>
        <v> ()</v>
      </c>
      <c r="B790" s="76"/>
      <c r="C790" s="76"/>
      <c r="D790" s="76"/>
      <c r="E790" s="76"/>
      <c r="F790" s="76"/>
      <c r="G790" s="76"/>
      <c r="H790" s="76"/>
      <c r="I790" s="88" t="str">
        <f t="shared" si="3"/>
        <v>no</v>
      </c>
      <c r="J790" s="88" t="str">
        <f>IFERROR(__xludf.DUMMYFUNCTION("IFERROR(JOIN("", "",FILTER(K790:P790,LEN(K790:P790))))"),"")</f>
        <v/>
      </c>
      <c r="K790" s="76" t="str">
        <f>IFERROR(__xludf.DUMMYFUNCTION("IF(ISBLANK($D790),"""",IFERROR(JOIN("", "",QUERY(INDIRECT(""'(EDCA) "" &amp; K$3 &amp; ""'!$A$1:$D$1000""),""SELECT A WHERE D = '"" &amp; $A790 &amp; ""'""))))"),"")</f>
        <v/>
      </c>
      <c r="L790" s="76" t="str">
        <f>IFERROR(__xludf.DUMMYFUNCTION("IF(ISBLANK($D790),"""",IFERROR(JOIN("", "",QUERY(INDIRECT(""'(EDCA) "" &amp; L$3 &amp; ""'!$A$1:$D$1000""),""SELECT A WHERE D = '"" &amp; $A790 &amp; ""'""))))"),"")</f>
        <v/>
      </c>
      <c r="M790" s="76" t="str">
        <f>IFERROR(__xludf.DUMMYFUNCTION("IF(ISBLANK($D790),"""",IFERROR(JOIN("", "",QUERY(INDIRECT(""'(EDCA) "" &amp; M$3 &amp; ""'!$A$1:$D$1000""),""SELECT A WHERE D = '"" &amp; $A790 &amp; ""'""))))"),"")</f>
        <v/>
      </c>
      <c r="N790" s="76" t="str">
        <f>IFERROR(__xludf.DUMMYFUNCTION("IF(ISBLANK($D790),"""",IFERROR(JOIN("", "",QUERY(INDIRECT(""'(EDCA) "" &amp; N$3 &amp; ""'!$A$1:$D$1000""),""SELECT A WHERE D = '"" &amp; $A790 &amp; ""'""))))"),"")</f>
        <v/>
      </c>
      <c r="O790" s="76" t="str">
        <f>IFERROR(__xludf.DUMMYFUNCTION("IF(ISBLANK($D790),"""",IFERROR(JOIN("", "",QUERY(INDIRECT(""'(EDCA) "" &amp; O$3 &amp; ""'!$A$1:$D$1000""),""SELECT A WHERE D = '"" &amp; $A790 &amp; ""'""))))"),"")</f>
        <v/>
      </c>
      <c r="P790" s="76" t="str">
        <f>IFERROR(__xludf.DUMMYFUNCTION("IF(ISBLANK($D790),"""",IFERROR(JOIN("", "",QUERY(INDIRECT(""'(EDCA) "" &amp; P$3 &amp; ""'!$A$1:$D$1000""),""SELECT A WHERE D = '"" &amp; $A790 &amp; ""'""))))"),"")</f>
        <v/>
      </c>
      <c r="Q790" s="76">
        <f t="shared" ref="Q790:V790" si="788">IF(ISBLANK(IFERROR(VLOOKUP($A790,INDIRECT("'(EDCA) " &amp; Q$3 &amp; "'!$D:$D"),1,FALSE))),0,1)</f>
        <v>0</v>
      </c>
      <c r="R790" s="76">
        <f t="shared" si="788"/>
        <v>0</v>
      </c>
      <c r="S790" s="76">
        <f t="shared" si="788"/>
        <v>0</v>
      </c>
      <c r="T790" s="76">
        <f t="shared" si="788"/>
        <v>0</v>
      </c>
      <c r="U790" s="76">
        <f t="shared" si="788"/>
        <v>0</v>
      </c>
      <c r="V790" s="76">
        <f t="shared" si="788"/>
        <v>0</v>
      </c>
    </row>
    <row r="791">
      <c r="A791" s="76" t="str">
        <f t="shared" si="1"/>
        <v> ()</v>
      </c>
      <c r="B791" s="76"/>
      <c r="C791" s="76"/>
      <c r="D791" s="76"/>
      <c r="E791" s="76"/>
      <c r="F791" s="76"/>
      <c r="G791" s="76"/>
      <c r="H791" s="76"/>
      <c r="I791" s="88" t="str">
        <f t="shared" si="3"/>
        <v>no</v>
      </c>
      <c r="J791" s="88" t="str">
        <f>IFERROR(__xludf.DUMMYFUNCTION("IFERROR(JOIN("", "",FILTER(K791:P791,LEN(K791:P791))))"),"")</f>
        <v/>
      </c>
      <c r="K791" s="76" t="str">
        <f>IFERROR(__xludf.DUMMYFUNCTION("IF(ISBLANK($D791),"""",IFERROR(JOIN("", "",QUERY(INDIRECT(""'(EDCA) "" &amp; K$3 &amp; ""'!$A$1:$D$1000""),""SELECT A WHERE D = '"" &amp; $A791 &amp; ""'""))))"),"")</f>
        <v/>
      </c>
      <c r="L791" s="76" t="str">
        <f>IFERROR(__xludf.DUMMYFUNCTION("IF(ISBLANK($D791),"""",IFERROR(JOIN("", "",QUERY(INDIRECT(""'(EDCA) "" &amp; L$3 &amp; ""'!$A$1:$D$1000""),""SELECT A WHERE D = '"" &amp; $A791 &amp; ""'""))))"),"")</f>
        <v/>
      </c>
      <c r="M791" s="76" t="str">
        <f>IFERROR(__xludf.DUMMYFUNCTION("IF(ISBLANK($D791),"""",IFERROR(JOIN("", "",QUERY(INDIRECT(""'(EDCA) "" &amp; M$3 &amp; ""'!$A$1:$D$1000""),""SELECT A WHERE D = '"" &amp; $A791 &amp; ""'""))))"),"")</f>
        <v/>
      </c>
      <c r="N791" s="76" t="str">
        <f>IFERROR(__xludf.DUMMYFUNCTION("IF(ISBLANK($D791),"""",IFERROR(JOIN("", "",QUERY(INDIRECT(""'(EDCA) "" &amp; N$3 &amp; ""'!$A$1:$D$1000""),""SELECT A WHERE D = '"" &amp; $A791 &amp; ""'""))))"),"")</f>
        <v/>
      </c>
      <c r="O791" s="76" t="str">
        <f>IFERROR(__xludf.DUMMYFUNCTION("IF(ISBLANK($D791),"""",IFERROR(JOIN("", "",QUERY(INDIRECT(""'(EDCA) "" &amp; O$3 &amp; ""'!$A$1:$D$1000""),""SELECT A WHERE D = '"" &amp; $A791 &amp; ""'""))))"),"")</f>
        <v/>
      </c>
      <c r="P791" s="76" t="str">
        <f>IFERROR(__xludf.DUMMYFUNCTION("IF(ISBLANK($D791),"""",IFERROR(JOIN("", "",QUERY(INDIRECT(""'(EDCA) "" &amp; P$3 &amp; ""'!$A$1:$D$1000""),""SELECT A WHERE D = '"" &amp; $A791 &amp; ""'""))))"),"")</f>
        <v/>
      </c>
      <c r="Q791" s="76">
        <f t="shared" ref="Q791:V791" si="789">IF(ISBLANK(IFERROR(VLOOKUP($A791,INDIRECT("'(EDCA) " &amp; Q$3 &amp; "'!$D:$D"),1,FALSE))),0,1)</f>
        <v>0</v>
      </c>
      <c r="R791" s="76">
        <f t="shared" si="789"/>
        <v>0</v>
      </c>
      <c r="S791" s="76">
        <f t="shared" si="789"/>
        <v>0</v>
      </c>
      <c r="T791" s="76">
        <f t="shared" si="789"/>
        <v>0</v>
      </c>
      <c r="U791" s="76">
        <f t="shared" si="789"/>
        <v>0</v>
      </c>
      <c r="V791" s="76">
        <f t="shared" si="789"/>
        <v>0</v>
      </c>
    </row>
    <row r="792">
      <c r="A792" s="76" t="str">
        <f t="shared" si="1"/>
        <v> ()</v>
      </c>
      <c r="B792" s="76"/>
      <c r="C792" s="76"/>
      <c r="D792" s="76"/>
      <c r="E792" s="76"/>
      <c r="F792" s="76"/>
      <c r="G792" s="76"/>
      <c r="H792" s="76"/>
      <c r="I792" s="88" t="str">
        <f t="shared" si="3"/>
        <v>no</v>
      </c>
      <c r="J792" s="88" t="str">
        <f>IFERROR(__xludf.DUMMYFUNCTION("IFERROR(JOIN("", "",FILTER(K792:P792,LEN(K792:P792))))"),"")</f>
        <v/>
      </c>
      <c r="K792" s="76" t="str">
        <f>IFERROR(__xludf.DUMMYFUNCTION("IF(ISBLANK($D792),"""",IFERROR(JOIN("", "",QUERY(INDIRECT(""'(EDCA) "" &amp; K$3 &amp; ""'!$A$1:$D$1000""),""SELECT A WHERE D = '"" &amp; $A792 &amp; ""'""))))"),"")</f>
        <v/>
      </c>
      <c r="L792" s="76" t="str">
        <f>IFERROR(__xludf.DUMMYFUNCTION("IF(ISBLANK($D792),"""",IFERROR(JOIN("", "",QUERY(INDIRECT(""'(EDCA) "" &amp; L$3 &amp; ""'!$A$1:$D$1000""),""SELECT A WHERE D = '"" &amp; $A792 &amp; ""'""))))"),"")</f>
        <v/>
      </c>
      <c r="M792" s="76" t="str">
        <f>IFERROR(__xludf.DUMMYFUNCTION("IF(ISBLANK($D792),"""",IFERROR(JOIN("", "",QUERY(INDIRECT(""'(EDCA) "" &amp; M$3 &amp; ""'!$A$1:$D$1000""),""SELECT A WHERE D = '"" &amp; $A792 &amp; ""'""))))"),"")</f>
        <v/>
      </c>
      <c r="N792" s="76" t="str">
        <f>IFERROR(__xludf.DUMMYFUNCTION("IF(ISBLANK($D792),"""",IFERROR(JOIN("", "",QUERY(INDIRECT(""'(EDCA) "" &amp; N$3 &amp; ""'!$A$1:$D$1000""),""SELECT A WHERE D = '"" &amp; $A792 &amp; ""'""))))"),"")</f>
        <v/>
      </c>
      <c r="O792" s="76" t="str">
        <f>IFERROR(__xludf.DUMMYFUNCTION("IF(ISBLANK($D792),"""",IFERROR(JOIN("", "",QUERY(INDIRECT(""'(EDCA) "" &amp; O$3 &amp; ""'!$A$1:$D$1000""),""SELECT A WHERE D = '"" &amp; $A792 &amp; ""'""))))"),"")</f>
        <v/>
      </c>
      <c r="P792" s="76" t="str">
        <f>IFERROR(__xludf.DUMMYFUNCTION("IF(ISBLANK($D792),"""",IFERROR(JOIN("", "",QUERY(INDIRECT(""'(EDCA) "" &amp; P$3 &amp; ""'!$A$1:$D$1000""),""SELECT A WHERE D = '"" &amp; $A792 &amp; ""'""))))"),"")</f>
        <v/>
      </c>
      <c r="Q792" s="76">
        <f t="shared" ref="Q792:V792" si="790">IF(ISBLANK(IFERROR(VLOOKUP($A792,INDIRECT("'(EDCA) " &amp; Q$3 &amp; "'!$D:$D"),1,FALSE))),0,1)</f>
        <v>0</v>
      </c>
      <c r="R792" s="76">
        <f t="shared" si="790"/>
        <v>0</v>
      </c>
      <c r="S792" s="76">
        <f t="shared" si="790"/>
        <v>0</v>
      </c>
      <c r="T792" s="76">
        <f t="shared" si="790"/>
        <v>0</v>
      </c>
      <c r="U792" s="76">
        <f t="shared" si="790"/>
        <v>0</v>
      </c>
      <c r="V792" s="76">
        <f t="shared" si="790"/>
        <v>0</v>
      </c>
    </row>
    <row r="793">
      <c r="A793" s="76" t="str">
        <f t="shared" si="1"/>
        <v> ()</v>
      </c>
      <c r="B793" s="76"/>
      <c r="C793" s="76"/>
      <c r="D793" s="76"/>
      <c r="E793" s="76"/>
      <c r="F793" s="76"/>
      <c r="G793" s="76"/>
      <c r="H793" s="76"/>
      <c r="I793" s="88" t="str">
        <f t="shared" si="3"/>
        <v>no</v>
      </c>
      <c r="J793" s="88" t="str">
        <f>IFERROR(__xludf.DUMMYFUNCTION("IFERROR(JOIN("", "",FILTER(K793:P793,LEN(K793:P793))))"),"")</f>
        <v/>
      </c>
      <c r="K793" s="76" t="str">
        <f>IFERROR(__xludf.DUMMYFUNCTION("IF(ISBLANK($D793),"""",IFERROR(JOIN("", "",QUERY(INDIRECT(""'(EDCA) "" &amp; K$3 &amp; ""'!$A$1:$D$1000""),""SELECT A WHERE D = '"" &amp; $A793 &amp; ""'""))))"),"")</f>
        <v/>
      </c>
      <c r="L793" s="76" t="str">
        <f>IFERROR(__xludf.DUMMYFUNCTION("IF(ISBLANK($D793),"""",IFERROR(JOIN("", "",QUERY(INDIRECT(""'(EDCA) "" &amp; L$3 &amp; ""'!$A$1:$D$1000""),""SELECT A WHERE D = '"" &amp; $A793 &amp; ""'""))))"),"")</f>
        <v/>
      </c>
      <c r="M793" s="76" t="str">
        <f>IFERROR(__xludf.DUMMYFUNCTION("IF(ISBLANK($D793),"""",IFERROR(JOIN("", "",QUERY(INDIRECT(""'(EDCA) "" &amp; M$3 &amp; ""'!$A$1:$D$1000""),""SELECT A WHERE D = '"" &amp; $A793 &amp; ""'""))))"),"")</f>
        <v/>
      </c>
      <c r="N793" s="76" t="str">
        <f>IFERROR(__xludf.DUMMYFUNCTION("IF(ISBLANK($D793),"""",IFERROR(JOIN("", "",QUERY(INDIRECT(""'(EDCA) "" &amp; N$3 &amp; ""'!$A$1:$D$1000""),""SELECT A WHERE D = '"" &amp; $A793 &amp; ""'""))))"),"")</f>
        <v/>
      </c>
      <c r="O793" s="76" t="str">
        <f>IFERROR(__xludf.DUMMYFUNCTION("IF(ISBLANK($D793),"""",IFERROR(JOIN("", "",QUERY(INDIRECT(""'(EDCA) "" &amp; O$3 &amp; ""'!$A$1:$D$1000""),""SELECT A WHERE D = '"" &amp; $A793 &amp; ""'""))))"),"")</f>
        <v/>
      </c>
      <c r="P793" s="76" t="str">
        <f>IFERROR(__xludf.DUMMYFUNCTION("IF(ISBLANK($D793),"""",IFERROR(JOIN("", "",QUERY(INDIRECT(""'(EDCA) "" &amp; P$3 &amp; ""'!$A$1:$D$1000""),""SELECT A WHERE D = '"" &amp; $A793 &amp; ""'""))))"),"")</f>
        <v/>
      </c>
      <c r="Q793" s="76">
        <f t="shared" ref="Q793:V793" si="791">IF(ISBLANK(IFERROR(VLOOKUP($A793,INDIRECT("'(EDCA) " &amp; Q$3 &amp; "'!$D:$D"),1,FALSE))),0,1)</f>
        <v>0</v>
      </c>
      <c r="R793" s="76">
        <f t="shared" si="791"/>
        <v>0</v>
      </c>
      <c r="S793" s="76">
        <f t="shared" si="791"/>
        <v>0</v>
      </c>
      <c r="T793" s="76">
        <f t="shared" si="791"/>
        <v>0</v>
      </c>
      <c r="U793" s="76">
        <f t="shared" si="791"/>
        <v>0</v>
      </c>
      <c r="V793" s="76">
        <f t="shared" si="791"/>
        <v>0</v>
      </c>
    </row>
    <row r="794">
      <c r="A794" s="76" t="str">
        <f t="shared" si="1"/>
        <v> ()</v>
      </c>
      <c r="B794" s="76"/>
      <c r="C794" s="76"/>
      <c r="D794" s="76"/>
      <c r="E794" s="76"/>
      <c r="F794" s="76"/>
      <c r="G794" s="76"/>
      <c r="H794" s="76"/>
      <c r="I794" s="88" t="str">
        <f t="shared" si="3"/>
        <v>no</v>
      </c>
      <c r="J794" s="88" t="str">
        <f>IFERROR(__xludf.DUMMYFUNCTION("IFERROR(JOIN("", "",FILTER(K794:P794,LEN(K794:P794))))"),"")</f>
        <v/>
      </c>
      <c r="K794" s="76" t="str">
        <f>IFERROR(__xludf.DUMMYFUNCTION("IF(ISBLANK($D794),"""",IFERROR(JOIN("", "",QUERY(INDIRECT(""'(EDCA) "" &amp; K$3 &amp; ""'!$A$1:$D$1000""),""SELECT A WHERE D = '"" &amp; $A794 &amp; ""'""))))"),"")</f>
        <v/>
      </c>
      <c r="L794" s="76" t="str">
        <f>IFERROR(__xludf.DUMMYFUNCTION("IF(ISBLANK($D794),"""",IFERROR(JOIN("", "",QUERY(INDIRECT(""'(EDCA) "" &amp; L$3 &amp; ""'!$A$1:$D$1000""),""SELECT A WHERE D = '"" &amp; $A794 &amp; ""'""))))"),"")</f>
        <v/>
      </c>
      <c r="M794" s="76" t="str">
        <f>IFERROR(__xludf.DUMMYFUNCTION("IF(ISBLANK($D794),"""",IFERROR(JOIN("", "",QUERY(INDIRECT(""'(EDCA) "" &amp; M$3 &amp; ""'!$A$1:$D$1000""),""SELECT A WHERE D = '"" &amp; $A794 &amp; ""'""))))"),"")</f>
        <v/>
      </c>
      <c r="N794" s="76" t="str">
        <f>IFERROR(__xludf.DUMMYFUNCTION("IF(ISBLANK($D794),"""",IFERROR(JOIN("", "",QUERY(INDIRECT(""'(EDCA) "" &amp; N$3 &amp; ""'!$A$1:$D$1000""),""SELECT A WHERE D = '"" &amp; $A794 &amp; ""'""))))"),"")</f>
        <v/>
      </c>
      <c r="O794" s="76" t="str">
        <f>IFERROR(__xludf.DUMMYFUNCTION("IF(ISBLANK($D794),"""",IFERROR(JOIN("", "",QUERY(INDIRECT(""'(EDCA) "" &amp; O$3 &amp; ""'!$A$1:$D$1000""),""SELECT A WHERE D = '"" &amp; $A794 &amp; ""'""))))"),"")</f>
        <v/>
      </c>
      <c r="P794" s="76" t="str">
        <f>IFERROR(__xludf.DUMMYFUNCTION("IF(ISBLANK($D794),"""",IFERROR(JOIN("", "",QUERY(INDIRECT(""'(EDCA) "" &amp; P$3 &amp; ""'!$A$1:$D$1000""),""SELECT A WHERE D = '"" &amp; $A794 &amp; ""'""))))"),"")</f>
        <v/>
      </c>
      <c r="Q794" s="76">
        <f t="shared" ref="Q794:V794" si="792">IF(ISBLANK(IFERROR(VLOOKUP($A794,INDIRECT("'(EDCA) " &amp; Q$3 &amp; "'!$D:$D"),1,FALSE))),0,1)</f>
        <v>0</v>
      </c>
      <c r="R794" s="76">
        <f t="shared" si="792"/>
        <v>0</v>
      </c>
      <c r="S794" s="76">
        <f t="shared" si="792"/>
        <v>0</v>
      </c>
      <c r="T794" s="76">
        <f t="shared" si="792"/>
        <v>0</v>
      </c>
      <c r="U794" s="76">
        <f t="shared" si="792"/>
        <v>0</v>
      </c>
      <c r="V794" s="76">
        <f t="shared" si="792"/>
        <v>0</v>
      </c>
    </row>
    <row r="795">
      <c r="A795" s="76" t="str">
        <f t="shared" si="1"/>
        <v> ()</v>
      </c>
      <c r="B795" s="76"/>
      <c r="C795" s="76"/>
      <c r="D795" s="76"/>
      <c r="E795" s="76"/>
      <c r="F795" s="76"/>
      <c r="G795" s="76"/>
      <c r="H795" s="76"/>
      <c r="I795" s="88" t="str">
        <f t="shared" si="3"/>
        <v>no</v>
      </c>
      <c r="J795" s="88" t="str">
        <f>IFERROR(__xludf.DUMMYFUNCTION("IFERROR(JOIN("", "",FILTER(K795:P795,LEN(K795:P795))))"),"")</f>
        <v/>
      </c>
      <c r="K795" s="76" t="str">
        <f>IFERROR(__xludf.DUMMYFUNCTION("IF(ISBLANK($D795),"""",IFERROR(JOIN("", "",QUERY(INDIRECT(""'(EDCA) "" &amp; K$3 &amp; ""'!$A$1:$D$1000""),""SELECT A WHERE D = '"" &amp; $A795 &amp; ""'""))))"),"")</f>
        <v/>
      </c>
      <c r="L795" s="76" t="str">
        <f>IFERROR(__xludf.DUMMYFUNCTION("IF(ISBLANK($D795),"""",IFERROR(JOIN("", "",QUERY(INDIRECT(""'(EDCA) "" &amp; L$3 &amp; ""'!$A$1:$D$1000""),""SELECT A WHERE D = '"" &amp; $A795 &amp; ""'""))))"),"")</f>
        <v/>
      </c>
      <c r="M795" s="76" t="str">
        <f>IFERROR(__xludf.DUMMYFUNCTION("IF(ISBLANK($D795),"""",IFERROR(JOIN("", "",QUERY(INDIRECT(""'(EDCA) "" &amp; M$3 &amp; ""'!$A$1:$D$1000""),""SELECT A WHERE D = '"" &amp; $A795 &amp; ""'""))))"),"")</f>
        <v/>
      </c>
      <c r="N795" s="76" t="str">
        <f>IFERROR(__xludf.DUMMYFUNCTION("IF(ISBLANK($D795),"""",IFERROR(JOIN("", "",QUERY(INDIRECT(""'(EDCA) "" &amp; N$3 &amp; ""'!$A$1:$D$1000""),""SELECT A WHERE D = '"" &amp; $A795 &amp; ""'""))))"),"")</f>
        <v/>
      </c>
      <c r="O795" s="76" t="str">
        <f>IFERROR(__xludf.DUMMYFUNCTION("IF(ISBLANK($D795),"""",IFERROR(JOIN("", "",QUERY(INDIRECT(""'(EDCA) "" &amp; O$3 &amp; ""'!$A$1:$D$1000""),""SELECT A WHERE D = '"" &amp; $A795 &amp; ""'""))))"),"")</f>
        <v/>
      </c>
      <c r="P795" s="76" t="str">
        <f>IFERROR(__xludf.DUMMYFUNCTION("IF(ISBLANK($D795),"""",IFERROR(JOIN("", "",QUERY(INDIRECT(""'(EDCA) "" &amp; P$3 &amp; ""'!$A$1:$D$1000""),""SELECT A WHERE D = '"" &amp; $A795 &amp; ""'""))))"),"")</f>
        <v/>
      </c>
      <c r="Q795" s="76">
        <f t="shared" ref="Q795:V795" si="793">IF(ISBLANK(IFERROR(VLOOKUP($A795,INDIRECT("'(EDCA) " &amp; Q$3 &amp; "'!$D:$D"),1,FALSE))),0,1)</f>
        <v>0</v>
      </c>
      <c r="R795" s="76">
        <f t="shared" si="793"/>
        <v>0</v>
      </c>
      <c r="S795" s="76">
        <f t="shared" si="793"/>
        <v>0</v>
      </c>
      <c r="T795" s="76">
        <f t="shared" si="793"/>
        <v>0</v>
      </c>
      <c r="U795" s="76">
        <f t="shared" si="793"/>
        <v>0</v>
      </c>
      <c r="V795" s="76">
        <f t="shared" si="793"/>
        <v>0</v>
      </c>
    </row>
    <row r="796">
      <c r="A796" s="76" t="str">
        <f t="shared" si="1"/>
        <v> ()</v>
      </c>
      <c r="B796" s="76"/>
      <c r="C796" s="76"/>
      <c r="D796" s="76"/>
      <c r="E796" s="76"/>
      <c r="F796" s="76"/>
      <c r="G796" s="76"/>
      <c r="H796" s="76"/>
      <c r="I796" s="88" t="str">
        <f t="shared" si="3"/>
        <v>no</v>
      </c>
      <c r="J796" s="88" t="str">
        <f>IFERROR(__xludf.DUMMYFUNCTION("IFERROR(JOIN("", "",FILTER(K796:P796,LEN(K796:P796))))"),"")</f>
        <v/>
      </c>
      <c r="K796" s="76" t="str">
        <f>IFERROR(__xludf.DUMMYFUNCTION("IF(ISBLANK($D796),"""",IFERROR(JOIN("", "",QUERY(INDIRECT(""'(EDCA) "" &amp; K$3 &amp; ""'!$A$1:$D$1000""),""SELECT A WHERE D = '"" &amp; $A796 &amp; ""'""))))"),"")</f>
        <v/>
      </c>
      <c r="L796" s="76" t="str">
        <f>IFERROR(__xludf.DUMMYFUNCTION("IF(ISBLANK($D796),"""",IFERROR(JOIN("", "",QUERY(INDIRECT(""'(EDCA) "" &amp; L$3 &amp; ""'!$A$1:$D$1000""),""SELECT A WHERE D = '"" &amp; $A796 &amp; ""'""))))"),"")</f>
        <v/>
      </c>
      <c r="M796" s="76" t="str">
        <f>IFERROR(__xludf.DUMMYFUNCTION("IF(ISBLANK($D796),"""",IFERROR(JOIN("", "",QUERY(INDIRECT(""'(EDCA) "" &amp; M$3 &amp; ""'!$A$1:$D$1000""),""SELECT A WHERE D = '"" &amp; $A796 &amp; ""'""))))"),"")</f>
        <v/>
      </c>
      <c r="N796" s="76" t="str">
        <f>IFERROR(__xludf.DUMMYFUNCTION("IF(ISBLANK($D796),"""",IFERROR(JOIN("", "",QUERY(INDIRECT(""'(EDCA) "" &amp; N$3 &amp; ""'!$A$1:$D$1000""),""SELECT A WHERE D = '"" &amp; $A796 &amp; ""'""))))"),"")</f>
        <v/>
      </c>
      <c r="O796" s="76" t="str">
        <f>IFERROR(__xludf.DUMMYFUNCTION("IF(ISBLANK($D796),"""",IFERROR(JOIN("", "",QUERY(INDIRECT(""'(EDCA) "" &amp; O$3 &amp; ""'!$A$1:$D$1000""),""SELECT A WHERE D = '"" &amp; $A796 &amp; ""'""))))"),"")</f>
        <v/>
      </c>
      <c r="P796" s="76" t="str">
        <f>IFERROR(__xludf.DUMMYFUNCTION("IF(ISBLANK($D796),"""",IFERROR(JOIN("", "",QUERY(INDIRECT(""'(EDCA) "" &amp; P$3 &amp; ""'!$A$1:$D$1000""),""SELECT A WHERE D = '"" &amp; $A796 &amp; ""'""))))"),"")</f>
        <v/>
      </c>
      <c r="Q796" s="76">
        <f t="shared" ref="Q796:V796" si="794">IF(ISBLANK(IFERROR(VLOOKUP($A796,INDIRECT("'(EDCA) " &amp; Q$3 &amp; "'!$D:$D"),1,FALSE))),0,1)</f>
        <v>0</v>
      </c>
      <c r="R796" s="76">
        <f t="shared" si="794"/>
        <v>0</v>
      </c>
      <c r="S796" s="76">
        <f t="shared" si="794"/>
        <v>0</v>
      </c>
      <c r="T796" s="76">
        <f t="shared" si="794"/>
        <v>0</v>
      </c>
      <c r="U796" s="76">
        <f t="shared" si="794"/>
        <v>0</v>
      </c>
      <c r="V796" s="76">
        <f t="shared" si="794"/>
        <v>0</v>
      </c>
    </row>
    <row r="797">
      <c r="A797" s="76" t="str">
        <f t="shared" si="1"/>
        <v> ()</v>
      </c>
      <c r="B797" s="76"/>
      <c r="C797" s="76"/>
      <c r="D797" s="76"/>
      <c r="E797" s="76"/>
      <c r="F797" s="76"/>
      <c r="G797" s="76"/>
      <c r="H797" s="76"/>
      <c r="I797" s="88" t="str">
        <f t="shared" si="3"/>
        <v>no</v>
      </c>
      <c r="J797" s="88" t="str">
        <f>IFERROR(__xludf.DUMMYFUNCTION("IFERROR(JOIN("", "",FILTER(K797:P797,LEN(K797:P797))))"),"")</f>
        <v/>
      </c>
      <c r="K797" s="76" t="str">
        <f>IFERROR(__xludf.DUMMYFUNCTION("IF(ISBLANK($D797),"""",IFERROR(JOIN("", "",QUERY(INDIRECT(""'(EDCA) "" &amp; K$3 &amp; ""'!$A$1:$D$1000""),""SELECT A WHERE D = '"" &amp; $A797 &amp; ""'""))))"),"")</f>
        <v/>
      </c>
      <c r="L797" s="76" t="str">
        <f>IFERROR(__xludf.DUMMYFUNCTION("IF(ISBLANK($D797),"""",IFERROR(JOIN("", "",QUERY(INDIRECT(""'(EDCA) "" &amp; L$3 &amp; ""'!$A$1:$D$1000""),""SELECT A WHERE D = '"" &amp; $A797 &amp; ""'""))))"),"")</f>
        <v/>
      </c>
      <c r="M797" s="76" t="str">
        <f>IFERROR(__xludf.DUMMYFUNCTION("IF(ISBLANK($D797),"""",IFERROR(JOIN("", "",QUERY(INDIRECT(""'(EDCA) "" &amp; M$3 &amp; ""'!$A$1:$D$1000""),""SELECT A WHERE D = '"" &amp; $A797 &amp; ""'""))))"),"")</f>
        <v/>
      </c>
      <c r="N797" s="76" t="str">
        <f>IFERROR(__xludf.DUMMYFUNCTION("IF(ISBLANK($D797),"""",IFERROR(JOIN("", "",QUERY(INDIRECT(""'(EDCA) "" &amp; N$3 &amp; ""'!$A$1:$D$1000""),""SELECT A WHERE D = '"" &amp; $A797 &amp; ""'""))))"),"")</f>
        <v/>
      </c>
      <c r="O797" s="76" t="str">
        <f>IFERROR(__xludf.DUMMYFUNCTION("IF(ISBLANK($D797),"""",IFERROR(JOIN("", "",QUERY(INDIRECT(""'(EDCA) "" &amp; O$3 &amp; ""'!$A$1:$D$1000""),""SELECT A WHERE D = '"" &amp; $A797 &amp; ""'""))))"),"")</f>
        <v/>
      </c>
      <c r="P797" s="76" t="str">
        <f>IFERROR(__xludf.DUMMYFUNCTION("IF(ISBLANK($D797),"""",IFERROR(JOIN("", "",QUERY(INDIRECT(""'(EDCA) "" &amp; P$3 &amp; ""'!$A$1:$D$1000""),""SELECT A WHERE D = '"" &amp; $A797 &amp; ""'""))))"),"")</f>
        <v/>
      </c>
      <c r="Q797" s="76">
        <f t="shared" ref="Q797:V797" si="795">IF(ISBLANK(IFERROR(VLOOKUP($A797,INDIRECT("'(EDCA) " &amp; Q$3 &amp; "'!$D:$D"),1,FALSE))),0,1)</f>
        <v>0</v>
      </c>
      <c r="R797" s="76">
        <f t="shared" si="795"/>
        <v>0</v>
      </c>
      <c r="S797" s="76">
        <f t="shared" si="795"/>
        <v>0</v>
      </c>
      <c r="T797" s="76">
        <f t="shared" si="795"/>
        <v>0</v>
      </c>
      <c r="U797" s="76">
        <f t="shared" si="795"/>
        <v>0</v>
      </c>
      <c r="V797" s="76">
        <f t="shared" si="795"/>
        <v>0</v>
      </c>
    </row>
    <row r="798">
      <c r="A798" s="76" t="str">
        <f t="shared" si="1"/>
        <v> ()</v>
      </c>
      <c r="B798" s="76"/>
      <c r="C798" s="76"/>
      <c r="D798" s="76"/>
      <c r="E798" s="76"/>
      <c r="F798" s="76"/>
      <c r="G798" s="76"/>
      <c r="H798" s="76"/>
      <c r="I798" s="88" t="str">
        <f t="shared" si="3"/>
        <v>no</v>
      </c>
      <c r="J798" s="88" t="str">
        <f>IFERROR(__xludf.DUMMYFUNCTION("IFERROR(JOIN("", "",FILTER(K798:P798,LEN(K798:P798))))"),"")</f>
        <v/>
      </c>
      <c r="K798" s="76" t="str">
        <f>IFERROR(__xludf.DUMMYFUNCTION("IF(ISBLANK($D798),"""",IFERROR(JOIN("", "",QUERY(INDIRECT(""'(EDCA) "" &amp; K$3 &amp; ""'!$A$1:$D$1000""),""SELECT A WHERE D = '"" &amp; $A798 &amp; ""'""))))"),"")</f>
        <v/>
      </c>
      <c r="L798" s="76" t="str">
        <f>IFERROR(__xludf.DUMMYFUNCTION("IF(ISBLANK($D798),"""",IFERROR(JOIN("", "",QUERY(INDIRECT(""'(EDCA) "" &amp; L$3 &amp; ""'!$A$1:$D$1000""),""SELECT A WHERE D = '"" &amp; $A798 &amp; ""'""))))"),"")</f>
        <v/>
      </c>
      <c r="M798" s="76" t="str">
        <f>IFERROR(__xludf.DUMMYFUNCTION("IF(ISBLANK($D798),"""",IFERROR(JOIN("", "",QUERY(INDIRECT(""'(EDCA) "" &amp; M$3 &amp; ""'!$A$1:$D$1000""),""SELECT A WHERE D = '"" &amp; $A798 &amp; ""'""))))"),"")</f>
        <v/>
      </c>
      <c r="N798" s="76" t="str">
        <f>IFERROR(__xludf.DUMMYFUNCTION("IF(ISBLANK($D798),"""",IFERROR(JOIN("", "",QUERY(INDIRECT(""'(EDCA) "" &amp; N$3 &amp; ""'!$A$1:$D$1000""),""SELECT A WHERE D = '"" &amp; $A798 &amp; ""'""))))"),"")</f>
        <v/>
      </c>
      <c r="O798" s="76" t="str">
        <f>IFERROR(__xludf.DUMMYFUNCTION("IF(ISBLANK($D798),"""",IFERROR(JOIN("", "",QUERY(INDIRECT(""'(EDCA) "" &amp; O$3 &amp; ""'!$A$1:$D$1000""),""SELECT A WHERE D = '"" &amp; $A798 &amp; ""'""))))"),"")</f>
        <v/>
      </c>
      <c r="P798" s="76" t="str">
        <f>IFERROR(__xludf.DUMMYFUNCTION("IF(ISBLANK($D798),"""",IFERROR(JOIN("", "",QUERY(INDIRECT(""'(EDCA) "" &amp; P$3 &amp; ""'!$A$1:$D$1000""),""SELECT A WHERE D = '"" &amp; $A798 &amp; ""'""))))"),"")</f>
        <v/>
      </c>
      <c r="Q798" s="76">
        <f t="shared" ref="Q798:V798" si="796">IF(ISBLANK(IFERROR(VLOOKUP($A798,INDIRECT("'(EDCA) " &amp; Q$3 &amp; "'!$D:$D"),1,FALSE))),0,1)</f>
        <v>0</v>
      </c>
      <c r="R798" s="76">
        <f t="shared" si="796"/>
        <v>0</v>
      </c>
      <c r="S798" s="76">
        <f t="shared" si="796"/>
        <v>0</v>
      </c>
      <c r="T798" s="76">
        <f t="shared" si="796"/>
        <v>0</v>
      </c>
      <c r="U798" s="76">
        <f t="shared" si="796"/>
        <v>0</v>
      </c>
      <c r="V798" s="76">
        <f t="shared" si="796"/>
        <v>0</v>
      </c>
    </row>
    <row r="799">
      <c r="A799" s="76" t="str">
        <f t="shared" si="1"/>
        <v> ()</v>
      </c>
      <c r="B799" s="76"/>
      <c r="C799" s="76"/>
      <c r="D799" s="76"/>
      <c r="E799" s="76"/>
      <c r="F799" s="76"/>
      <c r="G799" s="76"/>
      <c r="H799" s="76"/>
      <c r="I799" s="88" t="str">
        <f t="shared" si="3"/>
        <v>no</v>
      </c>
      <c r="J799" s="88" t="str">
        <f>IFERROR(__xludf.DUMMYFUNCTION("IFERROR(JOIN("", "",FILTER(K799:P799,LEN(K799:P799))))"),"")</f>
        <v/>
      </c>
      <c r="K799" s="76" t="str">
        <f>IFERROR(__xludf.DUMMYFUNCTION("IF(ISBLANK($D799),"""",IFERROR(JOIN("", "",QUERY(INDIRECT(""'(EDCA) "" &amp; K$3 &amp; ""'!$A$1:$D$1000""),""SELECT A WHERE D = '"" &amp; $A799 &amp; ""'""))))"),"")</f>
        <v/>
      </c>
      <c r="L799" s="76" t="str">
        <f>IFERROR(__xludf.DUMMYFUNCTION("IF(ISBLANK($D799),"""",IFERROR(JOIN("", "",QUERY(INDIRECT(""'(EDCA) "" &amp; L$3 &amp; ""'!$A$1:$D$1000""),""SELECT A WHERE D = '"" &amp; $A799 &amp; ""'""))))"),"")</f>
        <v/>
      </c>
      <c r="M799" s="76" t="str">
        <f>IFERROR(__xludf.DUMMYFUNCTION("IF(ISBLANK($D799),"""",IFERROR(JOIN("", "",QUERY(INDIRECT(""'(EDCA) "" &amp; M$3 &amp; ""'!$A$1:$D$1000""),""SELECT A WHERE D = '"" &amp; $A799 &amp; ""'""))))"),"")</f>
        <v/>
      </c>
      <c r="N799" s="76" t="str">
        <f>IFERROR(__xludf.DUMMYFUNCTION("IF(ISBLANK($D799),"""",IFERROR(JOIN("", "",QUERY(INDIRECT(""'(EDCA) "" &amp; N$3 &amp; ""'!$A$1:$D$1000""),""SELECT A WHERE D = '"" &amp; $A799 &amp; ""'""))))"),"")</f>
        <v/>
      </c>
      <c r="O799" s="76" t="str">
        <f>IFERROR(__xludf.DUMMYFUNCTION("IF(ISBLANK($D799),"""",IFERROR(JOIN("", "",QUERY(INDIRECT(""'(EDCA) "" &amp; O$3 &amp; ""'!$A$1:$D$1000""),""SELECT A WHERE D = '"" &amp; $A799 &amp; ""'""))))"),"")</f>
        <v/>
      </c>
      <c r="P799" s="76" t="str">
        <f>IFERROR(__xludf.DUMMYFUNCTION("IF(ISBLANK($D799),"""",IFERROR(JOIN("", "",QUERY(INDIRECT(""'(EDCA) "" &amp; P$3 &amp; ""'!$A$1:$D$1000""),""SELECT A WHERE D = '"" &amp; $A799 &amp; ""'""))))"),"")</f>
        <v/>
      </c>
      <c r="Q799" s="76">
        <f t="shared" ref="Q799:V799" si="797">IF(ISBLANK(IFERROR(VLOOKUP($A799,INDIRECT("'(EDCA) " &amp; Q$3 &amp; "'!$D:$D"),1,FALSE))),0,1)</f>
        <v>0</v>
      </c>
      <c r="R799" s="76">
        <f t="shared" si="797"/>
        <v>0</v>
      </c>
      <c r="S799" s="76">
        <f t="shared" si="797"/>
        <v>0</v>
      </c>
      <c r="T799" s="76">
        <f t="shared" si="797"/>
        <v>0</v>
      </c>
      <c r="U799" s="76">
        <f t="shared" si="797"/>
        <v>0</v>
      </c>
      <c r="V799" s="76">
        <f t="shared" si="797"/>
        <v>0</v>
      </c>
    </row>
    <row r="800">
      <c r="A800" s="76" t="str">
        <f t="shared" si="1"/>
        <v> ()</v>
      </c>
      <c r="B800" s="76"/>
      <c r="C800" s="76"/>
      <c r="D800" s="76"/>
      <c r="E800" s="76"/>
      <c r="F800" s="76"/>
      <c r="G800" s="76"/>
      <c r="H800" s="76"/>
      <c r="I800" s="88" t="str">
        <f t="shared" si="3"/>
        <v>no</v>
      </c>
      <c r="J800" s="88" t="str">
        <f>IFERROR(__xludf.DUMMYFUNCTION("IFERROR(JOIN("", "",FILTER(K800:P800,LEN(K800:P800))))"),"")</f>
        <v/>
      </c>
      <c r="K800" s="76" t="str">
        <f>IFERROR(__xludf.DUMMYFUNCTION("IF(ISBLANK($D800),"""",IFERROR(JOIN("", "",QUERY(INDIRECT(""'(EDCA) "" &amp; K$3 &amp; ""'!$A$1:$D$1000""),""SELECT A WHERE D = '"" &amp; $A800 &amp; ""'""))))"),"")</f>
        <v/>
      </c>
      <c r="L800" s="76" t="str">
        <f>IFERROR(__xludf.DUMMYFUNCTION("IF(ISBLANK($D800),"""",IFERROR(JOIN("", "",QUERY(INDIRECT(""'(EDCA) "" &amp; L$3 &amp; ""'!$A$1:$D$1000""),""SELECT A WHERE D = '"" &amp; $A800 &amp; ""'""))))"),"")</f>
        <v/>
      </c>
      <c r="M800" s="76" t="str">
        <f>IFERROR(__xludf.DUMMYFUNCTION("IF(ISBLANK($D800),"""",IFERROR(JOIN("", "",QUERY(INDIRECT(""'(EDCA) "" &amp; M$3 &amp; ""'!$A$1:$D$1000""),""SELECT A WHERE D = '"" &amp; $A800 &amp; ""'""))))"),"")</f>
        <v/>
      </c>
      <c r="N800" s="76" t="str">
        <f>IFERROR(__xludf.DUMMYFUNCTION("IF(ISBLANK($D800),"""",IFERROR(JOIN("", "",QUERY(INDIRECT(""'(EDCA) "" &amp; N$3 &amp; ""'!$A$1:$D$1000""),""SELECT A WHERE D = '"" &amp; $A800 &amp; ""'""))))"),"")</f>
        <v/>
      </c>
      <c r="O800" s="76" t="str">
        <f>IFERROR(__xludf.DUMMYFUNCTION("IF(ISBLANK($D800),"""",IFERROR(JOIN("", "",QUERY(INDIRECT(""'(EDCA) "" &amp; O$3 &amp; ""'!$A$1:$D$1000""),""SELECT A WHERE D = '"" &amp; $A800 &amp; ""'""))))"),"")</f>
        <v/>
      </c>
      <c r="P800" s="76" t="str">
        <f>IFERROR(__xludf.DUMMYFUNCTION("IF(ISBLANK($D800),"""",IFERROR(JOIN("", "",QUERY(INDIRECT(""'(EDCA) "" &amp; P$3 &amp; ""'!$A$1:$D$1000""),""SELECT A WHERE D = '"" &amp; $A800 &amp; ""'""))))"),"")</f>
        <v/>
      </c>
      <c r="Q800" s="76">
        <f t="shared" ref="Q800:V800" si="798">IF(ISBLANK(IFERROR(VLOOKUP($A800,INDIRECT("'(EDCA) " &amp; Q$3 &amp; "'!$D:$D"),1,FALSE))),0,1)</f>
        <v>0</v>
      </c>
      <c r="R800" s="76">
        <f t="shared" si="798"/>
        <v>0</v>
      </c>
      <c r="S800" s="76">
        <f t="shared" si="798"/>
        <v>0</v>
      </c>
      <c r="T800" s="76">
        <f t="shared" si="798"/>
        <v>0</v>
      </c>
      <c r="U800" s="76">
        <f t="shared" si="798"/>
        <v>0</v>
      </c>
      <c r="V800" s="76">
        <f t="shared" si="798"/>
        <v>0</v>
      </c>
    </row>
    <row r="801">
      <c r="A801" s="76" t="str">
        <f t="shared" si="1"/>
        <v> ()</v>
      </c>
      <c r="B801" s="76"/>
      <c r="C801" s="76"/>
      <c r="D801" s="76"/>
      <c r="E801" s="76"/>
      <c r="F801" s="76"/>
      <c r="G801" s="76"/>
      <c r="H801" s="76"/>
      <c r="I801" s="88" t="str">
        <f t="shared" si="3"/>
        <v>no</v>
      </c>
      <c r="J801" s="88" t="str">
        <f>IFERROR(__xludf.DUMMYFUNCTION("IFERROR(JOIN("", "",FILTER(K801:P801,LEN(K801:P801))))"),"")</f>
        <v/>
      </c>
      <c r="K801" s="76" t="str">
        <f>IFERROR(__xludf.DUMMYFUNCTION("IF(ISBLANK($D801),"""",IFERROR(JOIN("", "",QUERY(INDIRECT(""'(EDCA) "" &amp; K$3 &amp; ""'!$A$1:$D$1000""),""SELECT A WHERE D = '"" &amp; $A801 &amp; ""'""))))"),"")</f>
        <v/>
      </c>
      <c r="L801" s="76" t="str">
        <f>IFERROR(__xludf.DUMMYFUNCTION("IF(ISBLANK($D801),"""",IFERROR(JOIN("", "",QUERY(INDIRECT(""'(EDCA) "" &amp; L$3 &amp; ""'!$A$1:$D$1000""),""SELECT A WHERE D = '"" &amp; $A801 &amp; ""'""))))"),"")</f>
        <v/>
      </c>
      <c r="M801" s="76" t="str">
        <f>IFERROR(__xludf.DUMMYFUNCTION("IF(ISBLANK($D801),"""",IFERROR(JOIN("", "",QUERY(INDIRECT(""'(EDCA) "" &amp; M$3 &amp; ""'!$A$1:$D$1000""),""SELECT A WHERE D = '"" &amp; $A801 &amp; ""'""))))"),"")</f>
        <v/>
      </c>
      <c r="N801" s="76" t="str">
        <f>IFERROR(__xludf.DUMMYFUNCTION("IF(ISBLANK($D801),"""",IFERROR(JOIN("", "",QUERY(INDIRECT(""'(EDCA) "" &amp; N$3 &amp; ""'!$A$1:$D$1000""),""SELECT A WHERE D = '"" &amp; $A801 &amp; ""'""))))"),"")</f>
        <v/>
      </c>
      <c r="O801" s="76" t="str">
        <f>IFERROR(__xludf.DUMMYFUNCTION("IF(ISBLANK($D801),"""",IFERROR(JOIN("", "",QUERY(INDIRECT(""'(EDCA) "" &amp; O$3 &amp; ""'!$A$1:$D$1000""),""SELECT A WHERE D = '"" &amp; $A801 &amp; ""'""))))"),"")</f>
        <v/>
      </c>
      <c r="P801" s="76" t="str">
        <f>IFERROR(__xludf.DUMMYFUNCTION("IF(ISBLANK($D801),"""",IFERROR(JOIN("", "",QUERY(INDIRECT(""'(EDCA) "" &amp; P$3 &amp; ""'!$A$1:$D$1000""),""SELECT A WHERE D = '"" &amp; $A801 &amp; ""'""))))"),"")</f>
        <v/>
      </c>
      <c r="Q801" s="76">
        <f t="shared" ref="Q801:V801" si="799">IF(ISBLANK(IFERROR(VLOOKUP($A801,INDIRECT("'(EDCA) " &amp; Q$3 &amp; "'!$D:$D"),1,FALSE))),0,1)</f>
        <v>0</v>
      </c>
      <c r="R801" s="76">
        <f t="shared" si="799"/>
        <v>0</v>
      </c>
      <c r="S801" s="76">
        <f t="shared" si="799"/>
        <v>0</v>
      </c>
      <c r="T801" s="76">
        <f t="shared" si="799"/>
        <v>0</v>
      </c>
      <c r="U801" s="76">
        <f t="shared" si="799"/>
        <v>0</v>
      </c>
      <c r="V801" s="76">
        <f t="shared" si="799"/>
        <v>0</v>
      </c>
    </row>
    <row r="802">
      <c r="A802" s="76" t="str">
        <f t="shared" si="1"/>
        <v> ()</v>
      </c>
      <c r="B802" s="76"/>
      <c r="C802" s="76"/>
      <c r="D802" s="76"/>
      <c r="E802" s="76"/>
      <c r="F802" s="76"/>
      <c r="G802" s="76"/>
      <c r="H802" s="76"/>
      <c r="I802" s="88" t="str">
        <f t="shared" si="3"/>
        <v>no</v>
      </c>
      <c r="J802" s="88" t="str">
        <f>IFERROR(__xludf.DUMMYFUNCTION("IFERROR(JOIN("", "",FILTER(K802:P802,LEN(K802:P802))))"),"")</f>
        <v/>
      </c>
      <c r="K802" s="76" t="str">
        <f>IFERROR(__xludf.DUMMYFUNCTION("IF(ISBLANK($D802),"""",IFERROR(JOIN("", "",QUERY(INDIRECT(""'(EDCA) "" &amp; K$3 &amp; ""'!$A$1:$D$1000""),""SELECT A WHERE D = '"" &amp; $A802 &amp; ""'""))))"),"")</f>
        <v/>
      </c>
      <c r="L802" s="76" t="str">
        <f>IFERROR(__xludf.DUMMYFUNCTION("IF(ISBLANK($D802),"""",IFERROR(JOIN("", "",QUERY(INDIRECT(""'(EDCA) "" &amp; L$3 &amp; ""'!$A$1:$D$1000""),""SELECT A WHERE D = '"" &amp; $A802 &amp; ""'""))))"),"")</f>
        <v/>
      </c>
      <c r="M802" s="76" t="str">
        <f>IFERROR(__xludf.DUMMYFUNCTION("IF(ISBLANK($D802),"""",IFERROR(JOIN("", "",QUERY(INDIRECT(""'(EDCA) "" &amp; M$3 &amp; ""'!$A$1:$D$1000""),""SELECT A WHERE D = '"" &amp; $A802 &amp; ""'""))))"),"")</f>
        <v/>
      </c>
      <c r="N802" s="76" t="str">
        <f>IFERROR(__xludf.DUMMYFUNCTION("IF(ISBLANK($D802),"""",IFERROR(JOIN("", "",QUERY(INDIRECT(""'(EDCA) "" &amp; N$3 &amp; ""'!$A$1:$D$1000""),""SELECT A WHERE D = '"" &amp; $A802 &amp; ""'""))))"),"")</f>
        <v/>
      </c>
      <c r="O802" s="76" t="str">
        <f>IFERROR(__xludf.DUMMYFUNCTION("IF(ISBLANK($D802),"""",IFERROR(JOIN("", "",QUERY(INDIRECT(""'(EDCA) "" &amp; O$3 &amp; ""'!$A$1:$D$1000""),""SELECT A WHERE D = '"" &amp; $A802 &amp; ""'""))))"),"")</f>
        <v/>
      </c>
      <c r="P802" s="76" t="str">
        <f>IFERROR(__xludf.DUMMYFUNCTION("IF(ISBLANK($D802),"""",IFERROR(JOIN("", "",QUERY(INDIRECT(""'(EDCA) "" &amp; P$3 &amp; ""'!$A$1:$D$1000""),""SELECT A WHERE D = '"" &amp; $A802 &amp; ""'""))))"),"")</f>
        <v/>
      </c>
      <c r="Q802" s="76">
        <f t="shared" ref="Q802:V802" si="800">IF(ISBLANK(IFERROR(VLOOKUP($A802,INDIRECT("'(EDCA) " &amp; Q$3 &amp; "'!$D:$D"),1,FALSE))),0,1)</f>
        <v>0</v>
      </c>
      <c r="R802" s="76">
        <f t="shared" si="800"/>
        <v>0</v>
      </c>
      <c r="S802" s="76">
        <f t="shared" si="800"/>
        <v>0</v>
      </c>
      <c r="T802" s="76">
        <f t="shared" si="800"/>
        <v>0</v>
      </c>
      <c r="U802" s="76">
        <f t="shared" si="800"/>
        <v>0</v>
      </c>
      <c r="V802" s="76">
        <f t="shared" si="800"/>
        <v>0</v>
      </c>
    </row>
    <row r="803">
      <c r="A803" s="76" t="str">
        <f t="shared" si="1"/>
        <v> ()</v>
      </c>
      <c r="B803" s="76"/>
      <c r="C803" s="76"/>
      <c r="D803" s="76"/>
      <c r="E803" s="76"/>
      <c r="F803" s="76"/>
      <c r="G803" s="76"/>
      <c r="H803" s="76"/>
      <c r="I803" s="88" t="str">
        <f t="shared" si="3"/>
        <v>no</v>
      </c>
      <c r="J803" s="88" t="str">
        <f>IFERROR(__xludf.DUMMYFUNCTION("IFERROR(JOIN("", "",FILTER(K803:P803,LEN(K803:P803))))"),"")</f>
        <v/>
      </c>
      <c r="K803" s="76" t="str">
        <f>IFERROR(__xludf.DUMMYFUNCTION("IF(ISBLANK($D803),"""",IFERROR(JOIN("", "",QUERY(INDIRECT(""'(EDCA) "" &amp; K$3 &amp; ""'!$A$1:$D$1000""),""SELECT A WHERE D = '"" &amp; $A803 &amp; ""'""))))"),"")</f>
        <v/>
      </c>
      <c r="L803" s="76" t="str">
        <f>IFERROR(__xludf.DUMMYFUNCTION("IF(ISBLANK($D803),"""",IFERROR(JOIN("", "",QUERY(INDIRECT(""'(EDCA) "" &amp; L$3 &amp; ""'!$A$1:$D$1000""),""SELECT A WHERE D = '"" &amp; $A803 &amp; ""'""))))"),"")</f>
        <v/>
      </c>
      <c r="M803" s="76" t="str">
        <f>IFERROR(__xludf.DUMMYFUNCTION("IF(ISBLANK($D803),"""",IFERROR(JOIN("", "",QUERY(INDIRECT(""'(EDCA) "" &amp; M$3 &amp; ""'!$A$1:$D$1000""),""SELECT A WHERE D = '"" &amp; $A803 &amp; ""'""))))"),"")</f>
        <v/>
      </c>
      <c r="N803" s="76" t="str">
        <f>IFERROR(__xludf.DUMMYFUNCTION("IF(ISBLANK($D803),"""",IFERROR(JOIN("", "",QUERY(INDIRECT(""'(EDCA) "" &amp; N$3 &amp; ""'!$A$1:$D$1000""),""SELECT A WHERE D = '"" &amp; $A803 &amp; ""'""))))"),"")</f>
        <v/>
      </c>
      <c r="O803" s="76" t="str">
        <f>IFERROR(__xludf.DUMMYFUNCTION("IF(ISBLANK($D803),"""",IFERROR(JOIN("", "",QUERY(INDIRECT(""'(EDCA) "" &amp; O$3 &amp; ""'!$A$1:$D$1000""),""SELECT A WHERE D = '"" &amp; $A803 &amp; ""'""))))"),"")</f>
        <v/>
      </c>
      <c r="P803" s="76" t="str">
        <f>IFERROR(__xludf.DUMMYFUNCTION("IF(ISBLANK($D803),"""",IFERROR(JOIN("", "",QUERY(INDIRECT(""'(EDCA) "" &amp; P$3 &amp; ""'!$A$1:$D$1000""),""SELECT A WHERE D = '"" &amp; $A803 &amp; ""'""))))"),"")</f>
        <v/>
      </c>
      <c r="Q803" s="76">
        <f t="shared" ref="Q803:V803" si="801">IF(ISBLANK(IFERROR(VLOOKUP($A803,INDIRECT("'(EDCA) " &amp; Q$3 &amp; "'!$D:$D"),1,FALSE))),0,1)</f>
        <v>0</v>
      </c>
      <c r="R803" s="76">
        <f t="shared" si="801"/>
        <v>0</v>
      </c>
      <c r="S803" s="76">
        <f t="shared" si="801"/>
        <v>0</v>
      </c>
      <c r="T803" s="76">
        <f t="shared" si="801"/>
        <v>0</v>
      </c>
      <c r="U803" s="76">
        <f t="shared" si="801"/>
        <v>0</v>
      </c>
      <c r="V803" s="76">
        <f t="shared" si="801"/>
        <v>0</v>
      </c>
    </row>
    <row r="804">
      <c r="A804" s="76" t="str">
        <f t="shared" si="1"/>
        <v> ()</v>
      </c>
      <c r="B804" s="76"/>
      <c r="C804" s="76"/>
      <c r="D804" s="76"/>
      <c r="E804" s="76"/>
      <c r="F804" s="76"/>
      <c r="G804" s="76"/>
      <c r="H804" s="76"/>
      <c r="I804" s="88" t="str">
        <f t="shared" si="3"/>
        <v>no</v>
      </c>
      <c r="J804" s="88" t="str">
        <f>IFERROR(__xludf.DUMMYFUNCTION("IFERROR(JOIN("", "",FILTER(K804:P804,LEN(K804:P804))))"),"")</f>
        <v/>
      </c>
      <c r="K804" s="76" t="str">
        <f>IFERROR(__xludf.DUMMYFUNCTION("IF(ISBLANK($D804),"""",IFERROR(JOIN("", "",QUERY(INDIRECT(""'(EDCA) "" &amp; K$3 &amp; ""'!$A$1:$D$1000""),""SELECT A WHERE D = '"" &amp; $A804 &amp; ""'""))))"),"")</f>
        <v/>
      </c>
      <c r="L804" s="76" t="str">
        <f>IFERROR(__xludf.DUMMYFUNCTION("IF(ISBLANK($D804),"""",IFERROR(JOIN("", "",QUERY(INDIRECT(""'(EDCA) "" &amp; L$3 &amp; ""'!$A$1:$D$1000""),""SELECT A WHERE D = '"" &amp; $A804 &amp; ""'""))))"),"")</f>
        <v/>
      </c>
      <c r="M804" s="76" t="str">
        <f>IFERROR(__xludf.DUMMYFUNCTION("IF(ISBLANK($D804),"""",IFERROR(JOIN("", "",QUERY(INDIRECT(""'(EDCA) "" &amp; M$3 &amp; ""'!$A$1:$D$1000""),""SELECT A WHERE D = '"" &amp; $A804 &amp; ""'""))))"),"")</f>
        <v/>
      </c>
      <c r="N804" s="76" t="str">
        <f>IFERROR(__xludf.DUMMYFUNCTION("IF(ISBLANK($D804),"""",IFERROR(JOIN("", "",QUERY(INDIRECT(""'(EDCA) "" &amp; N$3 &amp; ""'!$A$1:$D$1000""),""SELECT A WHERE D = '"" &amp; $A804 &amp; ""'""))))"),"")</f>
        <v/>
      </c>
      <c r="O804" s="76" t="str">
        <f>IFERROR(__xludf.DUMMYFUNCTION("IF(ISBLANK($D804),"""",IFERROR(JOIN("", "",QUERY(INDIRECT(""'(EDCA) "" &amp; O$3 &amp; ""'!$A$1:$D$1000""),""SELECT A WHERE D = '"" &amp; $A804 &amp; ""'""))))"),"")</f>
        <v/>
      </c>
      <c r="P804" s="76" t="str">
        <f>IFERROR(__xludf.DUMMYFUNCTION("IF(ISBLANK($D804),"""",IFERROR(JOIN("", "",QUERY(INDIRECT(""'(EDCA) "" &amp; P$3 &amp; ""'!$A$1:$D$1000""),""SELECT A WHERE D = '"" &amp; $A804 &amp; ""'""))))"),"")</f>
        <v/>
      </c>
      <c r="Q804" s="76">
        <f t="shared" ref="Q804:V804" si="802">IF(ISBLANK(IFERROR(VLOOKUP($A804,INDIRECT("'(EDCA) " &amp; Q$3 &amp; "'!$D:$D"),1,FALSE))),0,1)</f>
        <v>0</v>
      </c>
      <c r="R804" s="76">
        <f t="shared" si="802"/>
        <v>0</v>
      </c>
      <c r="S804" s="76">
        <f t="shared" si="802"/>
        <v>0</v>
      </c>
      <c r="T804" s="76">
        <f t="shared" si="802"/>
        <v>0</v>
      </c>
      <c r="U804" s="76">
        <f t="shared" si="802"/>
        <v>0</v>
      </c>
      <c r="V804" s="76">
        <f t="shared" si="802"/>
        <v>0</v>
      </c>
    </row>
    <row r="805">
      <c r="A805" s="76" t="str">
        <f t="shared" si="1"/>
        <v> ()</v>
      </c>
      <c r="B805" s="76"/>
      <c r="C805" s="76"/>
      <c r="D805" s="76"/>
      <c r="E805" s="76"/>
      <c r="F805" s="76"/>
      <c r="G805" s="76"/>
      <c r="H805" s="76"/>
      <c r="I805" s="88" t="str">
        <f t="shared" si="3"/>
        <v>no</v>
      </c>
      <c r="J805" s="88" t="str">
        <f>IFERROR(__xludf.DUMMYFUNCTION("IFERROR(JOIN("", "",FILTER(K805:P805,LEN(K805:P805))))"),"")</f>
        <v/>
      </c>
      <c r="K805" s="76" t="str">
        <f>IFERROR(__xludf.DUMMYFUNCTION("IF(ISBLANK($D805),"""",IFERROR(JOIN("", "",QUERY(INDIRECT(""'(EDCA) "" &amp; K$3 &amp; ""'!$A$1:$D$1000""),""SELECT A WHERE D = '"" &amp; $A805 &amp; ""'""))))"),"")</f>
        <v/>
      </c>
      <c r="L805" s="76" t="str">
        <f>IFERROR(__xludf.DUMMYFUNCTION("IF(ISBLANK($D805),"""",IFERROR(JOIN("", "",QUERY(INDIRECT(""'(EDCA) "" &amp; L$3 &amp; ""'!$A$1:$D$1000""),""SELECT A WHERE D = '"" &amp; $A805 &amp; ""'""))))"),"")</f>
        <v/>
      </c>
      <c r="M805" s="76" t="str">
        <f>IFERROR(__xludf.DUMMYFUNCTION("IF(ISBLANK($D805),"""",IFERROR(JOIN("", "",QUERY(INDIRECT(""'(EDCA) "" &amp; M$3 &amp; ""'!$A$1:$D$1000""),""SELECT A WHERE D = '"" &amp; $A805 &amp; ""'""))))"),"")</f>
        <v/>
      </c>
      <c r="N805" s="76" t="str">
        <f>IFERROR(__xludf.DUMMYFUNCTION("IF(ISBLANK($D805),"""",IFERROR(JOIN("", "",QUERY(INDIRECT(""'(EDCA) "" &amp; N$3 &amp; ""'!$A$1:$D$1000""),""SELECT A WHERE D = '"" &amp; $A805 &amp; ""'""))))"),"")</f>
        <v/>
      </c>
      <c r="O805" s="76" t="str">
        <f>IFERROR(__xludf.DUMMYFUNCTION("IF(ISBLANK($D805),"""",IFERROR(JOIN("", "",QUERY(INDIRECT(""'(EDCA) "" &amp; O$3 &amp; ""'!$A$1:$D$1000""),""SELECT A WHERE D = '"" &amp; $A805 &amp; ""'""))))"),"")</f>
        <v/>
      </c>
      <c r="P805" s="76" t="str">
        <f>IFERROR(__xludf.DUMMYFUNCTION("IF(ISBLANK($D805),"""",IFERROR(JOIN("", "",QUERY(INDIRECT(""'(EDCA) "" &amp; P$3 &amp; ""'!$A$1:$D$1000""),""SELECT A WHERE D = '"" &amp; $A805 &amp; ""'""))))"),"")</f>
        <v/>
      </c>
      <c r="Q805" s="76">
        <f t="shared" ref="Q805:V805" si="803">IF(ISBLANK(IFERROR(VLOOKUP($A805,INDIRECT("'(EDCA) " &amp; Q$3 &amp; "'!$D:$D"),1,FALSE))),0,1)</f>
        <v>0</v>
      </c>
      <c r="R805" s="76">
        <f t="shared" si="803"/>
        <v>0</v>
      </c>
      <c r="S805" s="76">
        <f t="shared" si="803"/>
        <v>0</v>
      </c>
      <c r="T805" s="76">
        <f t="shared" si="803"/>
        <v>0</v>
      </c>
      <c r="U805" s="76">
        <f t="shared" si="803"/>
        <v>0</v>
      </c>
      <c r="V805" s="76">
        <f t="shared" si="803"/>
        <v>0</v>
      </c>
    </row>
    <row r="806">
      <c r="A806" s="76" t="str">
        <f t="shared" si="1"/>
        <v> ()</v>
      </c>
      <c r="B806" s="76"/>
      <c r="C806" s="76"/>
      <c r="D806" s="76"/>
      <c r="E806" s="76"/>
      <c r="F806" s="76"/>
      <c r="G806" s="76"/>
      <c r="H806" s="76"/>
      <c r="I806" s="88" t="str">
        <f t="shared" si="3"/>
        <v>no</v>
      </c>
      <c r="J806" s="88" t="str">
        <f>IFERROR(__xludf.DUMMYFUNCTION("IFERROR(JOIN("", "",FILTER(K806:P806,LEN(K806:P806))))"),"")</f>
        <v/>
      </c>
      <c r="K806" s="76" t="str">
        <f>IFERROR(__xludf.DUMMYFUNCTION("IF(ISBLANK($D806),"""",IFERROR(JOIN("", "",QUERY(INDIRECT(""'(EDCA) "" &amp; K$3 &amp; ""'!$A$1:$D$1000""),""SELECT A WHERE D = '"" &amp; $A806 &amp; ""'""))))"),"")</f>
        <v/>
      </c>
      <c r="L806" s="76" t="str">
        <f>IFERROR(__xludf.DUMMYFUNCTION("IF(ISBLANK($D806),"""",IFERROR(JOIN("", "",QUERY(INDIRECT(""'(EDCA) "" &amp; L$3 &amp; ""'!$A$1:$D$1000""),""SELECT A WHERE D = '"" &amp; $A806 &amp; ""'""))))"),"")</f>
        <v/>
      </c>
      <c r="M806" s="76" t="str">
        <f>IFERROR(__xludf.DUMMYFUNCTION("IF(ISBLANK($D806),"""",IFERROR(JOIN("", "",QUERY(INDIRECT(""'(EDCA) "" &amp; M$3 &amp; ""'!$A$1:$D$1000""),""SELECT A WHERE D = '"" &amp; $A806 &amp; ""'""))))"),"")</f>
        <v/>
      </c>
      <c r="N806" s="76" t="str">
        <f>IFERROR(__xludf.DUMMYFUNCTION("IF(ISBLANK($D806),"""",IFERROR(JOIN("", "",QUERY(INDIRECT(""'(EDCA) "" &amp; N$3 &amp; ""'!$A$1:$D$1000""),""SELECT A WHERE D = '"" &amp; $A806 &amp; ""'""))))"),"")</f>
        <v/>
      </c>
      <c r="O806" s="76" t="str">
        <f>IFERROR(__xludf.DUMMYFUNCTION("IF(ISBLANK($D806),"""",IFERROR(JOIN("", "",QUERY(INDIRECT(""'(EDCA) "" &amp; O$3 &amp; ""'!$A$1:$D$1000""),""SELECT A WHERE D = '"" &amp; $A806 &amp; ""'""))))"),"")</f>
        <v/>
      </c>
      <c r="P806" s="76" t="str">
        <f>IFERROR(__xludf.DUMMYFUNCTION("IF(ISBLANK($D806),"""",IFERROR(JOIN("", "",QUERY(INDIRECT(""'(EDCA) "" &amp; P$3 &amp; ""'!$A$1:$D$1000""),""SELECT A WHERE D = '"" &amp; $A806 &amp; ""'""))))"),"")</f>
        <v/>
      </c>
      <c r="Q806" s="76">
        <f t="shared" ref="Q806:V806" si="804">IF(ISBLANK(IFERROR(VLOOKUP($A806,INDIRECT("'(EDCA) " &amp; Q$3 &amp; "'!$D:$D"),1,FALSE))),0,1)</f>
        <v>0</v>
      </c>
      <c r="R806" s="76">
        <f t="shared" si="804"/>
        <v>0</v>
      </c>
      <c r="S806" s="76">
        <f t="shared" si="804"/>
        <v>0</v>
      </c>
      <c r="T806" s="76">
        <f t="shared" si="804"/>
        <v>0</v>
      </c>
      <c r="U806" s="76">
        <f t="shared" si="804"/>
        <v>0</v>
      </c>
      <c r="V806" s="76">
        <f t="shared" si="804"/>
        <v>0</v>
      </c>
    </row>
    <row r="807">
      <c r="A807" s="76" t="str">
        <f t="shared" si="1"/>
        <v> ()</v>
      </c>
      <c r="B807" s="76"/>
      <c r="C807" s="76"/>
      <c r="D807" s="76"/>
      <c r="E807" s="76"/>
      <c r="F807" s="76"/>
      <c r="G807" s="76"/>
      <c r="H807" s="76"/>
      <c r="I807" s="88" t="str">
        <f t="shared" si="3"/>
        <v>no</v>
      </c>
      <c r="J807" s="88" t="str">
        <f>IFERROR(__xludf.DUMMYFUNCTION("IFERROR(JOIN("", "",FILTER(K807:P807,LEN(K807:P807))))"),"")</f>
        <v/>
      </c>
      <c r="K807" s="76" t="str">
        <f>IFERROR(__xludf.DUMMYFUNCTION("IF(ISBLANK($D807),"""",IFERROR(JOIN("", "",QUERY(INDIRECT(""'(EDCA) "" &amp; K$3 &amp; ""'!$A$1:$D$1000""),""SELECT A WHERE D = '"" &amp; $A807 &amp; ""'""))))"),"")</f>
        <v/>
      </c>
      <c r="L807" s="76" t="str">
        <f>IFERROR(__xludf.DUMMYFUNCTION("IF(ISBLANK($D807),"""",IFERROR(JOIN("", "",QUERY(INDIRECT(""'(EDCA) "" &amp; L$3 &amp; ""'!$A$1:$D$1000""),""SELECT A WHERE D = '"" &amp; $A807 &amp; ""'""))))"),"")</f>
        <v/>
      </c>
      <c r="M807" s="76" t="str">
        <f>IFERROR(__xludf.DUMMYFUNCTION("IF(ISBLANK($D807),"""",IFERROR(JOIN("", "",QUERY(INDIRECT(""'(EDCA) "" &amp; M$3 &amp; ""'!$A$1:$D$1000""),""SELECT A WHERE D = '"" &amp; $A807 &amp; ""'""))))"),"")</f>
        <v/>
      </c>
      <c r="N807" s="76" t="str">
        <f>IFERROR(__xludf.DUMMYFUNCTION("IF(ISBLANK($D807),"""",IFERROR(JOIN("", "",QUERY(INDIRECT(""'(EDCA) "" &amp; N$3 &amp; ""'!$A$1:$D$1000""),""SELECT A WHERE D = '"" &amp; $A807 &amp; ""'""))))"),"")</f>
        <v/>
      </c>
      <c r="O807" s="76" t="str">
        <f>IFERROR(__xludf.DUMMYFUNCTION("IF(ISBLANK($D807),"""",IFERROR(JOIN("", "",QUERY(INDIRECT(""'(EDCA) "" &amp; O$3 &amp; ""'!$A$1:$D$1000""),""SELECT A WHERE D = '"" &amp; $A807 &amp; ""'""))))"),"")</f>
        <v/>
      </c>
      <c r="P807" s="76" t="str">
        <f>IFERROR(__xludf.DUMMYFUNCTION("IF(ISBLANK($D807),"""",IFERROR(JOIN("", "",QUERY(INDIRECT(""'(EDCA) "" &amp; P$3 &amp; ""'!$A$1:$D$1000""),""SELECT A WHERE D = '"" &amp; $A807 &amp; ""'""))))"),"")</f>
        <v/>
      </c>
      <c r="Q807" s="76">
        <f t="shared" ref="Q807:V807" si="805">IF(ISBLANK(IFERROR(VLOOKUP($A807,INDIRECT("'(EDCA) " &amp; Q$3 &amp; "'!$D:$D"),1,FALSE))),0,1)</f>
        <v>0</v>
      </c>
      <c r="R807" s="76">
        <f t="shared" si="805"/>
        <v>0</v>
      </c>
      <c r="S807" s="76">
        <f t="shared" si="805"/>
        <v>0</v>
      </c>
      <c r="T807" s="76">
        <f t="shared" si="805"/>
        <v>0</v>
      </c>
      <c r="U807" s="76">
        <f t="shared" si="805"/>
        <v>0</v>
      </c>
      <c r="V807" s="76">
        <f t="shared" si="805"/>
        <v>0</v>
      </c>
    </row>
    <row r="808">
      <c r="A808" s="76" t="str">
        <f t="shared" si="1"/>
        <v> ()</v>
      </c>
      <c r="B808" s="76"/>
      <c r="C808" s="76"/>
      <c r="D808" s="76"/>
      <c r="E808" s="76"/>
      <c r="F808" s="76"/>
      <c r="G808" s="76"/>
      <c r="H808" s="76"/>
      <c r="I808" s="88" t="str">
        <f t="shared" si="3"/>
        <v>no</v>
      </c>
      <c r="J808" s="88" t="str">
        <f>IFERROR(__xludf.DUMMYFUNCTION("IFERROR(JOIN("", "",FILTER(K808:P808,LEN(K808:P808))))"),"")</f>
        <v/>
      </c>
      <c r="K808" s="76" t="str">
        <f>IFERROR(__xludf.DUMMYFUNCTION("IF(ISBLANK($D808),"""",IFERROR(JOIN("", "",QUERY(INDIRECT(""'(EDCA) "" &amp; K$3 &amp; ""'!$A$1:$D$1000""),""SELECT A WHERE D = '"" &amp; $A808 &amp; ""'""))))"),"")</f>
        <v/>
      </c>
      <c r="L808" s="76" t="str">
        <f>IFERROR(__xludf.DUMMYFUNCTION("IF(ISBLANK($D808),"""",IFERROR(JOIN("", "",QUERY(INDIRECT(""'(EDCA) "" &amp; L$3 &amp; ""'!$A$1:$D$1000""),""SELECT A WHERE D = '"" &amp; $A808 &amp; ""'""))))"),"")</f>
        <v/>
      </c>
      <c r="M808" s="76" t="str">
        <f>IFERROR(__xludf.DUMMYFUNCTION("IF(ISBLANK($D808),"""",IFERROR(JOIN("", "",QUERY(INDIRECT(""'(EDCA) "" &amp; M$3 &amp; ""'!$A$1:$D$1000""),""SELECT A WHERE D = '"" &amp; $A808 &amp; ""'""))))"),"")</f>
        <v/>
      </c>
      <c r="N808" s="76" t="str">
        <f>IFERROR(__xludf.DUMMYFUNCTION("IF(ISBLANK($D808),"""",IFERROR(JOIN("", "",QUERY(INDIRECT(""'(EDCA) "" &amp; N$3 &amp; ""'!$A$1:$D$1000""),""SELECT A WHERE D = '"" &amp; $A808 &amp; ""'""))))"),"")</f>
        <v/>
      </c>
      <c r="O808" s="76" t="str">
        <f>IFERROR(__xludf.DUMMYFUNCTION("IF(ISBLANK($D808),"""",IFERROR(JOIN("", "",QUERY(INDIRECT(""'(EDCA) "" &amp; O$3 &amp; ""'!$A$1:$D$1000""),""SELECT A WHERE D = '"" &amp; $A808 &amp; ""'""))))"),"")</f>
        <v/>
      </c>
      <c r="P808" s="76" t="str">
        <f>IFERROR(__xludf.DUMMYFUNCTION("IF(ISBLANK($D808),"""",IFERROR(JOIN("", "",QUERY(INDIRECT(""'(EDCA) "" &amp; P$3 &amp; ""'!$A$1:$D$1000""),""SELECT A WHERE D = '"" &amp; $A808 &amp; ""'""))))"),"")</f>
        <v/>
      </c>
      <c r="Q808" s="76">
        <f t="shared" ref="Q808:V808" si="806">IF(ISBLANK(IFERROR(VLOOKUP($A808,INDIRECT("'(EDCA) " &amp; Q$3 &amp; "'!$D:$D"),1,FALSE))),0,1)</f>
        <v>0</v>
      </c>
      <c r="R808" s="76">
        <f t="shared" si="806"/>
        <v>0</v>
      </c>
      <c r="S808" s="76">
        <f t="shared" si="806"/>
        <v>0</v>
      </c>
      <c r="T808" s="76">
        <f t="shared" si="806"/>
        <v>0</v>
      </c>
      <c r="U808" s="76">
        <f t="shared" si="806"/>
        <v>0</v>
      </c>
      <c r="V808" s="76">
        <f t="shared" si="806"/>
        <v>0</v>
      </c>
    </row>
    <row r="809">
      <c r="A809" s="76" t="str">
        <f t="shared" si="1"/>
        <v> ()</v>
      </c>
      <c r="B809" s="76"/>
      <c r="C809" s="76"/>
      <c r="D809" s="76"/>
      <c r="E809" s="76"/>
      <c r="F809" s="76"/>
      <c r="G809" s="76"/>
      <c r="H809" s="76"/>
      <c r="I809" s="88" t="str">
        <f t="shared" si="3"/>
        <v>no</v>
      </c>
      <c r="J809" s="88" t="str">
        <f>IFERROR(__xludf.DUMMYFUNCTION("IFERROR(JOIN("", "",FILTER(K809:P809,LEN(K809:P809))))"),"")</f>
        <v/>
      </c>
      <c r="K809" s="76" t="str">
        <f>IFERROR(__xludf.DUMMYFUNCTION("IF(ISBLANK($D809),"""",IFERROR(JOIN("", "",QUERY(INDIRECT(""'(EDCA) "" &amp; K$3 &amp; ""'!$A$1:$D$1000""),""SELECT A WHERE D = '"" &amp; $A809 &amp; ""'""))))"),"")</f>
        <v/>
      </c>
      <c r="L809" s="76" t="str">
        <f>IFERROR(__xludf.DUMMYFUNCTION("IF(ISBLANK($D809),"""",IFERROR(JOIN("", "",QUERY(INDIRECT(""'(EDCA) "" &amp; L$3 &amp; ""'!$A$1:$D$1000""),""SELECT A WHERE D = '"" &amp; $A809 &amp; ""'""))))"),"")</f>
        <v/>
      </c>
      <c r="M809" s="76" t="str">
        <f>IFERROR(__xludf.DUMMYFUNCTION("IF(ISBLANK($D809),"""",IFERROR(JOIN("", "",QUERY(INDIRECT(""'(EDCA) "" &amp; M$3 &amp; ""'!$A$1:$D$1000""),""SELECT A WHERE D = '"" &amp; $A809 &amp; ""'""))))"),"")</f>
        <v/>
      </c>
      <c r="N809" s="76" t="str">
        <f>IFERROR(__xludf.DUMMYFUNCTION("IF(ISBLANK($D809),"""",IFERROR(JOIN("", "",QUERY(INDIRECT(""'(EDCA) "" &amp; N$3 &amp; ""'!$A$1:$D$1000""),""SELECT A WHERE D = '"" &amp; $A809 &amp; ""'""))))"),"")</f>
        <v/>
      </c>
      <c r="O809" s="76" t="str">
        <f>IFERROR(__xludf.DUMMYFUNCTION("IF(ISBLANK($D809),"""",IFERROR(JOIN("", "",QUERY(INDIRECT(""'(EDCA) "" &amp; O$3 &amp; ""'!$A$1:$D$1000""),""SELECT A WHERE D = '"" &amp; $A809 &amp; ""'""))))"),"")</f>
        <v/>
      </c>
      <c r="P809" s="76" t="str">
        <f>IFERROR(__xludf.DUMMYFUNCTION("IF(ISBLANK($D809),"""",IFERROR(JOIN("", "",QUERY(INDIRECT(""'(EDCA) "" &amp; P$3 &amp; ""'!$A$1:$D$1000""),""SELECT A WHERE D = '"" &amp; $A809 &amp; ""'""))))"),"")</f>
        <v/>
      </c>
      <c r="Q809" s="76">
        <f t="shared" ref="Q809:V809" si="807">IF(ISBLANK(IFERROR(VLOOKUP($A809,INDIRECT("'(EDCA) " &amp; Q$3 &amp; "'!$D:$D"),1,FALSE))),0,1)</f>
        <v>0</v>
      </c>
      <c r="R809" s="76">
        <f t="shared" si="807"/>
        <v>0</v>
      </c>
      <c r="S809" s="76">
        <f t="shared" si="807"/>
        <v>0</v>
      </c>
      <c r="T809" s="76">
        <f t="shared" si="807"/>
        <v>0</v>
      </c>
      <c r="U809" s="76">
        <f t="shared" si="807"/>
        <v>0</v>
      </c>
      <c r="V809" s="76">
        <f t="shared" si="807"/>
        <v>0</v>
      </c>
    </row>
    <row r="810">
      <c r="A810" s="76" t="str">
        <f t="shared" si="1"/>
        <v> ()</v>
      </c>
      <c r="B810" s="76"/>
      <c r="C810" s="76"/>
      <c r="D810" s="76"/>
      <c r="E810" s="76"/>
      <c r="F810" s="76"/>
      <c r="G810" s="76"/>
      <c r="H810" s="76"/>
      <c r="I810" s="88" t="str">
        <f t="shared" si="3"/>
        <v>no</v>
      </c>
      <c r="J810" s="88" t="str">
        <f>IFERROR(__xludf.DUMMYFUNCTION("IFERROR(JOIN("", "",FILTER(K810:P810,LEN(K810:P810))))"),"")</f>
        <v/>
      </c>
      <c r="K810" s="76" t="str">
        <f>IFERROR(__xludf.DUMMYFUNCTION("IF(ISBLANK($D810),"""",IFERROR(JOIN("", "",QUERY(INDIRECT(""'(EDCA) "" &amp; K$3 &amp; ""'!$A$1:$D$1000""),""SELECT A WHERE D = '"" &amp; $A810 &amp; ""'""))))"),"")</f>
        <v/>
      </c>
      <c r="L810" s="76" t="str">
        <f>IFERROR(__xludf.DUMMYFUNCTION("IF(ISBLANK($D810),"""",IFERROR(JOIN("", "",QUERY(INDIRECT(""'(EDCA) "" &amp; L$3 &amp; ""'!$A$1:$D$1000""),""SELECT A WHERE D = '"" &amp; $A810 &amp; ""'""))))"),"")</f>
        <v/>
      </c>
      <c r="M810" s="76" t="str">
        <f>IFERROR(__xludf.DUMMYFUNCTION("IF(ISBLANK($D810),"""",IFERROR(JOIN("", "",QUERY(INDIRECT(""'(EDCA) "" &amp; M$3 &amp; ""'!$A$1:$D$1000""),""SELECT A WHERE D = '"" &amp; $A810 &amp; ""'""))))"),"")</f>
        <v/>
      </c>
      <c r="N810" s="76" t="str">
        <f>IFERROR(__xludf.DUMMYFUNCTION("IF(ISBLANK($D810),"""",IFERROR(JOIN("", "",QUERY(INDIRECT(""'(EDCA) "" &amp; N$3 &amp; ""'!$A$1:$D$1000""),""SELECT A WHERE D = '"" &amp; $A810 &amp; ""'""))))"),"")</f>
        <v/>
      </c>
      <c r="O810" s="76" t="str">
        <f>IFERROR(__xludf.DUMMYFUNCTION("IF(ISBLANK($D810),"""",IFERROR(JOIN("", "",QUERY(INDIRECT(""'(EDCA) "" &amp; O$3 &amp; ""'!$A$1:$D$1000""),""SELECT A WHERE D = '"" &amp; $A810 &amp; ""'""))))"),"")</f>
        <v/>
      </c>
      <c r="P810" s="76" t="str">
        <f>IFERROR(__xludf.DUMMYFUNCTION("IF(ISBLANK($D810),"""",IFERROR(JOIN("", "",QUERY(INDIRECT(""'(EDCA) "" &amp; P$3 &amp; ""'!$A$1:$D$1000""),""SELECT A WHERE D = '"" &amp; $A810 &amp; ""'""))))"),"")</f>
        <v/>
      </c>
      <c r="Q810" s="76">
        <f t="shared" ref="Q810:V810" si="808">IF(ISBLANK(IFERROR(VLOOKUP($A810,INDIRECT("'(EDCA) " &amp; Q$3 &amp; "'!$D:$D"),1,FALSE))),0,1)</f>
        <v>0</v>
      </c>
      <c r="R810" s="76">
        <f t="shared" si="808"/>
        <v>0</v>
      </c>
      <c r="S810" s="76">
        <f t="shared" si="808"/>
        <v>0</v>
      </c>
      <c r="T810" s="76">
        <f t="shared" si="808"/>
        <v>0</v>
      </c>
      <c r="U810" s="76">
        <f t="shared" si="808"/>
        <v>0</v>
      </c>
      <c r="V810" s="76">
        <f t="shared" si="808"/>
        <v>0</v>
      </c>
    </row>
    <row r="811">
      <c r="A811" s="76" t="str">
        <f t="shared" si="1"/>
        <v> ()</v>
      </c>
      <c r="B811" s="76"/>
      <c r="C811" s="76"/>
      <c r="D811" s="76"/>
      <c r="E811" s="76"/>
      <c r="F811" s="76"/>
      <c r="G811" s="76"/>
      <c r="H811" s="76"/>
      <c r="I811" s="88" t="str">
        <f t="shared" si="3"/>
        <v>no</v>
      </c>
      <c r="J811" s="88" t="str">
        <f>IFERROR(__xludf.DUMMYFUNCTION("IFERROR(JOIN("", "",FILTER(K811:P811,LEN(K811:P811))))"),"")</f>
        <v/>
      </c>
      <c r="K811" s="76" t="str">
        <f>IFERROR(__xludf.DUMMYFUNCTION("IF(ISBLANK($D811),"""",IFERROR(JOIN("", "",QUERY(INDIRECT(""'(EDCA) "" &amp; K$3 &amp; ""'!$A$1:$D$1000""),""SELECT A WHERE D = '"" &amp; $A811 &amp; ""'""))))"),"")</f>
        <v/>
      </c>
      <c r="L811" s="76" t="str">
        <f>IFERROR(__xludf.DUMMYFUNCTION("IF(ISBLANK($D811),"""",IFERROR(JOIN("", "",QUERY(INDIRECT(""'(EDCA) "" &amp; L$3 &amp; ""'!$A$1:$D$1000""),""SELECT A WHERE D = '"" &amp; $A811 &amp; ""'""))))"),"")</f>
        <v/>
      </c>
      <c r="M811" s="76" t="str">
        <f>IFERROR(__xludf.DUMMYFUNCTION("IF(ISBLANK($D811),"""",IFERROR(JOIN("", "",QUERY(INDIRECT(""'(EDCA) "" &amp; M$3 &amp; ""'!$A$1:$D$1000""),""SELECT A WHERE D = '"" &amp; $A811 &amp; ""'""))))"),"")</f>
        <v/>
      </c>
      <c r="N811" s="76" t="str">
        <f>IFERROR(__xludf.DUMMYFUNCTION("IF(ISBLANK($D811),"""",IFERROR(JOIN("", "",QUERY(INDIRECT(""'(EDCA) "" &amp; N$3 &amp; ""'!$A$1:$D$1000""),""SELECT A WHERE D = '"" &amp; $A811 &amp; ""'""))))"),"")</f>
        <v/>
      </c>
      <c r="O811" s="76" t="str">
        <f>IFERROR(__xludf.DUMMYFUNCTION("IF(ISBLANK($D811),"""",IFERROR(JOIN("", "",QUERY(INDIRECT(""'(EDCA) "" &amp; O$3 &amp; ""'!$A$1:$D$1000""),""SELECT A WHERE D = '"" &amp; $A811 &amp; ""'""))))"),"")</f>
        <v/>
      </c>
      <c r="P811" s="76" t="str">
        <f>IFERROR(__xludf.DUMMYFUNCTION("IF(ISBLANK($D811),"""",IFERROR(JOIN("", "",QUERY(INDIRECT(""'(EDCA) "" &amp; P$3 &amp; ""'!$A$1:$D$1000""),""SELECT A WHERE D = '"" &amp; $A811 &amp; ""'""))))"),"")</f>
        <v/>
      </c>
      <c r="Q811" s="76">
        <f t="shared" ref="Q811:V811" si="809">IF(ISBLANK(IFERROR(VLOOKUP($A811,INDIRECT("'(EDCA) " &amp; Q$3 &amp; "'!$D:$D"),1,FALSE))),0,1)</f>
        <v>0</v>
      </c>
      <c r="R811" s="76">
        <f t="shared" si="809"/>
        <v>0</v>
      </c>
      <c r="S811" s="76">
        <f t="shared" si="809"/>
        <v>0</v>
      </c>
      <c r="T811" s="76">
        <f t="shared" si="809"/>
        <v>0</v>
      </c>
      <c r="U811" s="76">
        <f t="shared" si="809"/>
        <v>0</v>
      </c>
      <c r="V811" s="76">
        <f t="shared" si="809"/>
        <v>0</v>
      </c>
    </row>
    <row r="812">
      <c r="A812" s="76" t="str">
        <f t="shared" si="1"/>
        <v> ()</v>
      </c>
      <c r="B812" s="76"/>
      <c r="C812" s="76"/>
      <c r="D812" s="76"/>
      <c r="E812" s="76"/>
      <c r="F812" s="76"/>
      <c r="G812" s="76"/>
      <c r="H812" s="76"/>
      <c r="I812" s="88" t="str">
        <f t="shared" si="3"/>
        <v>no</v>
      </c>
      <c r="J812" s="88" t="str">
        <f>IFERROR(__xludf.DUMMYFUNCTION("IFERROR(JOIN("", "",FILTER(K812:P812,LEN(K812:P812))))"),"")</f>
        <v/>
      </c>
      <c r="K812" s="76" t="str">
        <f>IFERROR(__xludf.DUMMYFUNCTION("IF(ISBLANK($D812),"""",IFERROR(JOIN("", "",QUERY(INDIRECT(""'(EDCA) "" &amp; K$3 &amp; ""'!$A$1:$D$1000""),""SELECT A WHERE D = '"" &amp; $A812 &amp; ""'""))))"),"")</f>
        <v/>
      </c>
      <c r="L812" s="76" t="str">
        <f>IFERROR(__xludf.DUMMYFUNCTION("IF(ISBLANK($D812),"""",IFERROR(JOIN("", "",QUERY(INDIRECT(""'(EDCA) "" &amp; L$3 &amp; ""'!$A$1:$D$1000""),""SELECT A WHERE D = '"" &amp; $A812 &amp; ""'""))))"),"")</f>
        <v/>
      </c>
      <c r="M812" s="76" t="str">
        <f>IFERROR(__xludf.DUMMYFUNCTION("IF(ISBLANK($D812),"""",IFERROR(JOIN("", "",QUERY(INDIRECT(""'(EDCA) "" &amp; M$3 &amp; ""'!$A$1:$D$1000""),""SELECT A WHERE D = '"" &amp; $A812 &amp; ""'""))))"),"")</f>
        <v/>
      </c>
      <c r="N812" s="76" t="str">
        <f>IFERROR(__xludf.DUMMYFUNCTION("IF(ISBLANK($D812),"""",IFERROR(JOIN("", "",QUERY(INDIRECT(""'(EDCA) "" &amp; N$3 &amp; ""'!$A$1:$D$1000""),""SELECT A WHERE D = '"" &amp; $A812 &amp; ""'""))))"),"")</f>
        <v/>
      </c>
      <c r="O812" s="76" t="str">
        <f>IFERROR(__xludf.DUMMYFUNCTION("IF(ISBLANK($D812),"""",IFERROR(JOIN("", "",QUERY(INDIRECT(""'(EDCA) "" &amp; O$3 &amp; ""'!$A$1:$D$1000""),""SELECT A WHERE D = '"" &amp; $A812 &amp; ""'""))))"),"")</f>
        <v/>
      </c>
      <c r="P812" s="76" t="str">
        <f>IFERROR(__xludf.DUMMYFUNCTION("IF(ISBLANK($D812),"""",IFERROR(JOIN("", "",QUERY(INDIRECT(""'(EDCA) "" &amp; P$3 &amp; ""'!$A$1:$D$1000""),""SELECT A WHERE D = '"" &amp; $A812 &amp; ""'""))))"),"")</f>
        <v/>
      </c>
      <c r="Q812" s="76">
        <f t="shared" ref="Q812:V812" si="810">IF(ISBLANK(IFERROR(VLOOKUP($A812,INDIRECT("'(EDCA) " &amp; Q$3 &amp; "'!$D:$D"),1,FALSE))),0,1)</f>
        <v>0</v>
      </c>
      <c r="R812" s="76">
        <f t="shared" si="810"/>
        <v>0</v>
      </c>
      <c r="S812" s="76">
        <f t="shared" si="810"/>
        <v>0</v>
      </c>
      <c r="T812" s="76">
        <f t="shared" si="810"/>
        <v>0</v>
      </c>
      <c r="U812" s="76">
        <f t="shared" si="810"/>
        <v>0</v>
      </c>
      <c r="V812" s="76">
        <f t="shared" si="810"/>
        <v>0</v>
      </c>
    </row>
    <row r="813">
      <c r="A813" s="76" t="str">
        <f t="shared" si="1"/>
        <v> ()</v>
      </c>
      <c r="B813" s="76"/>
      <c r="C813" s="76"/>
      <c r="D813" s="76"/>
      <c r="E813" s="76"/>
      <c r="F813" s="76"/>
      <c r="G813" s="76"/>
      <c r="H813" s="76"/>
      <c r="I813" s="88" t="str">
        <f t="shared" si="3"/>
        <v>no</v>
      </c>
      <c r="J813" s="88" t="str">
        <f>IFERROR(__xludf.DUMMYFUNCTION("IFERROR(JOIN("", "",FILTER(K813:P813,LEN(K813:P813))))"),"")</f>
        <v/>
      </c>
      <c r="K813" s="76" t="str">
        <f>IFERROR(__xludf.DUMMYFUNCTION("IF(ISBLANK($D813),"""",IFERROR(JOIN("", "",QUERY(INDIRECT(""'(EDCA) "" &amp; K$3 &amp; ""'!$A$1:$D$1000""),""SELECT A WHERE D = '"" &amp; $A813 &amp; ""'""))))"),"")</f>
        <v/>
      </c>
      <c r="L813" s="76" t="str">
        <f>IFERROR(__xludf.DUMMYFUNCTION("IF(ISBLANK($D813),"""",IFERROR(JOIN("", "",QUERY(INDIRECT(""'(EDCA) "" &amp; L$3 &amp; ""'!$A$1:$D$1000""),""SELECT A WHERE D = '"" &amp; $A813 &amp; ""'""))))"),"")</f>
        <v/>
      </c>
      <c r="M813" s="76" t="str">
        <f>IFERROR(__xludf.DUMMYFUNCTION("IF(ISBLANK($D813),"""",IFERROR(JOIN("", "",QUERY(INDIRECT(""'(EDCA) "" &amp; M$3 &amp; ""'!$A$1:$D$1000""),""SELECT A WHERE D = '"" &amp; $A813 &amp; ""'""))))"),"")</f>
        <v/>
      </c>
      <c r="N813" s="76" t="str">
        <f>IFERROR(__xludf.DUMMYFUNCTION("IF(ISBLANK($D813),"""",IFERROR(JOIN("", "",QUERY(INDIRECT(""'(EDCA) "" &amp; N$3 &amp; ""'!$A$1:$D$1000""),""SELECT A WHERE D = '"" &amp; $A813 &amp; ""'""))))"),"")</f>
        <v/>
      </c>
      <c r="O813" s="76" t="str">
        <f>IFERROR(__xludf.DUMMYFUNCTION("IF(ISBLANK($D813),"""",IFERROR(JOIN("", "",QUERY(INDIRECT(""'(EDCA) "" &amp; O$3 &amp; ""'!$A$1:$D$1000""),""SELECT A WHERE D = '"" &amp; $A813 &amp; ""'""))))"),"")</f>
        <v/>
      </c>
      <c r="P813" s="76" t="str">
        <f>IFERROR(__xludf.DUMMYFUNCTION("IF(ISBLANK($D813),"""",IFERROR(JOIN("", "",QUERY(INDIRECT(""'(EDCA) "" &amp; P$3 &amp; ""'!$A$1:$D$1000""),""SELECT A WHERE D = '"" &amp; $A813 &amp; ""'""))))"),"")</f>
        <v/>
      </c>
      <c r="Q813" s="76">
        <f t="shared" ref="Q813:V813" si="811">IF(ISBLANK(IFERROR(VLOOKUP($A813,INDIRECT("'(EDCA) " &amp; Q$3 &amp; "'!$D:$D"),1,FALSE))),0,1)</f>
        <v>0</v>
      </c>
      <c r="R813" s="76">
        <f t="shared" si="811"/>
        <v>0</v>
      </c>
      <c r="S813" s="76">
        <f t="shared" si="811"/>
        <v>0</v>
      </c>
      <c r="T813" s="76">
        <f t="shared" si="811"/>
        <v>0</v>
      </c>
      <c r="U813" s="76">
        <f t="shared" si="811"/>
        <v>0</v>
      </c>
      <c r="V813" s="76">
        <f t="shared" si="811"/>
        <v>0</v>
      </c>
    </row>
    <row r="814">
      <c r="A814" s="76" t="str">
        <f t="shared" si="1"/>
        <v> ()</v>
      </c>
      <c r="B814" s="76"/>
      <c r="C814" s="76"/>
      <c r="D814" s="76"/>
      <c r="E814" s="76"/>
      <c r="F814" s="76"/>
      <c r="G814" s="76"/>
      <c r="H814" s="76"/>
      <c r="I814" s="88" t="str">
        <f t="shared" si="3"/>
        <v>no</v>
      </c>
      <c r="J814" s="88" t="str">
        <f>IFERROR(__xludf.DUMMYFUNCTION("IFERROR(JOIN("", "",FILTER(K814:P814,LEN(K814:P814))))"),"")</f>
        <v/>
      </c>
      <c r="K814" s="76" t="str">
        <f>IFERROR(__xludf.DUMMYFUNCTION("IF(ISBLANK($D814),"""",IFERROR(JOIN("", "",QUERY(INDIRECT(""'(EDCA) "" &amp; K$3 &amp; ""'!$A$1:$D$1000""),""SELECT A WHERE D = '"" &amp; $A814 &amp; ""'""))))"),"")</f>
        <v/>
      </c>
      <c r="L814" s="76" t="str">
        <f>IFERROR(__xludf.DUMMYFUNCTION("IF(ISBLANK($D814),"""",IFERROR(JOIN("", "",QUERY(INDIRECT(""'(EDCA) "" &amp; L$3 &amp; ""'!$A$1:$D$1000""),""SELECT A WHERE D = '"" &amp; $A814 &amp; ""'""))))"),"")</f>
        <v/>
      </c>
      <c r="M814" s="76" t="str">
        <f>IFERROR(__xludf.DUMMYFUNCTION("IF(ISBLANK($D814),"""",IFERROR(JOIN("", "",QUERY(INDIRECT(""'(EDCA) "" &amp; M$3 &amp; ""'!$A$1:$D$1000""),""SELECT A WHERE D = '"" &amp; $A814 &amp; ""'""))))"),"")</f>
        <v/>
      </c>
      <c r="N814" s="76" t="str">
        <f>IFERROR(__xludf.DUMMYFUNCTION("IF(ISBLANK($D814),"""",IFERROR(JOIN("", "",QUERY(INDIRECT(""'(EDCA) "" &amp; N$3 &amp; ""'!$A$1:$D$1000""),""SELECT A WHERE D = '"" &amp; $A814 &amp; ""'""))))"),"")</f>
        <v/>
      </c>
      <c r="O814" s="76" t="str">
        <f>IFERROR(__xludf.DUMMYFUNCTION("IF(ISBLANK($D814),"""",IFERROR(JOIN("", "",QUERY(INDIRECT(""'(EDCA) "" &amp; O$3 &amp; ""'!$A$1:$D$1000""),""SELECT A WHERE D = '"" &amp; $A814 &amp; ""'""))))"),"")</f>
        <v/>
      </c>
      <c r="P814" s="76" t="str">
        <f>IFERROR(__xludf.DUMMYFUNCTION("IF(ISBLANK($D814),"""",IFERROR(JOIN("", "",QUERY(INDIRECT(""'(EDCA) "" &amp; P$3 &amp; ""'!$A$1:$D$1000""),""SELECT A WHERE D = '"" &amp; $A814 &amp; ""'""))))"),"")</f>
        <v/>
      </c>
      <c r="Q814" s="76">
        <f t="shared" ref="Q814:V814" si="812">IF(ISBLANK(IFERROR(VLOOKUP($A814,INDIRECT("'(EDCA) " &amp; Q$3 &amp; "'!$D:$D"),1,FALSE))),0,1)</f>
        <v>0</v>
      </c>
      <c r="R814" s="76">
        <f t="shared" si="812"/>
        <v>0</v>
      </c>
      <c r="S814" s="76">
        <f t="shared" si="812"/>
        <v>0</v>
      </c>
      <c r="T814" s="76">
        <f t="shared" si="812"/>
        <v>0</v>
      </c>
      <c r="U814" s="76">
        <f t="shared" si="812"/>
        <v>0</v>
      </c>
      <c r="V814" s="76">
        <f t="shared" si="812"/>
        <v>0</v>
      </c>
    </row>
    <row r="815">
      <c r="A815" s="76" t="str">
        <f t="shared" si="1"/>
        <v> ()</v>
      </c>
      <c r="B815" s="76"/>
      <c r="C815" s="76"/>
      <c r="D815" s="76"/>
      <c r="E815" s="76"/>
      <c r="F815" s="76"/>
      <c r="G815" s="76"/>
      <c r="H815" s="76"/>
      <c r="I815" s="88" t="str">
        <f t="shared" si="3"/>
        <v>no</v>
      </c>
      <c r="J815" s="88" t="str">
        <f>IFERROR(__xludf.DUMMYFUNCTION("IFERROR(JOIN("", "",FILTER(K815:P815,LEN(K815:P815))))"),"")</f>
        <v/>
      </c>
      <c r="K815" s="76" t="str">
        <f>IFERROR(__xludf.DUMMYFUNCTION("IF(ISBLANK($D815),"""",IFERROR(JOIN("", "",QUERY(INDIRECT(""'(EDCA) "" &amp; K$3 &amp; ""'!$A$1:$D$1000""),""SELECT A WHERE D = '"" &amp; $A815 &amp; ""'""))))"),"")</f>
        <v/>
      </c>
      <c r="L815" s="76" t="str">
        <f>IFERROR(__xludf.DUMMYFUNCTION("IF(ISBLANK($D815),"""",IFERROR(JOIN("", "",QUERY(INDIRECT(""'(EDCA) "" &amp; L$3 &amp; ""'!$A$1:$D$1000""),""SELECT A WHERE D = '"" &amp; $A815 &amp; ""'""))))"),"")</f>
        <v/>
      </c>
      <c r="M815" s="76" t="str">
        <f>IFERROR(__xludf.DUMMYFUNCTION("IF(ISBLANK($D815),"""",IFERROR(JOIN("", "",QUERY(INDIRECT(""'(EDCA) "" &amp; M$3 &amp; ""'!$A$1:$D$1000""),""SELECT A WHERE D = '"" &amp; $A815 &amp; ""'""))))"),"")</f>
        <v/>
      </c>
      <c r="N815" s="76" t="str">
        <f>IFERROR(__xludf.DUMMYFUNCTION("IF(ISBLANK($D815),"""",IFERROR(JOIN("", "",QUERY(INDIRECT(""'(EDCA) "" &amp; N$3 &amp; ""'!$A$1:$D$1000""),""SELECT A WHERE D = '"" &amp; $A815 &amp; ""'""))))"),"")</f>
        <v/>
      </c>
      <c r="O815" s="76" t="str">
        <f>IFERROR(__xludf.DUMMYFUNCTION("IF(ISBLANK($D815),"""",IFERROR(JOIN("", "",QUERY(INDIRECT(""'(EDCA) "" &amp; O$3 &amp; ""'!$A$1:$D$1000""),""SELECT A WHERE D = '"" &amp; $A815 &amp; ""'""))))"),"")</f>
        <v/>
      </c>
      <c r="P815" s="76" t="str">
        <f>IFERROR(__xludf.DUMMYFUNCTION("IF(ISBLANK($D815),"""",IFERROR(JOIN("", "",QUERY(INDIRECT(""'(EDCA) "" &amp; P$3 &amp; ""'!$A$1:$D$1000""),""SELECT A WHERE D = '"" &amp; $A815 &amp; ""'""))))"),"")</f>
        <v/>
      </c>
      <c r="Q815" s="76">
        <f t="shared" ref="Q815:V815" si="813">IF(ISBLANK(IFERROR(VLOOKUP($A815,INDIRECT("'(EDCA) " &amp; Q$3 &amp; "'!$D:$D"),1,FALSE))),0,1)</f>
        <v>0</v>
      </c>
      <c r="R815" s="76">
        <f t="shared" si="813"/>
        <v>0</v>
      </c>
      <c r="S815" s="76">
        <f t="shared" si="813"/>
        <v>0</v>
      </c>
      <c r="T815" s="76">
        <f t="shared" si="813"/>
        <v>0</v>
      </c>
      <c r="U815" s="76">
        <f t="shared" si="813"/>
        <v>0</v>
      </c>
      <c r="V815" s="76">
        <f t="shared" si="813"/>
        <v>0</v>
      </c>
    </row>
    <row r="816">
      <c r="A816" s="76" t="str">
        <f t="shared" si="1"/>
        <v> ()</v>
      </c>
      <c r="B816" s="76"/>
      <c r="C816" s="76"/>
      <c r="D816" s="76"/>
      <c r="E816" s="76"/>
      <c r="F816" s="76"/>
      <c r="G816" s="76"/>
      <c r="H816" s="76"/>
      <c r="I816" s="88" t="str">
        <f t="shared" si="3"/>
        <v>no</v>
      </c>
      <c r="J816" s="88" t="str">
        <f>IFERROR(__xludf.DUMMYFUNCTION("IFERROR(JOIN("", "",FILTER(K816:P816,LEN(K816:P816))))"),"")</f>
        <v/>
      </c>
      <c r="K816" s="76" t="str">
        <f>IFERROR(__xludf.DUMMYFUNCTION("IF(ISBLANK($D816),"""",IFERROR(JOIN("", "",QUERY(INDIRECT(""'(EDCA) "" &amp; K$3 &amp; ""'!$A$1:$D$1000""),""SELECT A WHERE D = '"" &amp; $A816 &amp; ""'""))))"),"")</f>
        <v/>
      </c>
      <c r="L816" s="76" t="str">
        <f>IFERROR(__xludf.DUMMYFUNCTION("IF(ISBLANK($D816),"""",IFERROR(JOIN("", "",QUERY(INDIRECT(""'(EDCA) "" &amp; L$3 &amp; ""'!$A$1:$D$1000""),""SELECT A WHERE D = '"" &amp; $A816 &amp; ""'""))))"),"")</f>
        <v/>
      </c>
      <c r="M816" s="76" t="str">
        <f>IFERROR(__xludf.DUMMYFUNCTION("IF(ISBLANK($D816),"""",IFERROR(JOIN("", "",QUERY(INDIRECT(""'(EDCA) "" &amp; M$3 &amp; ""'!$A$1:$D$1000""),""SELECT A WHERE D = '"" &amp; $A816 &amp; ""'""))))"),"")</f>
        <v/>
      </c>
      <c r="N816" s="76" t="str">
        <f>IFERROR(__xludf.DUMMYFUNCTION("IF(ISBLANK($D816),"""",IFERROR(JOIN("", "",QUERY(INDIRECT(""'(EDCA) "" &amp; N$3 &amp; ""'!$A$1:$D$1000""),""SELECT A WHERE D = '"" &amp; $A816 &amp; ""'""))))"),"")</f>
        <v/>
      </c>
      <c r="O816" s="76" t="str">
        <f>IFERROR(__xludf.DUMMYFUNCTION("IF(ISBLANK($D816),"""",IFERROR(JOIN("", "",QUERY(INDIRECT(""'(EDCA) "" &amp; O$3 &amp; ""'!$A$1:$D$1000""),""SELECT A WHERE D = '"" &amp; $A816 &amp; ""'""))))"),"")</f>
        <v/>
      </c>
      <c r="P816" s="76" t="str">
        <f>IFERROR(__xludf.DUMMYFUNCTION("IF(ISBLANK($D816),"""",IFERROR(JOIN("", "",QUERY(INDIRECT(""'(EDCA) "" &amp; P$3 &amp; ""'!$A$1:$D$1000""),""SELECT A WHERE D = '"" &amp; $A816 &amp; ""'""))))"),"")</f>
        <v/>
      </c>
      <c r="Q816" s="76">
        <f t="shared" ref="Q816:V816" si="814">IF(ISBLANK(IFERROR(VLOOKUP($A816,INDIRECT("'(EDCA) " &amp; Q$3 &amp; "'!$D:$D"),1,FALSE))),0,1)</f>
        <v>0</v>
      </c>
      <c r="R816" s="76">
        <f t="shared" si="814"/>
        <v>0</v>
      </c>
      <c r="S816" s="76">
        <f t="shared" si="814"/>
        <v>0</v>
      </c>
      <c r="T816" s="76">
        <f t="shared" si="814"/>
        <v>0</v>
      </c>
      <c r="U816" s="76">
        <f t="shared" si="814"/>
        <v>0</v>
      </c>
      <c r="V816" s="76">
        <f t="shared" si="814"/>
        <v>0</v>
      </c>
    </row>
    <row r="817">
      <c r="A817" s="76" t="str">
        <f t="shared" si="1"/>
        <v> ()</v>
      </c>
      <c r="B817" s="76"/>
      <c r="C817" s="76"/>
      <c r="D817" s="76"/>
      <c r="E817" s="76"/>
      <c r="F817" s="76"/>
      <c r="G817" s="76"/>
      <c r="H817" s="76"/>
      <c r="I817" s="88" t="str">
        <f t="shared" si="3"/>
        <v>no</v>
      </c>
      <c r="J817" s="88" t="str">
        <f>IFERROR(__xludf.DUMMYFUNCTION("IFERROR(JOIN("", "",FILTER(K817:P817,LEN(K817:P817))))"),"")</f>
        <v/>
      </c>
      <c r="K817" s="76" t="str">
        <f>IFERROR(__xludf.DUMMYFUNCTION("IF(ISBLANK($D817),"""",IFERROR(JOIN("", "",QUERY(INDIRECT(""'(EDCA) "" &amp; K$3 &amp; ""'!$A$1:$D$1000""),""SELECT A WHERE D = '"" &amp; $A817 &amp; ""'""))))"),"")</f>
        <v/>
      </c>
      <c r="L817" s="76" t="str">
        <f>IFERROR(__xludf.DUMMYFUNCTION("IF(ISBLANK($D817),"""",IFERROR(JOIN("", "",QUERY(INDIRECT(""'(EDCA) "" &amp; L$3 &amp; ""'!$A$1:$D$1000""),""SELECT A WHERE D = '"" &amp; $A817 &amp; ""'""))))"),"")</f>
        <v/>
      </c>
      <c r="M817" s="76" t="str">
        <f>IFERROR(__xludf.DUMMYFUNCTION("IF(ISBLANK($D817),"""",IFERROR(JOIN("", "",QUERY(INDIRECT(""'(EDCA) "" &amp; M$3 &amp; ""'!$A$1:$D$1000""),""SELECT A WHERE D = '"" &amp; $A817 &amp; ""'""))))"),"")</f>
        <v/>
      </c>
      <c r="N817" s="76" t="str">
        <f>IFERROR(__xludf.DUMMYFUNCTION("IF(ISBLANK($D817),"""",IFERROR(JOIN("", "",QUERY(INDIRECT(""'(EDCA) "" &amp; N$3 &amp; ""'!$A$1:$D$1000""),""SELECT A WHERE D = '"" &amp; $A817 &amp; ""'""))))"),"")</f>
        <v/>
      </c>
      <c r="O817" s="76" t="str">
        <f>IFERROR(__xludf.DUMMYFUNCTION("IF(ISBLANK($D817),"""",IFERROR(JOIN("", "",QUERY(INDIRECT(""'(EDCA) "" &amp; O$3 &amp; ""'!$A$1:$D$1000""),""SELECT A WHERE D = '"" &amp; $A817 &amp; ""'""))))"),"")</f>
        <v/>
      </c>
      <c r="P817" s="76" t="str">
        <f>IFERROR(__xludf.DUMMYFUNCTION("IF(ISBLANK($D817),"""",IFERROR(JOIN("", "",QUERY(INDIRECT(""'(EDCA) "" &amp; P$3 &amp; ""'!$A$1:$D$1000""),""SELECT A WHERE D = '"" &amp; $A817 &amp; ""'""))))"),"")</f>
        <v/>
      </c>
      <c r="Q817" s="76">
        <f t="shared" ref="Q817:V817" si="815">IF(ISBLANK(IFERROR(VLOOKUP($A817,INDIRECT("'(EDCA) " &amp; Q$3 &amp; "'!$D:$D"),1,FALSE))),0,1)</f>
        <v>0</v>
      </c>
      <c r="R817" s="76">
        <f t="shared" si="815"/>
        <v>0</v>
      </c>
      <c r="S817" s="76">
        <f t="shared" si="815"/>
        <v>0</v>
      </c>
      <c r="T817" s="76">
        <f t="shared" si="815"/>
        <v>0</v>
      </c>
      <c r="U817" s="76">
        <f t="shared" si="815"/>
        <v>0</v>
      </c>
      <c r="V817" s="76">
        <f t="shared" si="815"/>
        <v>0</v>
      </c>
    </row>
    <row r="818">
      <c r="A818" s="76" t="str">
        <f t="shared" si="1"/>
        <v> ()</v>
      </c>
      <c r="B818" s="76"/>
      <c r="C818" s="76"/>
      <c r="D818" s="76"/>
      <c r="E818" s="76"/>
      <c r="F818" s="76"/>
      <c r="G818" s="76"/>
      <c r="H818" s="76"/>
      <c r="I818" s="88" t="str">
        <f t="shared" si="3"/>
        <v>no</v>
      </c>
      <c r="J818" s="88" t="str">
        <f>IFERROR(__xludf.DUMMYFUNCTION("IFERROR(JOIN("", "",FILTER(K818:P818,LEN(K818:P818))))"),"")</f>
        <v/>
      </c>
      <c r="K818" s="76" t="str">
        <f>IFERROR(__xludf.DUMMYFUNCTION("IF(ISBLANK($D818),"""",IFERROR(JOIN("", "",QUERY(INDIRECT(""'(EDCA) "" &amp; K$3 &amp; ""'!$A$1:$D$1000""),""SELECT A WHERE D = '"" &amp; $A818 &amp; ""'""))))"),"")</f>
        <v/>
      </c>
      <c r="L818" s="76" t="str">
        <f>IFERROR(__xludf.DUMMYFUNCTION("IF(ISBLANK($D818),"""",IFERROR(JOIN("", "",QUERY(INDIRECT(""'(EDCA) "" &amp; L$3 &amp; ""'!$A$1:$D$1000""),""SELECT A WHERE D = '"" &amp; $A818 &amp; ""'""))))"),"")</f>
        <v/>
      </c>
      <c r="M818" s="76" t="str">
        <f>IFERROR(__xludf.DUMMYFUNCTION("IF(ISBLANK($D818),"""",IFERROR(JOIN("", "",QUERY(INDIRECT(""'(EDCA) "" &amp; M$3 &amp; ""'!$A$1:$D$1000""),""SELECT A WHERE D = '"" &amp; $A818 &amp; ""'""))))"),"")</f>
        <v/>
      </c>
      <c r="N818" s="76" t="str">
        <f>IFERROR(__xludf.DUMMYFUNCTION("IF(ISBLANK($D818),"""",IFERROR(JOIN("", "",QUERY(INDIRECT(""'(EDCA) "" &amp; N$3 &amp; ""'!$A$1:$D$1000""),""SELECT A WHERE D = '"" &amp; $A818 &amp; ""'""))))"),"")</f>
        <v/>
      </c>
      <c r="O818" s="76" t="str">
        <f>IFERROR(__xludf.DUMMYFUNCTION("IF(ISBLANK($D818),"""",IFERROR(JOIN("", "",QUERY(INDIRECT(""'(EDCA) "" &amp; O$3 &amp; ""'!$A$1:$D$1000""),""SELECT A WHERE D = '"" &amp; $A818 &amp; ""'""))))"),"")</f>
        <v/>
      </c>
      <c r="P818" s="76" t="str">
        <f>IFERROR(__xludf.DUMMYFUNCTION("IF(ISBLANK($D818),"""",IFERROR(JOIN("", "",QUERY(INDIRECT(""'(EDCA) "" &amp; P$3 &amp; ""'!$A$1:$D$1000""),""SELECT A WHERE D = '"" &amp; $A818 &amp; ""'""))))"),"")</f>
        <v/>
      </c>
      <c r="Q818" s="76">
        <f t="shared" ref="Q818:V818" si="816">IF(ISBLANK(IFERROR(VLOOKUP($A818,INDIRECT("'(EDCA) " &amp; Q$3 &amp; "'!$D:$D"),1,FALSE))),0,1)</f>
        <v>0</v>
      </c>
      <c r="R818" s="76">
        <f t="shared" si="816"/>
        <v>0</v>
      </c>
      <c r="S818" s="76">
        <f t="shared" si="816"/>
        <v>0</v>
      </c>
      <c r="T818" s="76">
        <f t="shared" si="816"/>
        <v>0</v>
      </c>
      <c r="U818" s="76">
        <f t="shared" si="816"/>
        <v>0</v>
      </c>
      <c r="V818" s="76">
        <f t="shared" si="816"/>
        <v>0</v>
      </c>
    </row>
    <row r="819">
      <c r="A819" s="76" t="str">
        <f t="shared" si="1"/>
        <v> ()</v>
      </c>
      <c r="B819" s="76"/>
      <c r="C819" s="76"/>
      <c r="D819" s="76"/>
      <c r="E819" s="76"/>
      <c r="F819" s="76"/>
      <c r="G819" s="76"/>
      <c r="H819" s="76"/>
      <c r="I819" s="88" t="str">
        <f t="shared" si="3"/>
        <v>no</v>
      </c>
      <c r="J819" s="88" t="str">
        <f>IFERROR(__xludf.DUMMYFUNCTION("IFERROR(JOIN("", "",FILTER(K819:P819,LEN(K819:P819))))"),"")</f>
        <v/>
      </c>
      <c r="K819" s="76" t="str">
        <f>IFERROR(__xludf.DUMMYFUNCTION("IF(ISBLANK($D819),"""",IFERROR(JOIN("", "",QUERY(INDIRECT(""'(EDCA) "" &amp; K$3 &amp; ""'!$A$1:$D$1000""),""SELECT A WHERE D = '"" &amp; $A819 &amp; ""'""))))"),"")</f>
        <v/>
      </c>
      <c r="L819" s="76" t="str">
        <f>IFERROR(__xludf.DUMMYFUNCTION("IF(ISBLANK($D819),"""",IFERROR(JOIN("", "",QUERY(INDIRECT(""'(EDCA) "" &amp; L$3 &amp; ""'!$A$1:$D$1000""),""SELECT A WHERE D = '"" &amp; $A819 &amp; ""'""))))"),"")</f>
        <v/>
      </c>
      <c r="M819" s="76" t="str">
        <f>IFERROR(__xludf.DUMMYFUNCTION("IF(ISBLANK($D819),"""",IFERROR(JOIN("", "",QUERY(INDIRECT(""'(EDCA) "" &amp; M$3 &amp; ""'!$A$1:$D$1000""),""SELECT A WHERE D = '"" &amp; $A819 &amp; ""'""))))"),"")</f>
        <v/>
      </c>
      <c r="N819" s="76" t="str">
        <f>IFERROR(__xludf.DUMMYFUNCTION("IF(ISBLANK($D819),"""",IFERROR(JOIN("", "",QUERY(INDIRECT(""'(EDCA) "" &amp; N$3 &amp; ""'!$A$1:$D$1000""),""SELECT A WHERE D = '"" &amp; $A819 &amp; ""'""))))"),"")</f>
        <v/>
      </c>
      <c r="O819" s="76" t="str">
        <f>IFERROR(__xludf.DUMMYFUNCTION("IF(ISBLANK($D819),"""",IFERROR(JOIN("", "",QUERY(INDIRECT(""'(EDCA) "" &amp; O$3 &amp; ""'!$A$1:$D$1000""),""SELECT A WHERE D = '"" &amp; $A819 &amp; ""'""))))"),"")</f>
        <v/>
      </c>
      <c r="P819" s="76" t="str">
        <f>IFERROR(__xludf.DUMMYFUNCTION("IF(ISBLANK($D819),"""",IFERROR(JOIN("", "",QUERY(INDIRECT(""'(EDCA) "" &amp; P$3 &amp; ""'!$A$1:$D$1000""),""SELECT A WHERE D = '"" &amp; $A819 &amp; ""'""))))"),"")</f>
        <v/>
      </c>
      <c r="Q819" s="76">
        <f t="shared" ref="Q819:V819" si="817">IF(ISBLANK(IFERROR(VLOOKUP($A819,INDIRECT("'(EDCA) " &amp; Q$3 &amp; "'!$D:$D"),1,FALSE))),0,1)</f>
        <v>0</v>
      </c>
      <c r="R819" s="76">
        <f t="shared" si="817"/>
        <v>0</v>
      </c>
      <c r="S819" s="76">
        <f t="shared" si="817"/>
        <v>0</v>
      </c>
      <c r="T819" s="76">
        <f t="shared" si="817"/>
        <v>0</v>
      </c>
      <c r="U819" s="76">
        <f t="shared" si="817"/>
        <v>0</v>
      </c>
      <c r="V819" s="76">
        <f t="shared" si="817"/>
        <v>0</v>
      </c>
    </row>
    <row r="820">
      <c r="A820" s="76" t="str">
        <f t="shared" si="1"/>
        <v> ()</v>
      </c>
      <c r="B820" s="76"/>
      <c r="C820" s="76"/>
      <c r="D820" s="76"/>
      <c r="E820" s="76"/>
      <c r="F820" s="76"/>
      <c r="G820" s="76"/>
      <c r="H820" s="76"/>
      <c r="I820" s="88" t="str">
        <f t="shared" si="3"/>
        <v>no</v>
      </c>
      <c r="J820" s="88" t="str">
        <f>IFERROR(__xludf.DUMMYFUNCTION("IFERROR(JOIN("", "",FILTER(K820:P820,LEN(K820:P820))))"),"")</f>
        <v/>
      </c>
      <c r="K820" s="76" t="str">
        <f>IFERROR(__xludf.DUMMYFUNCTION("IF(ISBLANK($D820),"""",IFERROR(JOIN("", "",QUERY(INDIRECT(""'(EDCA) "" &amp; K$3 &amp; ""'!$A$1:$D$1000""),""SELECT A WHERE D = '"" &amp; $A820 &amp; ""'""))))"),"")</f>
        <v/>
      </c>
      <c r="L820" s="76" t="str">
        <f>IFERROR(__xludf.DUMMYFUNCTION("IF(ISBLANK($D820),"""",IFERROR(JOIN("", "",QUERY(INDIRECT(""'(EDCA) "" &amp; L$3 &amp; ""'!$A$1:$D$1000""),""SELECT A WHERE D = '"" &amp; $A820 &amp; ""'""))))"),"")</f>
        <v/>
      </c>
      <c r="M820" s="76" t="str">
        <f>IFERROR(__xludf.DUMMYFUNCTION("IF(ISBLANK($D820),"""",IFERROR(JOIN("", "",QUERY(INDIRECT(""'(EDCA) "" &amp; M$3 &amp; ""'!$A$1:$D$1000""),""SELECT A WHERE D = '"" &amp; $A820 &amp; ""'""))))"),"")</f>
        <v/>
      </c>
      <c r="N820" s="76" t="str">
        <f>IFERROR(__xludf.DUMMYFUNCTION("IF(ISBLANK($D820),"""",IFERROR(JOIN("", "",QUERY(INDIRECT(""'(EDCA) "" &amp; N$3 &amp; ""'!$A$1:$D$1000""),""SELECT A WHERE D = '"" &amp; $A820 &amp; ""'""))))"),"")</f>
        <v/>
      </c>
      <c r="O820" s="76" t="str">
        <f>IFERROR(__xludf.DUMMYFUNCTION("IF(ISBLANK($D820),"""",IFERROR(JOIN("", "",QUERY(INDIRECT(""'(EDCA) "" &amp; O$3 &amp; ""'!$A$1:$D$1000""),""SELECT A WHERE D = '"" &amp; $A820 &amp; ""'""))))"),"")</f>
        <v/>
      </c>
      <c r="P820" s="76" t="str">
        <f>IFERROR(__xludf.DUMMYFUNCTION("IF(ISBLANK($D820),"""",IFERROR(JOIN("", "",QUERY(INDIRECT(""'(EDCA) "" &amp; P$3 &amp; ""'!$A$1:$D$1000""),""SELECT A WHERE D = '"" &amp; $A820 &amp; ""'""))))"),"")</f>
        <v/>
      </c>
      <c r="Q820" s="76">
        <f t="shared" ref="Q820:V820" si="818">IF(ISBLANK(IFERROR(VLOOKUP($A820,INDIRECT("'(EDCA) " &amp; Q$3 &amp; "'!$D:$D"),1,FALSE))),0,1)</f>
        <v>0</v>
      </c>
      <c r="R820" s="76">
        <f t="shared" si="818"/>
        <v>0</v>
      </c>
      <c r="S820" s="76">
        <f t="shared" si="818"/>
        <v>0</v>
      </c>
      <c r="T820" s="76">
        <f t="shared" si="818"/>
        <v>0</v>
      </c>
      <c r="U820" s="76">
        <f t="shared" si="818"/>
        <v>0</v>
      </c>
      <c r="V820" s="76">
        <f t="shared" si="818"/>
        <v>0</v>
      </c>
    </row>
    <row r="821">
      <c r="A821" s="76" t="str">
        <f t="shared" si="1"/>
        <v> ()</v>
      </c>
      <c r="B821" s="76"/>
      <c r="C821" s="76"/>
      <c r="D821" s="76"/>
      <c r="E821" s="76"/>
      <c r="F821" s="76"/>
      <c r="G821" s="76"/>
      <c r="H821" s="76"/>
      <c r="I821" s="88" t="str">
        <f t="shared" si="3"/>
        <v>no</v>
      </c>
      <c r="J821" s="88" t="str">
        <f>IFERROR(__xludf.DUMMYFUNCTION("IFERROR(JOIN("", "",FILTER(K821:P821,LEN(K821:P821))))"),"")</f>
        <v/>
      </c>
      <c r="K821" s="76" t="str">
        <f>IFERROR(__xludf.DUMMYFUNCTION("IF(ISBLANK($D821),"""",IFERROR(JOIN("", "",QUERY(INDIRECT(""'(EDCA) "" &amp; K$3 &amp; ""'!$A$1:$D$1000""),""SELECT A WHERE D = '"" &amp; $A821 &amp; ""'""))))"),"")</f>
        <v/>
      </c>
      <c r="L821" s="76" t="str">
        <f>IFERROR(__xludf.DUMMYFUNCTION("IF(ISBLANK($D821),"""",IFERROR(JOIN("", "",QUERY(INDIRECT(""'(EDCA) "" &amp; L$3 &amp; ""'!$A$1:$D$1000""),""SELECT A WHERE D = '"" &amp; $A821 &amp; ""'""))))"),"")</f>
        <v/>
      </c>
      <c r="M821" s="76" t="str">
        <f>IFERROR(__xludf.DUMMYFUNCTION("IF(ISBLANK($D821),"""",IFERROR(JOIN("", "",QUERY(INDIRECT(""'(EDCA) "" &amp; M$3 &amp; ""'!$A$1:$D$1000""),""SELECT A WHERE D = '"" &amp; $A821 &amp; ""'""))))"),"")</f>
        <v/>
      </c>
      <c r="N821" s="76" t="str">
        <f>IFERROR(__xludf.DUMMYFUNCTION("IF(ISBLANK($D821),"""",IFERROR(JOIN("", "",QUERY(INDIRECT(""'(EDCA) "" &amp; N$3 &amp; ""'!$A$1:$D$1000""),""SELECT A WHERE D = '"" &amp; $A821 &amp; ""'""))))"),"")</f>
        <v/>
      </c>
      <c r="O821" s="76" t="str">
        <f>IFERROR(__xludf.DUMMYFUNCTION("IF(ISBLANK($D821),"""",IFERROR(JOIN("", "",QUERY(INDIRECT(""'(EDCA) "" &amp; O$3 &amp; ""'!$A$1:$D$1000""),""SELECT A WHERE D = '"" &amp; $A821 &amp; ""'""))))"),"")</f>
        <v/>
      </c>
      <c r="P821" s="76" t="str">
        <f>IFERROR(__xludf.DUMMYFUNCTION("IF(ISBLANK($D821),"""",IFERROR(JOIN("", "",QUERY(INDIRECT(""'(EDCA) "" &amp; P$3 &amp; ""'!$A$1:$D$1000""),""SELECT A WHERE D = '"" &amp; $A821 &amp; ""'""))))"),"")</f>
        <v/>
      </c>
      <c r="Q821" s="76">
        <f t="shared" ref="Q821:V821" si="819">IF(ISBLANK(IFERROR(VLOOKUP($A821,INDIRECT("'(EDCA) " &amp; Q$3 &amp; "'!$D:$D"),1,FALSE))),0,1)</f>
        <v>0</v>
      </c>
      <c r="R821" s="76">
        <f t="shared" si="819"/>
        <v>0</v>
      </c>
      <c r="S821" s="76">
        <f t="shared" si="819"/>
        <v>0</v>
      </c>
      <c r="T821" s="76">
        <f t="shared" si="819"/>
        <v>0</v>
      </c>
      <c r="U821" s="76">
        <f t="shared" si="819"/>
        <v>0</v>
      </c>
      <c r="V821" s="76">
        <f t="shared" si="819"/>
        <v>0</v>
      </c>
    </row>
    <row r="822">
      <c r="A822" s="76" t="str">
        <f t="shared" si="1"/>
        <v> ()</v>
      </c>
      <c r="B822" s="76"/>
      <c r="C822" s="76"/>
      <c r="D822" s="76"/>
      <c r="E822" s="76"/>
      <c r="F822" s="76"/>
      <c r="G822" s="76"/>
      <c r="H822" s="76"/>
      <c r="I822" s="88" t="str">
        <f t="shared" si="3"/>
        <v>no</v>
      </c>
      <c r="J822" s="88" t="str">
        <f>IFERROR(__xludf.DUMMYFUNCTION("IFERROR(JOIN("", "",FILTER(K822:P822,LEN(K822:P822))))"),"")</f>
        <v/>
      </c>
      <c r="K822" s="76" t="str">
        <f>IFERROR(__xludf.DUMMYFUNCTION("IF(ISBLANK($D822),"""",IFERROR(JOIN("", "",QUERY(INDIRECT(""'(EDCA) "" &amp; K$3 &amp; ""'!$A$1:$D$1000""),""SELECT A WHERE D = '"" &amp; $A822 &amp; ""'""))))"),"")</f>
        <v/>
      </c>
      <c r="L822" s="76" t="str">
        <f>IFERROR(__xludf.DUMMYFUNCTION("IF(ISBLANK($D822),"""",IFERROR(JOIN("", "",QUERY(INDIRECT(""'(EDCA) "" &amp; L$3 &amp; ""'!$A$1:$D$1000""),""SELECT A WHERE D = '"" &amp; $A822 &amp; ""'""))))"),"")</f>
        <v/>
      </c>
      <c r="M822" s="76" t="str">
        <f>IFERROR(__xludf.DUMMYFUNCTION("IF(ISBLANK($D822),"""",IFERROR(JOIN("", "",QUERY(INDIRECT(""'(EDCA) "" &amp; M$3 &amp; ""'!$A$1:$D$1000""),""SELECT A WHERE D = '"" &amp; $A822 &amp; ""'""))))"),"")</f>
        <v/>
      </c>
      <c r="N822" s="76" t="str">
        <f>IFERROR(__xludf.DUMMYFUNCTION("IF(ISBLANK($D822),"""",IFERROR(JOIN("", "",QUERY(INDIRECT(""'(EDCA) "" &amp; N$3 &amp; ""'!$A$1:$D$1000""),""SELECT A WHERE D = '"" &amp; $A822 &amp; ""'""))))"),"")</f>
        <v/>
      </c>
      <c r="O822" s="76" t="str">
        <f>IFERROR(__xludf.DUMMYFUNCTION("IF(ISBLANK($D822),"""",IFERROR(JOIN("", "",QUERY(INDIRECT(""'(EDCA) "" &amp; O$3 &amp; ""'!$A$1:$D$1000""),""SELECT A WHERE D = '"" &amp; $A822 &amp; ""'""))))"),"")</f>
        <v/>
      </c>
      <c r="P822" s="76" t="str">
        <f>IFERROR(__xludf.DUMMYFUNCTION("IF(ISBLANK($D822),"""",IFERROR(JOIN("", "",QUERY(INDIRECT(""'(EDCA) "" &amp; P$3 &amp; ""'!$A$1:$D$1000""),""SELECT A WHERE D = '"" &amp; $A822 &amp; ""'""))))"),"")</f>
        <v/>
      </c>
      <c r="Q822" s="76">
        <f t="shared" ref="Q822:V822" si="820">IF(ISBLANK(IFERROR(VLOOKUP($A822,INDIRECT("'(EDCA) " &amp; Q$3 &amp; "'!$D:$D"),1,FALSE))),0,1)</f>
        <v>0</v>
      </c>
      <c r="R822" s="76">
        <f t="shared" si="820"/>
        <v>0</v>
      </c>
      <c r="S822" s="76">
        <f t="shared" si="820"/>
        <v>0</v>
      </c>
      <c r="T822" s="76">
        <f t="shared" si="820"/>
        <v>0</v>
      </c>
      <c r="U822" s="76">
        <f t="shared" si="820"/>
        <v>0</v>
      </c>
      <c r="V822" s="76">
        <f t="shared" si="820"/>
        <v>0</v>
      </c>
    </row>
    <row r="823">
      <c r="A823" s="76" t="str">
        <f t="shared" si="1"/>
        <v> ()</v>
      </c>
      <c r="B823" s="76"/>
      <c r="C823" s="76"/>
      <c r="D823" s="76"/>
      <c r="E823" s="76"/>
      <c r="F823" s="76"/>
      <c r="G823" s="76"/>
      <c r="H823" s="76"/>
      <c r="I823" s="88" t="str">
        <f t="shared" si="3"/>
        <v>no</v>
      </c>
      <c r="J823" s="88" t="str">
        <f>IFERROR(__xludf.DUMMYFUNCTION("IFERROR(JOIN("", "",FILTER(K823:P823,LEN(K823:P823))))"),"")</f>
        <v/>
      </c>
      <c r="K823" s="76" t="str">
        <f>IFERROR(__xludf.DUMMYFUNCTION("IF(ISBLANK($D823),"""",IFERROR(JOIN("", "",QUERY(INDIRECT(""'(EDCA) "" &amp; K$3 &amp; ""'!$A$1:$D$1000""),""SELECT A WHERE D = '"" &amp; $A823 &amp; ""'""))))"),"")</f>
        <v/>
      </c>
      <c r="L823" s="76" t="str">
        <f>IFERROR(__xludf.DUMMYFUNCTION("IF(ISBLANK($D823),"""",IFERROR(JOIN("", "",QUERY(INDIRECT(""'(EDCA) "" &amp; L$3 &amp; ""'!$A$1:$D$1000""),""SELECT A WHERE D = '"" &amp; $A823 &amp; ""'""))))"),"")</f>
        <v/>
      </c>
      <c r="M823" s="76" t="str">
        <f>IFERROR(__xludf.DUMMYFUNCTION("IF(ISBLANK($D823),"""",IFERROR(JOIN("", "",QUERY(INDIRECT(""'(EDCA) "" &amp; M$3 &amp; ""'!$A$1:$D$1000""),""SELECT A WHERE D = '"" &amp; $A823 &amp; ""'""))))"),"")</f>
        <v/>
      </c>
      <c r="N823" s="76" t="str">
        <f>IFERROR(__xludf.DUMMYFUNCTION("IF(ISBLANK($D823),"""",IFERROR(JOIN("", "",QUERY(INDIRECT(""'(EDCA) "" &amp; N$3 &amp; ""'!$A$1:$D$1000""),""SELECT A WHERE D = '"" &amp; $A823 &amp; ""'""))))"),"")</f>
        <v/>
      </c>
      <c r="O823" s="76" t="str">
        <f>IFERROR(__xludf.DUMMYFUNCTION("IF(ISBLANK($D823),"""",IFERROR(JOIN("", "",QUERY(INDIRECT(""'(EDCA) "" &amp; O$3 &amp; ""'!$A$1:$D$1000""),""SELECT A WHERE D = '"" &amp; $A823 &amp; ""'""))))"),"")</f>
        <v/>
      </c>
      <c r="P823" s="76" t="str">
        <f>IFERROR(__xludf.DUMMYFUNCTION("IF(ISBLANK($D823),"""",IFERROR(JOIN("", "",QUERY(INDIRECT(""'(EDCA) "" &amp; P$3 &amp; ""'!$A$1:$D$1000""),""SELECT A WHERE D = '"" &amp; $A823 &amp; ""'""))))"),"")</f>
        <v/>
      </c>
      <c r="Q823" s="76">
        <f t="shared" ref="Q823:V823" si="821">IF(ISBLANK(IFERROR(VLOOKUP($A823,INDIRECT("'(EDCA) " &amp; Q$3 &amp; "'!$D:$D"),1,FALSE))),0,1)</f>
        <v>0</v>
      </c>
      <c r="R823" s="76">
        <f t="shared" si="821"/>
        <v>0</v>
      </c>
      <c r="S823" s="76">
        <f t="shared" si="821"/>
        <v>0</v>
      </c>
      <c r="T823" s="76">
        <f t="shared" si="821"/>
        <v>0</v>
      </c>
      <c r="U823" s="76">
        <f t="shared" si="821"/>
        <v>0</v>
      </c>
      <c r="V823" s="76">
        <f t="shared" si="821"/>
        <v>0</v>
      </c>
    </row>
    <row r="824">
      <c r="A824" s="76" t="str">
        <f t="shared" si="1"/>
        <v> ()</v>
      </c>
      <c r="B824" s="76"/>
      <c r="C824" s="76"/>
      <c r="D824" s="76"/>
      <c r="E824" s="76"/>
      <c r="F824" s="76"/>
      <c r="G824" s="76"/>
      <c r="H824" s="76"/>
      <c r="I824" s="88" t="str">
        <f t="shared" si="3"/>
        <v>no</v>
      </c>
      <c r="J824" s="88" t="str">
        <f>IFERROR(__xludf.DUMMYFUNCTION("IFERROR(JOIN("", "",FILTER(K824:P824,LEN(K824:P824))))"),"")</f>
        <v/>
      </c>
      <c r="K824" s="76" t="str">
        <f>IFERROR(__xludf.DUMMYFUNCTION("IF(ISBLANK($D824),"""",IFERROR(JOIN("", "",QUERY(INDIRECT(""'(EDCA) "" &amp; K$3 &amp; ""'!$A$1:$D$1000""),""SELECT A WHERE D = '"" &amp; $A824 &amp; ""'""))))"),"")</f>
        <v/>
      </c>
      <c r="L824" s="76" t="str">
        <f>IFERROR(__xludf.DUMMYFUNCTION("IF(ISBLANK($D824),"""",IFERROR(JOIN("", "",QUERY(INDIRECT(""'(EDCA) "" &amp; L$3 &amp; ""'!$A$1:$D$1000""),""SELECT A WHERE D = '"" &amp; $A824 &amp; ""'""))))"),"")</f>
        <v/>
      </c>
      <c r="M824" s="76" t="str">
        <f>IFERROR(__xludf.DUMMYFUNCTION("IF(ISBLANK($D824),"""",IFERROR(JOIN("", "",QUERY(INDIRECT(""'(EDCA) "" &amp; M$3 &amp; ""'!$A$1:$D$1000""),""SELECT A WHERE D = '"" &amp; $A824 &amp; ""'""))))"),"")</f>
        <v/>
      </c>
      <c r="N824" s="76" t="str">
        <f>IFERROR(__xludf.DUMMYFUNCTION("IF(ISBLANK($D824),"""",IFERROR(JOIN("", "",QUERY(INDIRECT(""'(EDCA) "" &amp; N$3 &amp; ""'!$A$1:$D$1000""),""SELECT A WHERE D = '"" &amp; $A824 &amp; ""'""))))"),"")</f>
        <v/>
      </c>
      <c r="O824" s="76" t="str">
        <f>IFERROR(__xludf.DUMMYFUNCTION("IF(ISBLANK($D824),"""",IFERROR(JOIN("", "",QUERY(INDIRECT(""'(EDCA) "" &amp; O$3 &amp; ""'!$A$1:$D$1000""),""SELECT A WHERE D = '"" &amp; $A824 &amp; ""'""))))"),"")</f>
        <v/>
      </c>
      <c r="P824" s="76" t="str">
        <f>IFERROR(__xludf.DUMMYFUNCTION("IF(ISBLANK($D824),"""",IFERROR(JOIN("", "",QUERY(INDIRECT(""'(EDCA) "" &amp; P$3 &amp; ""'!$A$1:$D$1000""),""SELECT A WHERE D = '"" &amp; $A824 &amp; ""'""))))"),"")</f>
        <v/>
      </c>
      <c r="Q824" s="76">
        <f t="shared" ref="Q824:V824" si="822">IF(ISBLANK(IFERROR(VLOOKUP($A824,INDIRECT("'(EDCA) " &amp; Q$3 &amp; "'!$D:$D"),1,FALSE))),0,1)</f>
        <v>0</v>
      </c>
      <c r="R824" s="76">
        <f t="shared" si="822"/>
        <v>0</v>
      </c>
      <c r="S824" s="76">
        <f t="shared" si="822"/>
        <v>0</v>
      </c>
      <c r="T824" s="76">
        <f t="shared" si="822"/>
        <v>0</v>
      </c>
      <c r="U824" s="76">
        <f t="shared" si="822"/>
        <v>0</v>
      </c>
      <c r="V824" s="76">
        <f t="shared" si="822"/>
        <v>0</v>
      </c>
    </row>
    <row r="825">
      <c r="A825" s="76" t="str">
        <f t="shared" si="1"/>
        <v> ()</v>
      </c>
      <c r="B825" s="76"/>
      <c r="C825" s="76"/>
      <c r="D825" s="76"/>
      <c r="E825" s="76"/>
      <c r="F825" s="76"/>
      <c r="G825" s="76"/>
      <c r="H825" s="76"/>
      <c r="I825" s="88" t="str">
        <f t="shared" si="3"/>
        <v>no</v>
      </c>
      <c r="J825" s="88" t="str">
        <f>IFERROR(__xludf.DUMMYFUNCTION("IFERROR(JOIN("", "",FILTER(K825:P825,LEN(K825:P825))))"),"")</f>
        <v/>
      </c>
      <c r="K825" s="76" t="str">
        <f>IFERROR(__xludf.DUMMYFUNCTION("IF(ISBLANK($D825),"""",IFERROR(JOIN("", "",QUERY(INDIRECT(""'(EDCA) "" &amp; K$3 &amp; ""'!$A$1:$D$1000""),""SELECT A WHERE D = '"" &amp; $A825 &amp; ""'""))))"),"")</f>
        <v/>
      </c>
      <c r="L825" s="76" t="str">
        <f>IFERROR(__xludf.DUMMYFUNCTION("IF(ISBLANK($D825),"""",IFERROR(JOIN("", "",QUERY(INDIRECT(""'(EDCA) "" &amp; L$3 &amp; ""'!$A$1:$D$1000""),""SELECT A WHERE D = '"" &amp; $A825 &amp; ""'""))))"),"")</f>
        <v/>
      </c>
      <c r="M825" s="76" t="str">
        <f>IFERROR(__xludf.DUMMYFUNCTION("IF(ISBLANK($D825),"""",IFERROR(JOIN("", "",QUERY(INDIRECT(""'(EDCA) "" &amp; M$3 &amp; ""'!$A$1:$D$1000""),""SELECT A WHERE D = '"" &amp; $A825 &amp; ""'""))))"),"")</f>
        <v/>
      </c>
      <c r="N825" s="76" t="str">
        <f>IFERROR(__xludf.DUMMYFUNCTION("IF(ISBLANK($D825),"""",IFERROR(JOIN("", "",QUERY(INDIRECT(""'(EDCA) "" &amp; N$3 &amp; ""'!$A$1:$D$1000""),""SELECT A WHERE D = '"" &amp; $A825 &amp; ""'""))))"),"")</f>
        <v/>
      </c>
      <c r="O825" s="76" t="str">
        <f>IFERROR(__xludf.DUMMYFUNCTION("IF(ISBLANK($D825),"""",IFERROR(JOIN("", "",QUERY(INDIRECT(""'(EDCA) "" &amp; O$3 &amp; ""'!$A$1:$D$1000""),""SELECT A WHERE D = '"" &amp; $A825 &amp; ""'""))))"),"")</f>
        <v/>
      </c>
      <c r="P825" s="76" t="str">
        <f>IFERROR(__xludf.DUMMYFUNCTION("IF(ISBLANK($D825),"""",IFERROR(JOIN("", "",QUERY(INDIRECT(""'(EDCA) "" &amp; P$3 &amp; ""'!$A$1:$D$1000""),""SELECT A WHERE D = '"" &amp; $A825 &amp; ""'""))))"),"")</f>
        <v/>
      </c>
      <c r="Q825" s="76">
        <f t="shared" ref="Q825:V825" si="823">IF(ISBLANK(IFERROR(VLOOKUP($A825,INDIRECT("'(EDCA) " &amp; Q$3 &amp; "'!$D:$D"),1,FALSE))),0,1)</f>
        <v>0</v>
      </c>
      <c r="R825" s="76">
        <f t="shared" si="823"/>
        <v>0</v>
      </c>
      <c r="S825" s="76">
        <f t="shared" si="823"/>
        <v>0</v>
      </c>
      <c r="T825" s="76">
        <f t="shared" si="823"/>
        <v>0</v>
      </c>
      <c r="U825" s="76">
        <f t="shared" si="823"/>
        <v>0</v>
      </c>
      <c r="V825" s="76">
        <f t="shared" si="823"/>
        <v>0</v>
      </c>
    </row>
    <row r="826">
      <c r="A826" s="76" t="str">
        <f t="shared" si="1"/>
        <v> ()</v>
      </c>
      <c r="B826" s="76"/>
      <c r="C826" s="76"/>
      <c r="D826" s="76"/>
      <c r="E826" s="76"/>
      <c r="F826" s="76"/>
      <c r="G826" s="76"/>
      <c r="H826" s="76"/>
      <c r="I826" s="88" t="str">
        <f t="shared" si="3"/>
        <v>no</v>
      </c>
      <c r="J826" s="88" t="str">
        <f>IFERROR(__xludf.DUMMYFUNCTION("IFERROR(JOIN("", "",FILTER(K826:P826,LEN(K826:P826))))"),"")</f>
        <v/>
      </c>
      <c r="K826" s="76" t="str">
        <f>IFERROR(__xludf.DUMMYFUNCTION("IF(ISBLANK($D826),"""",IFERROR(JOIN("", "",QUERY(INDIRECT(""'(EDCA) "" &amp; K$3 &amp; ""'!$A$1:$D$1000""),""SELECT A WHERE D = '"" &amp; $A826 &amp; ""'""))))"),"")</f>
        <v/>
      </c>
      <c r="L826" s="76" t="str">
        <f>IFERROR(__xludf.DUMMYFUNCTION("IF(ISBLANK($D826),"""",IFERROR(JOIN("", "",QUERY(INDIRECT(""'(EDCA) "" &amp; L$3 &amp; ""'!$A$1:$D$1000""),""SELECT A WHERE D = '"" &amp; $A826 &amp; ""'""))))"),"")</f>
        <v/>
      </c>
      <c r="M826" s="76" t="str">
        <f>IFERROR(__xludf.DUMMYFUNCTION("IF(ISBLANK($D826),"""",IFERROR(JOIN("", "",QUERY(INDIRECT(""'(EDCA) "" &amp; M$3 &amp; ""'!$A$1:$D$1000""),""SELECT A WHERE D = '"" &amp; $A826 &amp; ""'""))))"),"")</f>
        <v/>
      </c>
      <c r="N826" s="76" t="str">
        <f>IFERROR(__xludf.DUMMYFUNCTION("IF(ISBLANK($D826),"""",IFERROR(JOIN("", "",QUERY(INDIRECT(""'(EDCA) "" &amp; N$3 &amp; ""'!$A$1:$D$1000""),""SELECT A WHERE D = '"" &amp; $A826 &amp; ""'""))))"),"")</f>
        <v/>
      </c>
      <c r="O826" s="76" t="str">
        <f>IFERROR(__xludf.DUMMYFUNCTION("IF(ISBLANK($D826),"""",IFERROR(JOIN("", "",QUERY(INDIRECT(""'(EDCA) "" &amp; O$3 &amp; ""'!$A$1:$D$1000""),""SELECT A WHERE D = '"" &amp; $A826 &amp; ""'""))))"),"")</f>
        <v/>
      </c>
      <c r="P826" s="76" t="str">
        <f>IFERROR(__xludf.DUMMYFUNCTION("IF(ISBLANK($D826),"""",IFERROR(JOIN("", "",QUERY(INDIRECT(""'(EDCA) "" &amp; P$3 &amp; ""'!$A$1:$D$1000""),""SELECT A WHERE D = '"" &amp; $A826 &amp; ""'""))))"),"")</f>
        <v/>
      </c>
      <c r="Q826" s="76">
        <f t="shared" ref="Q826:V826" si="824">IF(ISBLANK(IFERROR(VLOOKUP($A826,INDIRECT("'(EDCA) " &amp; Q$3 &amp; "'!$D:$D"),1,FALSE))),0,1)</f>
        <v>0</v>
      </c>
      <c r="R826" s="76">
        <f t="shared" si="824"/>
        <v>0</v>
      </c>
      <c r="S826" s="76">
        <f t="shared" si="824"/>
        <v>0</v>
      </c>
      <c r="T826" s="76">
        <f t="shared" si="824"/>
        <v>0</v>
      </c>
      <c r="U826" s="76">
        <f t="shared" si="824"/>
        <v>0</v>
      </c>
      <c r="V826" s="76">
        <f t="shared" si="824"/>
        <v>0</v>
      </c>
    </row>
    <row r="827">
      <c r="A827" s="76" t="str">
        <f t="shared" si="1"/>
        <v> ()</v>
      </c>
      <c r="B827" s="76"/>
      <c r="C827" s="76"/>
      <c r="D827" s="76"/>
      <c r="E827" s="76"/>
      <c r="F827" s="76"/>
      <c r="G827" s="76"/>
      <c r="H827" s="76"/>
      <c r="I827" s="88" t="str">
        <f t="shared" si="3"/>
        <v>no</v>
      </c>
      <c r="J827" s="88" t="str">
        <f>IFERROR(__xludf.DUMMYFUNCTION("IFERROR(JOIN("", "",FILTER(K827:P827,LEN(K827:P827))))"),"")</f>
        <v/>
      </c>
      <c r="K827" s="76" t="str">
        <f>IFERROR(__xludf.DUMMYFUNCTION("IF(ISBLANK($D827),"""",IFERROR(JOIN("", "",QUERY(INDIRECT(""'(EDCA) "" &amp; K$3 &amp; ""'!$A$1:$D$1000""),""SELECT A WHERE D = '"" &amp; $A827 &amp; ""'""))))"),"")</f>
        <v/>
      </c>
      <c r="L827" s="76" t="str">
        <f>IFERROR(__xludf.DUMMYFUNCTION("IF(ISBLANK($D827),"""",IFERROR(JOIN("", "",QUERY(INDIRECT(""'(EDCA) "" &amp; L$3 &amp; ""'!$A$1:$D$1000""),""SELECT A WHERE D = '"" &amp; $A827 &amp; ""'""))))"),"")</f>
        <v/>
      </c>
      <c r="M827" s="76" t="str">
        <f>IFERROR(__xludf.DUMMYFUNCTION("IF(ISBLANK($D827),"""",IFERROR(JOIN("", "",QUERY(INDIRECT(""'(EDCA) "" &amp; M$3 &amp; ""'!$A$1:$D$1000""),""SELECT A WHERE D = '"" &amp; $A827 &amp; ""'""))))"),"")</f>
        <v/>
      </c>
      <c r="N827" s="76" t="str">
        <f>IFERROR(__xludf.DUMMYFUNCTION("IF(ISBLANK($D827),"""",IFERROR(JOIN("", "",QUERY(INDIRECT(""'(EDCA) "" &amp; N$3 &amp; ""'!$A$1:$D$1000""),""SELECT A WHERE D = '"" &amp; $A827 &amp; ""'""))))"),"")</f>
        <v/>
      </c>
      <c r="O827" s="76" t="str">
        <f>IFERROR(__xludf.DUMMYFUNCTION("IF(ISBLANK($D827),"""",IFERROR(JOIN("", "",QUERY(INDIRECT(""'(EDCA) "" &amp; O$3 &amp; ""'!$A$1:$D$1000""),""SELECT A WHERE D = '"" &amp; $A827 &amp; ""'""))))"),"")</f>
        <v/>
      </c>
      <c r="P827" s="76" t="str">
        <f>IFERROR(__xludf.DUMMYFUNCTION("IF(ISBLANK($D827),"""",IFERROR(JOIN("", "",QUERY(INDIRECT(""'(EDCA) "" &amp; P$3 &amp; ""'!$A$1:$D$1000""),""SELECT A WHERE D = '"" &amp; $A827 &amp; ""'""))))"),"")</f>
        <v/>
      </c>
      <c r="Q827" s="76">
        <f t="shared" ref="Q827:V827" si="825">IF(ISBLANK(IFERROR(VLOOKUP($A827,INDIRECT("'(EDCA) " &amp; Q$3 &amp; "'!$D:$D"),1,FALSE))),0,1)</f>
        <v>0</v>
      </c>
      <c r="R827" s="76">
        <f t="shared" si="825"/>
        <v>0</v>
      </c>
      <c r="S827" s="76">
        <f t="shared" si="825"/>
        <v>0</v>
      </c>
      <c r="T827" s="76">
        <f t="shared" si="825"/>
        <v>0</v>
      </c>
      <c r="U827" s="76">
        <f t="shared" si="825"/>
        <v>0</v>
      </c>
      <c r="V827" s="76">
        <f t="shared" si="825"/>
        <v>0</v>
      </c>
    </row>
    <row r="828">
      <c r="A828" s="76" t="str">
        <f t="shared" si="1"/>
        <v> ()</v>
      </c>
      <c r="B828" s="76"/>
      <c r="C828" s="76"/>
      <c r="D828" s="76"/>
      <c r="E828" s="76"/>
      <c r="F828" s="76"/>
      <c r="G828" s="76"/>
      <c r="H828" s="76"/>
      <c r="I828" s="88" t="str">
        <f t="shared" si="3"/>
        <v>no</v>
      </c>
      <c r="J828" s="88" t="str">
        <f>IFERROR(__xludf.DUMMYFUNCTION("IFERROR(JOIN("", "",FILTER(K828:P828,LEN(K828:P828))))"),"")</f>
        <v/>
      </c>
      <c r="K828" s="76" t="str">
        <f>IFERROR(__xludf.DUMMYFUNCTION("IF(ISBLANK($D828),"""",IFERROR(JOIN("", "",QUERY(INDIRECT(""'(EDCA) "" &amp; K$3 &amp; ""'!$A$1:$D$1000""),""SELECT A WHERE D = '"" &amp; $A828 &amp; ""'""))))"),"")</f>
        <v/>
      </c>
      <c r="L828" s="76" t="str">
        <f>IFERROR(__xludf.DUMMYFUNCTION("IF(ISBLANK($D828),"""",IFERROR(JOIN("", "",QUERY(INDIRECT(""'(EDCA) "" &amp; L$3 &amp; ""'!$A$1:$D$1000""),""SELECT A WHERE D = '"" &amp; $A828 &amp; ""'""))))"),"")</f>
        <v/>
      </c>
      <c r="M828" s="76" t="str">
        <f>IFERROR(__xludf.DUMMYFUNCTION("IF(ISBLANK($D828),"""",IFERROR(JOIN("", "",QUERY(INDIRECT(""'(EDCA) "" &amp; M$3 &amp; ""'!$A$1:$D$1000""),""SELECT A WHERE D = '"" &amp; $A828 &amp; ""'""))))"),"")</f>
        <v/>
      </c>
      <c r="N828" s="76" t="str">
        <f>IFERROR(__xludf.DUMMYFUNCTION("IF(ISBLANK($D828),"""",IFERROR(JOIN("", "",QUERY(INDIRECT(""'(EDCA) "" &amp; N$3 &amp; ""'!$A$1:$D$1000""),""SELECT A WHERE D = '"" &amp; $A828 &amp; ""'""))))"),"")</f>
        <v/>
      </c>
      <c r="O828" s="76" t="str">
        <f>IFERROR(__xludf.DUMMYFUNCTION("IF(ISBLANK($D828),"""",IFERROR(JOIN("", "",QUERY(INDIRECT(""'(EDCA) "" &amp; O$3 &amp; ""'!$A$1:$D$1000""),""SELECT A WHERE D = '"" &amp; $A828 &amp; ""'""))))"),"")</f>
        <v/>
      </c>
      <c r="P828" s="76" t="str">
        <f>IFERROR(__xludf.DUMMYFUNCTION("IF(ISBLANK($D828),"""",IFERROR(JOIN("", "",QUERY(INDIRECT(""'(EDCA) "" &amp; P$3 &amp; ""'!$A$1:$D$1000""),""SELECT A WHERE D = '"" &amp; $A828 &amp; ""'""))))"),"")</f>
        <v/>
      </c>
      <c r="Q828" s="76">
        <f t="shared" ref="Q828:V828" si="826">IF(ISBLANK(IFERROR(VLOOKUP($A828,INDIRECT("'(EDCA) " &amp; Q$3 &amp; "'!$D:$D"),1,FALSE))),0,1)</f>
        <v>0</v>
      </c>
      <c r="R828" s="76">
        <f t="shared" si="826"/>
        <v>0</v>
      </c>
      <c r="S828" s="76">
        <f t="shared" si="826"/>
        <v>0</v>
      </c>
      <c r="T828" s="76">
        <f t="shared" si="826"/>
        <v>0</v>
      </c>
      <c r="U828" s="76">
        <f t="shared" si="826"/>
        <v>0</v>
      </c>
      <c r="V828" s="76">
        <f t="shared" si="826"/>
        <v>0</v>
      </c>
    </row>
    <row r="829">
      <c r="A829" s="76" t="str">
        <f t="shared" si="1"/>
        <v> ()</v>
      </c>
      <c r="B829" s="76"/>
      <c r="C829" s="76"/>
      <c r="D829" s="76"/>
      <c r="E829" s="76"/>
      <c r="F829" s="76"/>
      <c r="G829" s="76"/>
      <c r="H829" s="76"/>
      <c r="I829" s="88" t="str">
        <f t="shared" si="3"/>
        <v>no</v>
      </c>
      <c r="J829" s="88" t="str">
        <f>IFERROR(__xludf.DUMMYFUNCTION("IFERROR(JOIN("", "",FILTER(K829:P829,LEN(K829:P829))))"),"")</f>
        <v/>
      </c>
      <c r="K829" s="76" t="str">
        <f>IFERROR(__xludf.DUMMYFUNCTION("IF(ISBLANK($D829),"""",IFERROR(JOIN("", "",QUERY(INDIRECT(""'(EDCA) "" &amp; K$3 &amp; ""'!$A$1:$D$1000""),""SELECT A WHERE D = '"" &amp; $A829 &amp; ""'""))))"),"")</f>
        <v/>
      </c>
      <c r="L829" s="76" t="str">
        <f>IFERROR(__xludf.DUMMYFUNCTION("IF(ISBLANK($D829),"""",IFERROR(JOIN("", "",QUERY(INDIRECT(""'(EDCA) "" &amp; L$3 &amp; ""'!$A$1:$D$1000""),""SELECT A WHERE D = '"" &amp; $A829 &amp; ""'""))))"),"")</f>
        <v/>
      </c>
      <c r="M829" s="76" t="str">
        <f>IFERROR(__xludf.DUMMYFUNCTION("IF(ISBLANK($D829),"""",IFERROR(JOIN("", "",QUERY(INDIRECT(""'(EDCA) "" &amp; M$3 &amp; ""'!$A$1:$D$1000""),""SELECT A WHERE D = '"" &amp; $A829 &amp; ""'""))))"),"")</f>
        <v/>
      </c>
      <c r="N829" s="76" t="str">
        <f>IFERROR(__xludf.DUMMYFUNCTION("IF(ISBLANK($D829),"""",IFERROR(JOIN("", "",QUERY(INDIRECT(""'(EDCA) "" &amp; N$3 &amp; ""'!$A$1:$D$1000""),""SELECT A WHERE D = '"" &amp; $A829 &amp; ""'""))))"),"")</f>
        <v/>
      </c>
      <c r="O829" s="76" t="str">
        <f>IFERROR(__xludf.DUMMYFUNCTION("IF(ISBLANK($D829),"""",IFERROR(JOIN("", "",QUERY(INDIRECT(""'(EDCA) "" &amp; O$3 &amp; ""'!$A$1:$D$1000""),""SELECT A WHERE D = '"" &amp; $A829 &amp; ""'""))))"),"")</f>
        <v/>
      </c>
      <c r="P829" s="76" t="str">
        <f>IFERROR(__xludf.DUMMYFUNCTION("IF(ISBLANK($D829),"""",IFERROR(JOIN("", "",QUERY(INDIRECT(""'(EDCA) "" &amp; P$3 &amp; ""'!$A$1:$D$1000""),""SELECT A WHERE D = '"" &amp; $A829 &amp; ""'""))))"),"")</f>
        <v/>
      </c>
      <c r="Q829" s="76">
        <f t="shared" ref="Q829:V829" si="827">IF(ISBLANK(IFERROR(VLOOKUP($A829,INDIRECT("'(EDCA) " &amp; Q$3 &amp; "'!$D:$D"),1,FALSE))),0,1)</f>
        <v>0</v>
      </c>
      <c r="R829" s="76">
        <f t="shared" si="827"/>
        <v>0</v>
      </c>
      <c r="S829" s="76">
        <f t="shared" si="827"/>
        <v>0</v>
      </c>
      <c r="T829" s="76">
        <f t="shared" si="827"/>
        <v>0</v>
      </c>
      <c r="U829" s="76">
        <f t="shared" si="827"/>
        <v>0</v>
      </c>
      <c r="V829" s="76">
        <f t="shared" si="827"/>
        <v>0</v>
      </c>
    </row>
    <row r="830">
      <c r="A830" s="76" t="str">
        <f t="shared" si="1"/>
        <v> ()</v>
      </c>
      <c r="B830" s="76"/>
      <c r="C830" s="76"/>
      <c r="D830" s="76"/>
      <c r="E830" s="76"/>
      <c r="F830" s="76"/>
      <c r="G830" s="76"/>
      <c r="H830" s="76"/>
      <c r="I830" s="88" t="str">
        <f t="shared" si="3"/>
        <v>no</v>
      </c>
      <c r="J830" s="88" t="str">
        <f>IFERROR(__xludf.DUMMYFUNCTION("IFERROR(JOIN("", "",FILTER(K830:P830,LEN(K830:P830))))"),"")</f>
        <v/>
      </c>
      <c r="K830" s="76" t="str">
        <f>IFERROR(__xludf.DUMMYFUNCTION("IF(ISBLANK($D830),"""",IFERROR(JOIN("", "",QUERY(INDIRECT(""'(EDCA) "" &amp; K$3 &amp; ""'!$A$1:$D$1000""),""SELECT A WHERE D = '"" &amp; $A830 &amp; ""'""))))"),"")</f>
        <v/>
      </c>
      <c r="L830" s="76" t="str">
        <f>IFERROR(__xludf.DUMMYFUNCTION("IF(ISBLANK($D830),"""",IFERROR(JOIN("", "",QUERY(INDIRECT(""'(EDCA) "" &amp; L$3 &amp; ""'!$A$1:$D$1000""),""SELECT A WHERE D = '"" &amp; $A830 &amp; ""'""))))"),"")</f>
        <v/>
      </c>
      <c r="M830" s="76" t="str">
        <f>IFERROR(__xludf.DUMMYFUNCTION("IF(ISBLANK($D830),"""",IFERROR(JOIN("", "",QUERY(INDIRECT(""'(EDCA) "" &amp; M$3 &amp; ""'!$A$1:$D$1000""),""SELECT A WHERE D = '"" &amp; $A830 &amp; ""'""))))"),"")</f>
        <v/>
      </c>
      <c r="N830" s="76" t="str">
        <f>IFERROR(__xludf.DUMMYFUNCTION("IF(ISBLANK($D830),"""",IFERROR(JOIN("", "",QUERY(INDIRECT(""'(EDCA) "" &amp; N$3 &amp; ""'!$A$1:$D$1000""),""SELECT A WHERE D = '"" &amp; $A830 &amp; ""'""))))"),"")</f>
        <v/>
      </c>
      <c r="O830" s="76" t="str">
        <f>IFERROR(__xludf.DUMMYFUNCTION("IF(ISBLANK($D830),"""",IFERROR(JOIN("", "",QUERY(INDIRECT(""'(EDCA) "" &amp; O$3 &amp; ""'!$A$1:$D$1000""),""SELECT A WHERE D = '"" &amp; $A830 &amp; ""'""))))"),"")</f>
        <v/>
      </c>
      <c r="P830" s="76" t="str">
        <f>IFERROR(__xludf.DUMMYFUNCTION("IF(ISBLANK($D830),"""",IFERROR(JOIN("", "",QUERY(INDIRECT(""'(EDCA) "" &amp; P$3 &amp; ""'!$A$1:$D$1000""),""SELECT A WHERE D = '"" &amp; $A830 &amp; ""'""))))"),"")</f>
        <v/>
      </c>
      <c r="Q830" s="76">
        <f t="shared" ref="Q830:V830" si="828">IF(ISBLANK(IFERROR(VLOOKUP($A830,INDIRECT("'(EDCA) " &amp; Q$3 &amp; "'!$D:$D"),1,FALSE))),0,1)</f>
        <v>0</v>
      </c>
      <c r="R830" s="76">
        <f t="shared" si="828"/>
        <v>0</v>
      </c>
      <c r="S830" s="76">
        <f t="shared" si="828"/>
        <v>0</v>
      </c>
      <c r="T830" s="76">
        <f t="shared" si="828"/>
        <v>0</v>
      </c>
      <c r="U830" s="76">
        <f t="shared" si="828"/>
        <v>0</v>
      </c>
      <c r="V830" s="76">
        <f t="shared" si="828"/>
        <v>0</v>
      </c>
    </row>
    <row r="831">
      <c r="A831" s="76" t="str">
        <f t="shared" si="1"/>
        <v> ()</v>
      </c>
      <c r="B831" s="76"/>
      <c r="C831" s="76"/>
      <c r="D831" s="76"/>
      <c r="E831" s="76"/>
      <c r="F831" s="76"/>
      <c r="G831" s="76"/>
      <c r="H831" s="76"/>
      <c r="I831" s="88" t="str">
        <f t="shared" si="3"/>
        <v>no</v>
      </c>
      <c r="J831" s="88" t="str">
        <f>IFERROR(__xludf.DUMMYFUNCTION("IFERROR(JOIN("", "",FILTER(K831:P831,LEN(K831:P831))))"),"")</f>
        <v/>
      </c>
      <c r="K831" s="76" t="str">
        <f>IFERROR(__xludf.DUMMYFUNCTION("IF(ISBLANK($D831),"""",IFERROR(JOIN("", "",QUERY(INDIRECT(""'(EDCA) "" &amp; K$3 &amp; ""'!$A$1:$D$1000""),""SELECT A WHERE D = '"" &amp; $A831 &amp; ""'""))))"),"")</f>
        <v/>
      </c>
      <c r="L831" s="76" t="str">
        <f>IFERROR(__xludf.DUMMYFUNCTION("IF(ISBLANK($D831),"""",IFERROR(JOIN("", "",QUERY(INDIRECT(""'(EDCA) "" &amp; L$3 &amp; ""'!$A$1:$D$1000""),""SELECT A WHERE D = '"" &amp; $A831 &amp; ""'""))))"),"")</f>
        <v/>
      </c>
      <c r="M831" s="76" t="str">
        <f>IFERROR(__xludf.DUMMYFUNCTION("IF(ISBLANK($D831),"""",IFERROR(JOIN("", "",QUERY(INDIRECT(""'(EDCA) "" &amp; M$3 &amp; ""'!$A$1:$D$1000""),""SELECT A WHERE D = '"" &amp; $A831 &amp; ""'""))))"),"")</f>
        <v/>
      </c>
      <c r="N831" s="76" t="str">
        <f>IFERROR(__xludf.DUMMYFUNCTION("IF(ISBLANK($D831),"""",IFERROR(JOIN("", "",QUERY(INDIRECT(""'(EDCA) "" &amp; N$3 &amp; ""'!$A$1:$D$1000""),""SELECT A WHERE D = '"" &amp; $A831 &amp; ""'""))))"),"")</f>
        <v/>
      </c>
      <c r="O831" s="76" t="str">
        <f>IFERROR(__xludf.DUMMYFUNCTION("IF(ISBLANK($D831),"""",IFERROR(JOIN("", "",QUERY(INDIRECT(""'(EDCA) "" &amp; O$3 &amp; ""'!$A$1:$D$1000""),""SELECT A WHERE D = '"" &amp; $A831 &amp; ""'""))))"),"")</f>
        <v/>
      </c>
      <c r="P831" s="76" t="str">
        <f>IFERROR(__xludf.DUMMYFUNCTION("IF(ISBLANK($D831),"""",IFERROR(JOIN("", "",QUERY(INDIRECT(""'(EDCA) "" &amp; P$3 &amp; ""'!$A$1:$D$1000""),""SELECT A WHERE D = '"" &amp; $A831 &amp; ""'""))))"),"")</f>
        <v/>
      </c>
      <c r="Q831" s="76">
        <f t="shared" ref="Q831:V831" si="829">IF(ISBLANK(IFERROR(VLOOKUP($A831,INDIRECT("'(EDCA) " &amp; Q$3 &amp; "'!$D:$D"),1,FALSE))),0,1)</f>
        <v>0</v>
      </c>
      <c r="R831" s="76">
        <f t="shared" si="829"/>
        <v>0</v>
      </c>
      <c r="S831" s="76">
        <f t="shared" si="829"/>
        <v>0</v>
      </c>
      <c r="T831" s="76">
        <f t="shared" si="829"/>
        <v>0</v>
      </c>
      <c r="U831" s="76">
        <f t="shared" si="829"/>
        <v>0</v>
      </c>
      <c r="V831" s="76">
        <f t="shared" si="829"/>
        <v>0</v>
      </c>
    </row>
    <row r="832">
      <c r="A832" s="76" t="str">
        <f t="shared" si="1"/>
        <v> ()</v>
      </c>
      <c r="B832" s="76"/>
      <c r="C832" s="76"/>
      <c r="D832" s="76"/>
      <c r="E832" s="76"/>
      <c r="F832" s="76"/>
      <c r="G832" s="76"/>
      <c r="H832" s="76"/>
      <c r="I832" s="88" t="str">
        <f t="shared" si="3"/>
        <v>no</v>
      </c>
      <c r="J832" s="88" t="str">
        <f>IFERROR(__xludf.DUMMYFUNCTION("IFERROR(JOIN("", "",FILTER(K832:P832,LEN(K832:P832))))"),"")</f>
        <v/>
      </c>
      <c r="K832" s="76" t="str">
        <f>IFERROR(__xludf.DUMMYFUNCTION("IF(ISBLANK($D832),"""",IFERROR(JOIN("", "",QUERY(INDIRECT(""'(EDCA) "" &amp; K$3 &amp; ""'!$A$1:$D$1000""),""SELECT A WHERE D = '"" &amp; $A832 &amp; ""'""))))"),"")</f>
        <v/>
      </c>
      <c r="L832" s="76" t="str">
        <f>IFERROR(__xludf.DUMMYFUNCTION("IF(ISBLANK($D832),"""",IFERROR(JOIN("", "",QUERY(INDIRECT(""'(EDCA) "" &amp; L$3 &amp; ""'!$A$1:$D$1000""),""SELECT A WHERE D = '"" &amp; $A832 &amp; ""'""))))"),"")</f>
        <v/>
      </c>
      <c r="M832" s="76" t="str">
        <f>IFERROR(__xludf.DUMMYFUNCTION("IF(ISBLANK($D832),"""",IFERROR(JOIN("", "",QUERY(INDIRECT(""'(EDCA) "" &amp; M$3 &amp; ""'!$A$1:$D$1000""),""SELECT A WHERE D = '"" &amp; $A832 &amp; ""'""))))"),"")</f>
        <v/>
      </c>
      <c r="N832" s="76" t="str">
        <f>IFERROR(__xludf.DUMMYFUNCTION("IF(ISBLANK($D832),"""",IFERROR(JOIN("", "",QUERY(INDIRECT(""'(EDCA) "" &amp; N$3 &amp; ""'!$A$1:$D$1000""),""SELECT A WHERE D = '"" &amp; $A832 &amp; ""'""))))"),"")</f>
        <v/>
      </c>
      <c r="O832" s="76" t="str">
        <f>IFERROR(__xludf.DUMMYFUNCTION("IF(ISBLANK($D832),"""",IFERROR(JOIN("", "",QUERY(INDIRECT(""'(EDCA) "" &amp; O$3 &amp; ""'!$A$1:$D$1000""),""SELECT A WHERE D = '"" &amp; $A832 &amp; ""'""))))"),"")</f>
        <v/>
      </c>
      <c r="P832" s="76" t="str">
        <f>IFERROR(__xludf.DUMMYFUNCTION("IF(ISBLANK($D832),"""",IFERROR(JOIN("", "",QUERY(INDIRECT(""'(EDCA) "" &amp; P$3 &amp; ""'!$A$1:$D$1000""),""SELECT A WHERE D = '"" &amp; $A832 &amp; ""'""))))"),"")</f>
        <v/>
      </c>
      <c r="Q832" s="76">
        <f t="shared" ref="Q832:V832" si="830">IF(ISBLANK(IFERROR(VLOOKUP($A832,INDIRECT("'(EDCA) " &amp; Q$3 &amp; "'!$D:$D"),1,FALSE))),0,1)</f>
        <v>0</v>
      </c>
      <c r="R832" s="76">
        <f t="shared" si="830"/>
        <v>0</v>
      </c>
      <c r="S832" s="76">
        <f t="shared" si="830"/>
        <v>0</v>
      </c>
      <c r="T832" s="76">
        <f t="shared" si="830"/>
        <v>0</v>
      </c>
      <c r="U832" s="76">
        <f t="shared" si="830"/>
        <v>0</v>
      </c>
      <c r="V832" s="76">
        <f t="shared" si="830"/>
        <v>0</v>
      </c>
    </row>
    <row r="833">
      <c r="A833" s="76" t="str">
        <f t="shared" si="1"/>
        <v> ()</v>
      </c>
      <c r="B833" s="76"/>
      <c r="C833" s="76"/>
      <c r="D833" s="76"/>
      <c r="E833" s="76"/>
      <c r="F833" s="76"/>
      <c r="G833" s="76"/>
      <c r="H833" s="76"/>
      <c r="I833" s="88" t="str">
        <f t="shared" si="3"/>
        <v>no</v>
      </c>
      <c r="J833" s="88" t="str">
        <f>IFERROR(__xludf.DUMMYFUNCTION("IFERROR(JOIN("", "",FILTER(K833:P833,LEN(K833:P833))))"),"")</f>
        <v/>
      </c>
      <c r="K833" s="76" t="str">
        <f>IFERROR(__xludf.DUMMYFUNCTION("IF(ISBLANK($D833),"""",IFERROR(JOIN("", "",QUERY(INDIRECT(""'(EDCA) "" &amp; K$3 &amp; ""'!$A$1:$D$1000""),""SELECT A WHERE D = '"" &amp; $A833 &amp; ""'""))))"),"")</f>
        <v/>
      </c>
      <c r="L833" s="76" t="str">
        <f>IFERROR(__xludf.DUMMYFUNCTION("IF(ISBLANK($D833),"""",IFERROR(JOIN("", "",QUERY(INDIRECT(""'(EDCA) "" &amp; L$3 &amp; ""'!$A$1:$D$1000""),""SELECT A WHERE D = '"" &amp; $A833 &amp; ""'""))))"),"")</f>
        <v/>
      </c>
      <c r="M833" s="76" t="str">
        <f>IFERROR(__xludf.DUMMYFUNCTION("IF(ISBLANK($D833),"""",IFERROR(JOIN("", "",QUERY(INDIRECT(""'(EDCA) "" &amp; M$3 &amp; ""'!$A$1:$D$1000""),""SELECT A WHERE D = '"" &amp; $A833 &amp; ""'""))))"),"")</f>
        <v/>
      </c>
      <c r="N833" s="76" t="str">
        <f>IFERROR(__xludf.DUMMYFUNCTION("IF(ISBLANK($D833),"""",IFERROR(JOIN("", "",QUERY(INDIRECT(""'(EDCA) "" &amp; N$3 &amp; ""'!$A$1:$D$1000""),""SELECT A WHERE D = '"" &amp; $A833 &amp; ""'""))))"),"")</f>
        <v/>
      </c>
      <c r="O833" s="76" t="str">
        <f>IFERROR(__xludf.DUMMYFUNCTION("IF(ISBLANK($D833),"""",IFERROR(JOIN("", "",QUERY(INDIRECT(""'(EDCA) "" &amp; O$3 &amp; ""'!$A$1:$D$1000""),""SELECT A WHERE D = '"" &amp; $A833 &amp; ""'""))))"),"")</f>
        <v/>
      </c>
      <c r="P833" s="76" t="str">
        <f>IFERROR(__xludf.DUMMYFUNCTION("IF(ISBLANK($D833),"""",IFERROR(JOIN("", "",QUERY(INDIRECT(""'(EDCA) "" &amp; P$3 &amp; ""'!$A$1:$D$1000""),""SELECT A WHERE D = '"" &amp; $A833 &amp; ""'""))))"),"")</f>
        <v/>
      </c>
      <c r="Q833" s="76">
        <f t="shared" ref="Q833:V833" si="831">IF(ISBLANK(IFERROR(VLOOKUP($A833,INDIRECT("'(EDCA) " &amp; Q$3 &amp; "'!$D:$D"),1,FALSE))),0,1)</f>
        <v>0</v>
      </c>
      <c r="R833" s="76">
        <f t="shared" si="831"/>
        <v>0</v>
      </c>
      <c r="S833" s="76">
        <f t="shared" si="831"/>
        <v>0</v>
      </c>
      <c r="T833" s="76">
        <f t="shared" si="831"/>
        <v>0</v>
      </c>
      <c r="U833" s="76">
        <f t="shared" si="831"/>
        <v>0</v>
      </c>
      <c r="V833" s="76">
        <f t="shared" si="831"/>
        <v>0</v>
      </c>
    </row>
    <row r="834">
      <c r="A834" s="76" t="str">
        <f t="shared" si="1"/>
        <v> ()</v>
      </c>
      <c r="B834" s="76"/>
      <c r="C834" s="76"/>
      <c r="D834" s="76"/>
      <c r="E834" s="76"/>
      <c r="F834" s="76"/>
      <c r="G834" s="76"/>
      <c r="H834" s="76"/>
      <c r="I834" s="88" t="str">
        <f t="shared" si="3"/>
        <v>no</v>
      </c>
      <c r="J834" s="88" t="str">
        <f>IFERROR(__xludf.DUMMYFUNCTION("IFERROR(JOIN("", "",FILTER(K834:P834,LEN(K834:P834))))"),"")</f>
        <v/>
      </c>
      <c r="K834" s="76" t="str">
        <f>IFERROR(__xludf.DUMMYFUNCTION("IF(ISBLANK($D834),"""",IFERROR(JOIN("", "",QUERY(INDIRECT(""'(EDCA) "" &amp; K$3 &amp; ""'!$A$1:$D$1000""),""SELECT A WHERE D = '"" &amp; $A834 &amp; ""'""))))"),"")</f>
        <v/>
      </c>
      <c r="L834" s="76" t="str">
        <f>IFERROR(__xludf.DUMMYFUNCTION("IF(ISBLANK($D834),"""",IFERROR(JOIN("", "",QUERY(INDIRECT(""'(EDCA) "" &amp; L$3 &amp; ""'!$A$1:$D$1000""),""SELECT A WHERE D = '"" &amp; $A834 &amp; ""'""))))"),"")</f>
        <v/>
      </c>
      <c r="M834" s="76" t="str">
        <f>IFERROR(__xludf.DUMMYFUNCTION("IF(ISBLANK($D834),"""",IFERROR(JOIN("", "",QUERY(INDIRECT(""'(EDCA) "" &amp; M$3 &amp; ""'!$A$1:$D$1000""),""SELECT A WHERE D = '"" &amp; $A834 &amp; ""'""))))"),"")</f>
        <v/>
      </c>
      <c r="N834" s="76" t="str">
        <f>IFERROR(__xludf.DUMMYFUNCTION("IF(ISBLANK($D834),"""",IFERROR(JOIN("", "",QUERY(INDIRECT(""'(EDCA) "" &amp; N$3 &amp; ""'!$A$1:$D$1000""),""SELECT A WHERE D = '"" &amp; $A834 &amp; ""'""))))"),"")</f>
        <v/>
      </c>
      <c r="O834" s="76" t="str">
        <f>IFERROR(__xludf.DUMMYFUNCTION("IF(ISBLANK($D834),"""",IFERROR(JOIN("", "",QUERY(INDIRECT(""'(EDCA) "" &amp; O$3 &amp; ""'!$A$1:$D$1000""),""SELECT A WHERE D = '"" &amp; $A834 &amp; ""'""))))"),"")</f>
        <v/>
      </c>
      <c r="P834" s="76" t="str">
        <f>IFERROR(__xludf.DUMMYFUNCTION("IF(ISBLANK($D834),"""",IFERROR(JOIN("", "",QUERY(INDIRECT(""'(EDCA) "" &amp; P$3 &amp; ""'!$A$1:$D$1000""),""SELECT A WHERE D = '"" &amp; $A834 &amp; ""'""))))"),"")</f>
        <v/>
      </c>
      <c r="Q834" s="76">
        <f t="shared" ref="Q834:V834" si="832">IF(ISBLANK(IFERROR(VLOOKUP($A834,INDIRECT("'(EDCA) " &amp; Q$3 &amp; "'!$D:$D"),1,FALSE))),0,1)</f>
        <v>0</v>
      </c>
      <c r="R834" s="76">
        <f t="shared" si="832"/>
        <v>0</v>
      </c>
      <c r="S834" s="76">
        <f t="shared" si="832"/>
        <v>0</v>
      </c>
      <c r="T834" s="76">
        <f t="shared" si="832"/>
        <v>0</v>
      </c>
      <c r="U834" s="76">
        <f t="shared" si="832"/>
        <v>0</v>
      </c>
      <c r="V834" s="76">
        <f t="shared" si="832"/>
        <v>0</v>
      </c>
    </row>
    <row r="835">
      <c r="A835" s="76" t="str">
        <f t="shared" si="1"/>
        <v> ()</v>
      </c>
      <c r="B835" s="76"/>
      <c r="C835" s="76"/>
      <c r="D835" s="76"/>
      <c r="E835" s="76"/>
      <c r="F835" s="76"/>
      <c r="G835" s="76"/>
      <c r="H835" s="76"/>
      <c r="I835" s="88" t="str">
        <f t="shared" si="3"/>
        <v>no</v>
      </c>
      <c r="J835" s="88" t="str">
        <f>IFERROR(__xludf.DUMMYFUNCTION("IFERROR(JOIN("", "",FILTER(K835:P835,LEN(K835:P835))))"),"")</f>
        <v/>
      </c>
      <c r="K835" s="76" t="str">
        <f>IFERROR(__xludf.DUMMYFUNCTION("IF(ISBLANK($D835),"""",IFERROR(JOIN("", "",QUERY(INDIRECT(""'(EDCA) "" &amp; K$3 &amp; ""'!$A$1:$D$1000""),""SELECT A WHERE D = '"" &amp; $A835 &amp; ""'""))))"),"")</f>
        <v/>
      </c>
      <c r="L835" s="76" t="str">
        <f>IFERROR(__xludf.DUMMYFUNCTION("IF(ISBLANK($D835),"""",IFERROR(JOIN("", "",QUERY(INDIRECT(""'(EDCA) "" &amp; L$3 &amp; ""'!$A$1:$D$1000""),""SELECT A WHERE D = '"" &amp; $A835 &amp; ""'""))))"),"")</f>
        <v/>
      </c>
      <c r="M835" s="76" t="str">
        <f>IFERROR(__xludf.DUMMYFUNCTION("IF(ISBLANK($D835),"""",IFERROR(JOIN("", "",QUERY(INDIRECT(""'(EDCA) "" &amp; M$3 &amp; ""'!$A$1:$D$1000""),""SELECT A WHERE D = '"" &amp; $A835 &amp; ""'""))))"),"")</f>
        <v/>
      </c>
      <c r="N835" s="76" t="str">
        <f>IFERROR(__xludf.DUMMYFUNCTION("IF(ISBLANK($D835),"""",IFERROR(JOIN("", "",QUERY(INDIRECT(""'(EDCA) "" &amp; N$3 &amp; ""'!$A$1:$D$1000""),""SELECT A WHERE D = '"" &amp; $A835 &amp; ""'""))))"),"")</f>
        <v/>
      </c>
      <c r="O835" s="76" t="str">
        <f>IFERROR(__xludf.DUMMYFUNCTION("IF(ISBLANK($D835),"""",IFERROR(JOIN("", "",QUERY(INDIRECT(""'(EDCA) "" &amp; O$3 &amp; ""'!$A$1:$D$1000""),""SELECT A WHERE D = '"" &amp; $A835 &amp; ""'""))))"),"")</f>
        <v/>
      </c>
      <c r="P835" s="76" t="str">
        <f>IFERROR(__xludf.DUMMYFUNCTION("IF(ISBLANK($D835),"""",IFERROR(JOIN("", "",QUERY(INDIRECT(""'(EDCA) "" &amp; P$3 &amp; ""'!$A$1:$D$1000""),""SELECT A WHERE D = '"" &amp; $A835 &amp; ""'""))))"),"")</f>
        <v/>
      </c>
      <c r="Q835" s="76">
        <f t="shared" ref="Q835:V835" si="833">IF(ISBLANK(IFERROR(VLOOKUP($A835,INDIRECT("'(EDCA) " &amp; Q$3 &amp; "'!$D:$D"),1,FALSE))),0,1)</f>
        <v>0</v>
      </c>
      <c r="R835" s="76">
        <f t="shared" si="833"/>
        <v>0</v>
      </c>
      <c r="S835" s="76">
        <f t="shared" si="833"/>
        <v>0</v>
      </c>
      <c r="T835" s="76">
        <f t="shared" si="833"/>
        <v>0</v>
      </c>
      <c r="U835" s="76">
        <f t="shared" si="833"/>
        <v>0</v>
      </c>
      <c r="V835" s="76">
        <f t="shared" si="833"/>
        <v>0</v>
      </c>
    </row>
    <row r="836">
      <c r="A836" s="76" t="str">
        <f t="shared" si="1"/>
        <v> ()</v>
      </c>
      <c r="B836" s="76"/>
      <c r="C836" s="76"/>
      <c r="D836" s="76"/>
      <c r="E836" s="76"/>
      <c r="F836" s="76"/>
      <c r="G836" s="76"/>
      <c r="H836" s="76"/>
      <c r="I836" s="88" t="str">
        <f t="shared" si="3"/>
        <v>no</v>
      </c>
      <c r="J836" s="88" t="str">
        <f>IFERROR(__xludf.DUMMYFUNCTION("IFERROR(JOIN("", "",FILTER(K836:P836,LEN(K836:P836))))"),"")</f>
        <v/>
      </c>
      <c r="K836" s="76" t="str">
        <f>IFERROR(__xludf.DUMMYFUNCTION("IF(ISBLANK($D836),"""",IFERROR(JOIN("", "",QUERY(INDIRECT(""'(EDCA) "" &amp; K$3 &amp; ""'!$A$1:$D$1000""),""SELECT A WHERE D = '"" &amp; $A836 &amp; ""'""))))"),"")</f>
        <v/>
      </c>
      <c r="L836" s="76" t="str">
        <f>IFERROR(__xludf.DUMMYFUNCTION("IF(ISBLANK($D836),"""",IFERROR(JOIN("", "",QUERY(INDIRECT(""'(EDCA) "" &amp; L$3 &amp; ""'!$A$1:$D$1000""),""SELECT A WHERE D = '"" &amp; $A836 &amp; ""'""))))"),"")</f>
        <v/>
      </c>
      <c r="M836" s="76" t="str">
        <f>IFERROR(__xludf.DUMMYFUNCTION("IF(ISBLANK($D836),"""",IFERROR(JOIN("", "",QUERY(INDIRECT(""'(EDCA) "" &amp; M$3 &amp; ""'!$A$1:$D$1000""),""SELECT A WHERE D = '"" &amp; $A836 &amp; ""'""))))"),"")</f>
        <v/>
      </c>
      <c r="N836" s="76" t="str">
        <f>IFERROR(__xludf.DUMMYFUNCTION("IF(ISBLANK($D836),"""",IFERROR(JOIN("", "",QUERY(INDIRECT(""'(EDCA) "" &amp; N$3 &amp; ""'!$A$1:$D$1000""),""SELECT A WHERE D = '"" &amp; $A836 &amp; ""'""))))"),"")</f>
        <v/>
      </c>
      <c r="O836" s="76" t="str">
        <f>IFERROR(__xludf.DUMMYFUNCTION("IF(ISBLANK($D836),"""",IFERROR(JOIN("", "",QUERY(INDIRECT(""'(EDCA) "" &amp; O$3 &amp; ""'!$A$1:$D$1000""),""SELECT A WHERE D = '"" &amp; $A836 &amp; ""'""))))"),"")</f>
        <v/>
      </c>
      <c r="P836" s="76" t="str">
        <f>IFERROR(__xludf.DUMMYFUNCTION("IF(ISBLANK($D836),"""",IFERROR(JOIN("", "",QUERY(INDIRECT(""'(EDCA) "" &amp; P$3 &amp; ""'!$A$1:$D$1000""),""SELECT A WHERE D = '"" &amp; $A836 &amp; ""'""))))"),"")</f>
        <v/>
      </c>
      <c r="Q836" s="76">
        <f t="shared" ref="Q836:V836" si="834">IF(ISBLANK(IFERROR(VLOOKUP($A836,INDIRECT("'(EDCA) " &amp; Q$3 &amp; "'!$D:$D"),1,FALSE))),0,1)</f>
        <v>0</v>
      </c>
      <c r="R836" s="76">
        <f t="shared" si="834"/>
        <v>0</v>
      </c>
      <c r="S836" s="76">
        <f t="shared" si="834"/>
        <v>0</v>
      </c>
      <c r="T836" s="76">
        <f t="shared" si="834"/>
        <v>0</v>
      </c>
      <c r="U836" s="76">
        <f t="shared" si="834"/>
        <v>0</v>
      </c>
      <c r="V836" s="76">
        <f t="shared" si="834"/>
        <v>0</v>
      </c>
    </row>
    <row r="837">
      <c r="A837" s="76" t="str">
        <f t="shared" si="1"/>
        <v> ()</v>
      </c>
      <c r="B837" s="76"/>
      <c r="C837" s="76"/>
      <c r="D837" s="76"/>
      <c r="E837" s="76"/>
      <c r="F837" s="76"/>
      <c r="G837" s="76"/>
      <c r="H837" s="76"/>
      <c r="I837" s="88" t="str">
        <f t="shared" si="3"/>
        <v>no</v>
      </c>
      <c r="J837" s="88" t="str">
        <f>IFERROR(__xludf.DUMMYFUNCTION("IFERROR(JOIN("", "",FILTER(K837:P837,LEN(K837:P837))))"),"")</f>
        <v/>
      </c>
      <c r="K837" s="76" t="str">
        <f>IFERROR(__xludf.DUMMYFUNCTION("IF(ISBLANK($D837),"""",IFERROR(JOIN("", "",QUERY(INDIRECT(""'(EDCA) "" &amp; K$3 &amp; ""'!$A$1:$D$1000""),""SELECT A WHERE D = '"" &amp; $A837 &amp; ""'""))))"),"")</f>
        <v/>
      </c>
      <c r="L837" s="76" t="str">
        <f>IFERROR(__xludf.DUMMYFUNCTION("IF(ISBLANK($D837),"""",IFERROR(JOIN("", "",QUERY(INDIRECT(""'(EDCA) "" &amp; L$3 &amp; ""'!$A$1:$D$1000""),""SELECT A WHERE D = '"" &amp; $A837 &amp; ""'""))))"),"")</f>
        <v/>
      </c>
      <c r="M837" s="76" t="str">
        <f>IFERROR(__xludf.DUMMYFUNCTION("IF(ISBLANK($D837),"""",IFERROR(JOIN("", "",QUERY(INDIRECT(""'(EDCA) "" &amp; M$3 &amp; ""'!$A$1:$D$1000""),""SELECT A WHERE D = '"" &amp; $A837 &amp; ""'""))))"),"")</f>
        <v/>
      </c>
      <c r="N837" s="76" t="str">
        <f>IFERROR(__xludf.DUMMYFUNCTION("IF(ISBLANK($D837),"""",IFERROR(JOIN("", "",QUERY(INDIRECT(""'(EDCA) "" &amp; N$3 &amp; ""'!$A$1:$D$1000""),""SELECT A WHERE D = '"" &amp; $A837 &amp; ""'""))))"),"")</f>
        <v/>
      </c>
      <c r="O837" s="76" t="str">
        <f>IFERROR(__xludf.DUMMYFUNCTION("IF(ISBLANK($D837),"""",IFERROR(JOIN("", "",QUERY(INDIRECT(""'(EDCA) "" &amp; O$3 &amp; ""'!$A$1:$D$1000""),""SELECT A WHERE D = '"" &amp; $A837 &amp; ""'""))))"),"")</f>
        <v/>
      </c>
      <c r="P837" s="76" t="str">
        <f>IFERROR(__xludf.DUMMYFUNCTION("IF(ISBLANK($D837),"""",IFERROR(JOIN("", "",QUERY(INDIRECT(""'(EDCA) "" &amp; P$3 &amp; ""'!$A$1:$D$1000""),""SELECT A WHERE D = '"" &amp; $A837 &amp; ""'""))))"),"")</f>
        <v/>
      </c>
      <c r="Q837" s="76">
        <f t="shared" ref="Q837:V837" si="835">IF(ISBLANK(IFERROR(VLOOKUP($A837,INDIRECT("'(EDCA) " &amp; Q$3 &amp; "'!$D:$D"),1,FALSE))),0,1)</f>
        <v>0</v>
      </c>
      <c r="R837" s="76">
        <f t="shared" si="835"/>
        <v>0</v>
      </c>
      <c r="S837" s="76">
        <f t="shared" si="835"/>
        <v>0</v>
      </c>
      <c r="T837" s="76">
        <f t="shared" si="835"/>
        <v>0</v>
      </c>
      <c r="U837" s="76">
        <f t="shared" si="835"/>
        <v>0</v>
      </c>
      <c r="V837" s="76">
        <f t="shared" si="835"/>
        <v>0</v>
      </c>
    </row>
    <row r="838">
      <c r="A838" s="76" t="str">
        <f t="shared" si="1"/>
        <v> ()</v>
      </c>
      <c r="B838" s="76"/>
      <c r="C838" s="76"/>
      <c r="D838" s="76"/>
      <c r="E838" s="76"/>
      <c r="F838" s="76"/>
      <c r="G838" s="76"/>
      <c r="H838" s="76"/>
      <c r="I838" s="88" t="str">
        <f t="shared" si="3"/>
        <v>no</v>
      </c>
      <c r="J838" s="88" t="str">
        <f>IFERROR(__xludf.DUMMYFUNCTION("IFERROR(JOIN("", "",FILTER(K838:P838,LEN(K838:P838))))"),"")</f>
        <v/>
      </c>
      <c r="K838" s="76" t="str">
        <f>IFERROR(__xludf.DUMMYFUNCTION("IF(ISBLANK($D838),"""",IFERROR(JOIN("", "",QUERY(INDIRECT(""'(EDCA) "" &amp; K$3 &amp; ""'!$A$1:$D$1000""),""SELECT A WHERE D = '"" &amp; $A838 &amp; ""'""))))"),"")</f>
        <v/>
      </c>
      <c r="L838" s="76" t="str">
        <f>IFERROR(__xludf.DUMMYFUNCTION("IF(ISBLANK($D838),"""",IFERROR(JOIN("", "",QUERY(INDIRECT(""'(EDCA) "" &amp; L$3 &amp; ""'!$A$1:$D$1000""),""SELECT A WHERE D = '"" &amp; $A838 &amp; ""'""))))"),"")</f>
        <v/>
      </c>
      <c r="M838" s="76" t="str">
        <f>IFERROR(__xludf.DUMMYFUNCTION("IF(ISBLANK($D838),"""",IFERROR(JOIN("", "",QUERY(INDIRECT(""'(EDCA) "" &amp; M$3 &amp; ""'!$A$1:$D$1000""),""SELECT A WHERE D = '"" &amp; $A838 &amp; ""'""))))"),"")</f>
        <v/>
      </c>
      <c r="N838" s="76" t="str">
        <f>IFERROR(__xludf.DUMMYFUNCTION("IF(ISBLANK($D838),"""",IFERROR(JOIN("", "",QUERY(INDIRECT(""'(EDCA) "" &amp; N$3 &amp; ""'!$A$1:$D$1000""),""SELECT A WHERE D = '"" &amp; $A838 &amp; ""'""))))"),"")</f>
        <v/>
      </c>
      <c r="O838" s="76" t="str">
        <f>IFERROR(__xludf.DUMMYFUNCTION("IF(ISBLANK($D838),"""",IFERROR(JOIN("", "",QUERY(INDIRECT(""'(EDCA) "" &amp; O$3 &amp; ""'!$A$1:$D$1000""),""SELECT A WHERE D = '"" &amp; $A838 &amp; ""'""))))"),"")</f>
        <v/>
      </c>
      <c r="P838" s="76" t="str">
        <f>IFERROR(__xludf.DUMMYFUNCTION("IF(ISBLANK($D838),"""",IFERROR(JOIN("", "",QUERY(INDIRECT(""'(EDCA) "" &amp; P$3 &amp; ""'!$A$1:$D$1000""),""SELECT A WHERE D = '"" &amp; $A838 &amp; ""'""))))"),"")</f>
        <v/>
      </c>
      <c r="Q838" s="76">
        <f t="shared" ref="Q838:V838" si="836">IF(ISBLANK(IFERROR(VLOOKUP($A838,INDIRECT("'(EDCA) " &amp; Q$3 &amp; "'!$D:$D"),1,FALSE))),0,1)</f>
        <v>0</v>
      </c>
      <c r="R838" s="76">
        <f t="shared" si="836"/>
        <v>0</v>
      </c>
      <c r="S838" s="76">
        <f t="shared" si="836"/>
        <v>0</v>
      </c>
      <c r="T838" s="76">
        <f t="shared" si="836"/>
        <v>0</v>
      </c>
      <c r="U838" s="76">
        <f t="shared" si="836"/>
        <v>0</v>
      </c>
      <c r="V838" s="76">
        <f t="shared" si="836"/>
        <v>0</v>
      </c>
    </row>
    <row r="839">
      <c r="A839" s="76" t="str">
        <f t="shared" si="1"/>
        <v> ()</v>
      </c>
      <c r="B839" s="76"/>
      <c r="C839" s="76"/>
      <c r="D839" s="76"/>
      <c r="E839" s="76"/>
      <c r="F839" s="76"/>
      <c r="G839" s="76"/>
      <c r="H839" s="76"/>
      <c r="I839" s="88" t="str">
        <f t="shared" si="3"/>
        <v>no</v>
      </c>
      <c r="J839" s="88" t="str">
        <f>IFERROR(__xludf.DUMMYFUNCTION("IFERROR(JOIN("", "",FILTER(K839:P839,LEN(K839:P839))))"),"")</f>
        <v/>
      </c>
      <c r="K839" s="76" t="str">
        <f>IFERROR(__xludf.DUMMYFUNCTION("IF(ISBLANK($D839),"""",IFERROR(JOIN("", "",QUERY(INDIRECT(""'(EDCA) "" &amp; K$3 &amp; ""'!$A$1:$D$1000""),""SELECT A WHERE D = '"" &amp; $A839 &amp; ""'""))))"),"")</f>
        <v/>
      </c>
      <c r="L839" s="76" t="str">
        <f>IFERROR(__xludf.DUMMYFUNCTION("IF(ISBLANK($D839),"""",IFERROR(JOIN("", "",QUERY(INDIRECT(""'(EDCA) "" &amp; L$3 &amp; ""'!$A$1:$D$1000""),""SELECT A WHERE D = '"" &amp; $A839 &amp; ""'""))))"),"")</f>
        <v/>
      </c>
      <c r="M839" s="76" t="str">
        <f>IFERROR(__xludf.DUMMYFUNCTION("IF(ISBLANK($D839),"""",IFERROR(JOIN("", "",QUERY(INDIRECT(""'(EDCA) "" &amp; M$3 &amp; ""'!$A$1:$D$1000""),""SELECT A WHERE D = '"" &amp; $A839 &amp; ""'""))))"),"")</f>
        <v/>
      </c>
      <c r="N839" s="76" t="str">
        <f>IFERROR(__xludf.DUMMYFUNCTION("IF(ISBLANK($D839),"""",IFERROR(JOIN("", "",QUERY(INDIRECT(""'(EDCA) "" &amp; N$3 &amp; ""'!$A$1:$D$1000""),""SELECT A WHERE D = '"" &amp; $A839 &amp; ""'""))))"),"")</f>
        <v/>
      </c>
      <c r="O839" s="76" t="str">
        <f>IFERROR(__xludf.DUMMYFUNCTION("IF(ISBLANK($D839),"""",IFERROR(JOIN("", "",QUERY(INDIRECT(""'(EDCA) "" &amp; O$3 &amp; ""'!$A$1:$D$1000""),""SELECT A WHERE D = '"" &amp; $A839 &amp; ""'""))))"),"")</f>
        <v/>
      </c>
      <c r="P839" s="76" t="str">
        <f>IFERROR(__xludf.DUMMYFUNCTION("IF(ISBLANK($D839),"""",IFERROR(JOIN("", "",QUERY(INDIRECT(""'(EDCA) "" &amp; P$3 &amp; ""'!$A$1:$D$1000""),""SELECT A WHERE D = '"" &amp; $A839 &amp; ""'""))))"),"")</f>
        <v/>
      </c>
      <c r="Q839" s="76">
        <f t="shared" ref="Q839:V839" si="837">IF(ISBLANK(IFERROR(VLOOKUP($A839,INDIRECT("'(EDCA) " &amp; Q$3 &amp; "'!$D:$D"),1,FALSE))),0,1)</f>
        <v>0</v>
      </c>
      <c r="R839" s="76">
        <f t="shared" si="837"/>
        <v>0</v>
      </c>
      <c r="S839" s="76">
        <f t="shared" si="837"/>
        <v>0</v>
      </c>
      <c r="T839" s="76">
        <f t="shared" si="837"/>
        <v>0</v>
      </c>
      <c r="U839" s="76">
        <f t="shared" si="837"/>
        <v>0</v>
      </c>
      <c r="V839" s="76">
        <f t="shared" si="837"/>
        <v>0</v>
      </c>
    </row>
    <row r="840">
      <c r="A840" s="76" t="str">
        <f t="shared" si="1"/>
        <v> ()</v>
      </c>
      <c r="B840" s="76"/>
      <c r="C840" s="76"/>
      <c r="D840" s="76"/>
      <c r="E840" s="76"/>
      <c r="F840" s="76"/>
      <c r="G840" s="76"/>
      <c r="H840" s="76"/>
      <c r="I840" s="88" t="str">
        <f t="shared" si="3"/>
        <v>no</v>
      </c>
      <c r="J840" s="88" t="str">
        <f>IFERROR(__xludf.DUMMYFUNCTION("IFERROR(JOIN("", "",FILTER(K840:P840,LEN(K840:P840))))"),"")</f>
        <v/>
      </c>
      <c r="K840" s="76" t="str">
        <f>IFERROR(__xludf.DUMMYFUNCTION("IF(ISBLANK($D840),"""",IFERROR(JOIN("", "",QUERY(INDIRECT(""'(EDCA) "" &amp; K$3 &amp; ""'!$A$1:$D$1000""),""SELECT A WHERE D = '"" &amp; $A840 &amp; ""'""))))"),"")</f>
        <v/>
      </c>
      <c r="L840" s="76" t="str">
        <f>IFERROR(__xludf.DUMMYFUNCTION("IF(ISBLANK($D840),"""",IFERROR(JOIN("", "",QUERY(INDIRECT(""'(EDCA) "" &amp; L$3 &amp; ""'!$A$1:$D$1000""),""SELECT A WHERE D = '"" &amp; $A840 &amp; ""'""))))"),"")</f>
        <v/>
      </c>
      <c r="M840" s="76" t="str">
        <f>IFERROR(__xludf.DUMMYFUNCTION("IF(ISBLANK($D840),"""",IFERROR(JOIN("", "",QUERY(INDIRECT(""'(EDCA) "" &amp; M$3 &amp; ""'!$A$1:$D$1000""),""SELECT A WHERE D = '"" &amp; $A840 &amp; ""'""))))"),"")</f>
        <v/>
      </c>
      <c r="N840" s="76" t="str">
        <f>IFERROR(__xludf.DUMMYFUNCTION("IF(ISBLANK($D840),"""",IFERROR(JOIN("", "",QUERY(INDIRECT(""'(EDCA) "" &amp; N$3 &amp; ""'!$A$1:$D$1000""),""SELECT A WHERE D = '"" &amp; $A840 &amp; ""'""))))"),"")</f>
        <v/>
      </c>
      <c r="O840" s="76" t="str">
        <f>IFERROR(__xludf.DUMMYFUNCTION("IF(ISBLANK($D840),"""",IFERROR(JOIN("", "",QUERY(INDIRECT(""'(EDCA) "" &amp; O$3 &amp; ""'!$A$1:$D$1000""),""SELECT A WHERE D = '"" &amp; $A840 &amp; ""'""))))"),"")</f>
        <v/>
      </c>
      <c r="P840" s="76" t="str">
        <f>IFERROR(__xludf.DUMMYFUNCTION("IF(ISBLANK($D840),"""",IFERROR(JOIN("", "",QUERY(INDIRECT(""'(EDCA) "" &amp; P$3 &amp; ""'!$A$1:$D$1000""),""SELECT A WHERE D = '"" &amp; $A840 &amp; ""'""))))"),"")</f>
        <v/>
      </c>
      <c r="Q840" s="76">
        <f t="shared" ref="Q840:V840" si="838">IF(ISBLANK(IFERROR(VLOOKUP($A840,INDIRECT("'(EDCA) " &amp; Q$3 &amp; "'!$D:$D"),1,FALSE))),0,1)</f>
        <v>0</v>
      </c>
      <c r="R840" s="76">
        <f t="shared" si="838"/>
        <v>0</v>
      </c>
      <c r="S840" s="76">
        <f t="shared" si="838"/>
        <v>0</v>
      </c>
      <c r="T840" s="76">
        <f t="shared" si="838"/>
        <v>0</v>
      </c>
      <c r="U840" s="76">
        <f t="shared" si="838"/>
        <v>0</v>
      </c>
      <c r="V840" s="76">
        <f t="shared" si="838"/>
        <v>0</v>
      </c>
    </row>
    <row r="841">
      <c r="A841" s="76" t="str">
        <f t="shared" si="1"/>
        <v> ()</v>
      </c>
      <c r="B841" s="76"/>
      <c r="C841" s="76"/>
      <c r="D841" s="76"/>
      <c r="E841" s="76"/>
      <c r="F841" s="76"/>
      <c r="G841" s="76"/>
      <c r="H841" s="76"/>
      <c r="I841" s="88" t="str">
        <f t="shared" si="3"/>
        <v>no</v>
      </c>
      <c r="J841" s="88" t="str">
        <f>IFERROR(__xludf.DUMMYFUNCTION("IFERROR(JOIN("", "",FILTER(K841:P841,LEN(K841:P841))))"),"")</f>
        <v/>
      </c>
      <c r="K841" s="76" t="str">
        <f>IFERROR(__xludf.DUMMYFUNCTION("IF(ISBLANK($D841),"""",IFERROR(JOIN("", "",QUERY(INDIRECT(""'(EDCA) "" &amp; K$3 &amp; ""'!$A$1:$D$1000""),""SELECT A WHERE D = '"" &amp; $A841 &amp; ""'""))))"),"")</f>
        <v/>
      </c>
      <c r="L841" s="76" t="str">
        <f>IFERROR(__xludf.DUMMYFUNCTION("IF(ISBLANK($D841),"""",IFERROR(JOIN("", "",QUERY(INDIRECT(""'(EDCA) "" &amp; L$3 &amp; ""'!$A$1:$D$1000""),""SELECT A WHERE D = '"" &amp; $A841 &amp; ""'""))))"),"")</f>
        <v/>
      </c>
      <c r="M841" s="76" t="str">
        <f>IFERROR(__xludf.DUMMYFUNCTION("IF(ISBLANK($D841),"""",IFERROR(JOIN("", "",QUERY(INDIRECT(""'(EDCA) "" &amp; M$3 &amp; ""'!$A$1:$D$1000""),""SELECT A WHERE D = '"" &amp; $A841 &amp; ""'""))))"),"")</f>
        <v/>
      </c>
      <c r="N841" s="76" t="str">
        <f>IFERROR(__xludf.DUMMYFUNCTION("IF(ISBLANK($D841),"""",IFERROR(JOIN("", "",QUERY(INDIRECT(""'(EDCA) "" &amp; N$3 &amp; ""'!$A$1:$D$1000""),""SELECT A WHERE D = '"" &amp; $A841 &amp; ""'""))))"),"")</f>
        <v/>
      </c>
      <c r="O841" s="76" t="str">
        <f>IFERROR(__xludf.DUMMYFUNCTION("IF(ISBLANK($D841),"""",IFERROR(JOIN("", "",QUERY(INDIRECT(""'(EDCA) "" &amp; O$3 &amp; ""'!$A$1:$D$1000""),""SELECT A WHERE D = '"" &amp; $A841 &amp; ""'""))))"),"")</f>
        <v/>
      </c>
      <c r="P841" s="76" t="str">
        <f>IFERROR(__xludf.DUMMYFUNCTION("IF(ISBLANK($D841),"""",IFERROR(JOIN("", "",QUERY(INDIRECT(""'(EDCA) "" &amp; P$3 &amp; ""'!$A$1:$D$1000""),""SELECT A WHERE D = '"" &amp; $A841 &amp; ""'""))))"),"")</f>
        <v/>
      </c>
      <c r="Q841" s="76">
        <f t="shared" ref="Q841:V841" si="839">IF(ISBLANK(IFERROR(VLOOKUP($A841,INDIRECT("'(EDCA) " &amp; Q$3 &amp; "'!$D:$D"),1,FALSE))),0,1)</f>
        <v>0</v>
      </c>
      <c r="R841" s="76">
        <f t="shared" si="839"/>
        <v>0</v>
      </c>
      <c r="S841" s="76">
        <f t="shared" si="839"/>
        <v>0</v>
      </c>
      <c r="T841" s="76">
        <f t="shared" si="839"/>
        <v>0</v>
      </c>
      <c r="U841" s="76">
        <f t="shared" si="839"/>
        <v>0</v>
      </c>
      <c r="V841" s="76">
        <f t="shared" si="839"/>
        <v>0</v>
      </c>
    </row>
    <row r="842">
      <c r="A842" s="76" t="str">
        <f t="shared" si="1"/>
        <v> ()</v>
      </c>
      <c r="B842" s="76"/>
      <c r="C842" s="76"/>
      <c r="D842" s="76"/>
      <c r="E842" s="76"/>
      <c r="F842" s="76"/>
      <c r="G842" s="76"/>
      <c r="H842" s="76"/>
      <c r="I842" s="88" t="str">
        <f t="shared" si="3"/>
        <v>no</v>
      </c>
      <c r="J842" s="88" t="str">
        <f>IFERROR(__xludf.DUMMYFUNCTION("IFERROR(JOIN("", "",FILTER(K842:P842,LEN(K842:P842))))"),"")</f>
        <v/>
      </c>
      <c r="K842" s="76" t="str">
        <f>IFERROR(__xludf.DUMMYFUNCTION("IF(ISBLANK($D842),"""",IFERROR(JOIN("", "",QUERY(INDIRECT(""'(EDCA) "" &amp; K$3 &amp; ""'!$A$1:$D$1000""),""SELECT A WHERE D = '"" &amp; $A842 &amp; ""'""))))"),"")</f>
        <v/>
      </c>
      <c r="L842" s="76" t="str">
        <f>IFERROR(__xludf.DUMMYFUNCTION("IF(ISBLANK($D842),"""",IFERROR(JOIN("", "",QUERY(INDIRECT(""'(EDCA) "" &amp; L$3 &amp; ""'!$A$1:$D$1000""),""SELECT A WHERE D = '"" &amp; $A842 &amp; ""'""))))"),"")</f>
        <v/>
      </c>
      <c r="M842" s="76" t="str">
        <f>IFERROR(__xludf.DUMMYFUNCTION("IF(ISBLANK($D842),"""",IFERROR(JOIN("", "",QUERY(INDIRECT(""'(EDCA) "" &amp; M$3 &amp; ""'!$A$1:$D$1000""),""SELECT A WHERE D = '"" &amp; $A842 &amp; ""'""))))"),"")</f>
        <v/>
      </c>
      <c r="N842" s="76" t="str">
        <f>IFERROR(__xludf.DUMMYFUNCTION("IF(ISBLANK($D842),"""",IFERROR(JOIN("", "",QUERY(INDIRECT(""'(EDCA) "" &amp; N$3 &amp; ""'!$A$1:$D$1000""),""SELECT A WHERE D = '"" &amp; $A842 &amp; ""'""))))"),"")</f>
        <v/>
      </c>
      <c r="O842" s="76" t="str">
        <f>IFERROR(__xludf.DUMMYFUNCTION("IF(ISBLANK($D842),"""",IFERROR(JOIN("", "",QUERY(INDIRECT(""'(EDCA) "" &amp; O$3 &amp; ""'!$A$1:$D$1000""),""SELECT A WHERE D = '"" &amp; $A842 &amp; ""'""))))"),"")</f>
        <v/>
      </c>
      <c r="P842" s="76" t="str">
        <f>IFERROR(__xludf.DUMMYFUNCTION("IF(ISBLANK($D842),"""",IFERROR(JOIN("", "",QUERY(INDIRECT(""'(EDCA) "" &amp; P$3 &amp; ""'!$A$1:$D$1000""),""SELECT A WHERE D = '"" &amp; $A842 &amp; ""'""))))"),"")</f>
        <v/>
      </c>
      <c r="Q842" s="76">
        <f t="shared" ref="Q842:V842" si="840">IF(ISBLANK(IFERROR(VLOOKUP($A842,INDIRECT("'(EDCA) " &amp; Q$3 &amp; "'!$D:$D"),1,FALSE))),0,1)</f>
        <v>0</v>
      </c>
      <c r="R842" s="76">
        <f t="shared" si="840"/>
        <v>0</v>
      </c>
      <c r="S842" s="76">
        <f t="shared" si="840"/>
        <v>0</v>
      </c>
      <c r="T842" s="76">
        <f t="shared" si="840"/>
        <v>0</v>
      </c>
      <c r="U842" s="76">
        <f t="shared" si="840"/>
        <v>0</v>
      </c>
      <c r="V842" s="76">
        <f t="shared" si="840"/>
        <v>0</v>
      </c>
    </row>
    <row r="843">
      <c r="A843" s="76" t="str">
        <f t="shared" si="1"/>
        <v> ()</v>
      </c>
      <c r="B843" s="76"/>
      <c r="C843" s="76"/>
      <c r="D843" s="76"/>
      <c r="E843" s="76"/>
      <c r="F843" s="76"/>
      <c r="G843" s="76"/>
      <c r="H843" s="76"/>
      <c r="I843" s="88" t="str">
        <f t="shared" si="3"/>
        <v>no</v>
      </c>
      <c r="J843" s="88" t="str">
        <f>IFERROR(__xludf.DUMMYFUNCTION("IFERROR(JOIN("", "",FILTER(K843:P843,LEN(K843:P843))))"),"")</f>
        <v/>
      </c>
      <c r="K843" s="76" t="str">
        <f>IFERROR(__xludf.DUMMYFUNCTION("IF(ISBLANK($D843),"""",IFERROR(JOIN("", "",QUERY(INDIRECT(""'(EDCA) "" &amp; K$3 &amp; ""'!$A$1:$D$1000""),""SELECT A WHERE D = '"" &amp; $A843 &amp; ""'""))))"),"")</f>
        <v/>
      </c>
      <c r="L843" s="76" t="str">
        <f>IFERROR(__xludf.DUMMYFUNCTION("IF(ISBLANK($D843),"""",IFERROR(JOIN("", "",QUERY(INDIRECT(""'(EDCA) "" &amp; L$3 &amp; ""'!$A$1:$D$1000""),""SELECT A WHERE D = '"" &amp; $A843 &amp; ""'""))))"),"")</f>
        <v/>
      </c>
      <c r="M843" s="76" t="str">
        <f>IFERROR(__xludf.DUMMYFUNCTION("IF(ISBLANK($D843),"""",IFERROR(JOIN("", "",QUERY(INDIRECT(""'(EDCA) "" &amp; M$3 &amp; ""'!$A$1:$D$1000""),""SELECT A WHERE D = '"" &amp; $A843 &amp; ""'""))))"),"")</f>
        <v/>
      </c>
      <c r="N843" s="76" t="str">
        <f>IFERROR(__xludf.DUMMYFUNCTION("IF(ISBLANK($D843),"""",IFERROR(JOIN("", "",QUERY(INDIRECT(""'(EDCA) "" &amp; N$3 &amp; ""'!$A$1:$D$1000""),""SELECT A WHERE D = '"" &amp; $A843 &amp; ""'""))))"),"")</f>
        <v/>
      </c>
      <c r="O843" s="76" t="str">
        <f>IFERROR(__xludf.DUMMYFUNCTION("IF(ISBLANK($D843),"""",IFERROR(JOIN("", "",QUERY(INDIRECT(""'(EDCA) "" &amp; O$3 &amp; ""'!$A$1:$D$1000""),""SELECT A WHERE D = '"" &amp; $A843 &amp; ""'""))))"),"")</f>
        <v/>
      </c>
      <c r="P843" s="76" t="str">
        <f>IFERROR(__xludf.DUMMYFUNCTION("IF(ISBLANK($D843),"""",IFERROR(JOIN("", "",QUERY(INDIRECT(""'(EDCA) "" &amp; P$3 &amp; ""'!$A$1:$D$1000""),""SELECT A WHERE D = '"" &amp; $A843 &amp; ""'""))))"),"")</f>
        <v/>
      </c>
      <c r="Q843" s="76">
        <f t="shared" ref="Q843:V843" si="841">IF(ISBLANK(IFERROR(VLOOKUP($A843,INDIRECT("'(EDCA) " &amp; Q$3 &amp; "'!$D:$D"),1,FALSE))),0,1)</f>
        <v>0</v>
      </c>
      <c r="R843" s="76">
        <f t="shared" si="841"/>
        <v>0</v>
      </c>
      <c r="S843" s="76">
        <f t="shared" si="841"/>
        <v>0</v>
      </c>
      <c r="T843" s="76">
        <f t="shared" si="841"/>
        <v>0</v>
      </c>
      <c r="U843" s="76">
        <f t="shared" si="841"/>
        <v>0</v>
      </c>
      <c r="V843" s="76">
        <f t="shared" si="841"/>
        <v>0</v>
      </c>
    </row>
    <row r="844">
      <c r="A844" s="76" t="str">
        <f t="shared" si="1"/>
        <v> ()</v>
      </c>
      <c r="B844" s="76"/>
      <c r="C844" s="76"/>
      <c r="D844" s="76"/>
      <c r="E844" s="76"/>
      <c r="F844" s="76"/>
      <c r="G844" s="76"/>
      <c r="H844" s="76"/>
      <c r="I844" s="88" t="str">
        <f t="shared" si="3"/>
        <v>no</v>
      </c>
      <c r="J844" s="88" t="str">
        <f>IFERROR(__xludf.DUMMYFUNCTION("IFERROR(JOIN("", "",FILTER(K844:P844,LEN(K844:P844))))"),"")</f>
        <v/>
      </c>
      <c r="K844" s="76" t="str">
        <f>IFERROR(__xludf.DUMMYFUNCTION("IF(ISBLANK($D844),"""",IFERROR(JOIN("", "",QUERY(INDIRECT(""'(EDCA) "" &amp; K$3 &amp; ""'!$A$1:$D$1000""),""SELECT A WHERE D = '"" &amp; $A844 &amp; ""'""))))"),"")</f>
        <v/>
      </c>
      <c r="L844" s="76" t="str">
        <f>IFERROR(__xludf.DUMMYFUNCTION("IF(ISBLANK($D844),"""",IFERROR(JOIN("", "",QUERY(INDIRECT(""'(EDCA) "" &amp; L$3 &amp; ""'!$A$1:$D$1000""),""SELECT A WHERE D = '"" &amp; $A844 &amp; ""'""))))"),"")</f>
        <v/>
      </c>
      <c r="M844" s="76" t="str">
        <f>IFERROR(__xludf.DUMMYFUNCTION("IF(ISBLANK($D844),"""",IFERROR(JOIN("", "",QUERY(INDIRECT(""'(EDCA) "" &amp; M$3 &amp; ""'!$A$1:$D$1000""),""SELECT A WHERE D = '"" &amp; $A844 &amp; ""'""))))"),"")</f>
        <v/>
      </c>
      <c r="N844" s="76" t="str">
        <f>IFERROR(__xludf.DUMMYFUNCTION("IF(ISBLANK($D844),"""",IFERROR(JOIN("", "",QUERY(INDIRECT(""'(EDCA) "" &amp; N$3 &amp; ""'!$A$1:$D$1000""),""SELECT A WHERE D = '"" &amp; $A844 &amp; ""'""))))"),"")</f>
        <v/>
      </c>
      <c r="O844" s="76" t="str">
        <f>IFERROR(__xludf.DUMMYFUNCTION("IF(ISBLANK($D844),"""",IFERROR(JOIN("", "",QUERY(INDIRECT(""'(EDCA) "" &amp; O$3 &amp; ""'!$A$1:$D$1000""),""SELECT A WHERE D = '"" &amp; $A844 &amp; ""'""))))"),"")</f>
        <v/>
      </c>
      <c r="P844" s="76" t="str">
        <f>IFERROR(__xludf.DUMMYFUNCTION("IF(ISBLANK($D844),"""",IFERROR(JOIN("", "",QUERY(INDIRECT(""'(EDCA) "" &amp; P$3 &amp; ""'!$A$1:$D$1000""),""SELECT A WHERE D = '"" &amp; $A844 &amp; ""'""))))"),"")</f>
        <v/>
      </c>
      <c r="Q844" s="76">
        <f t="shared" ref="Q844:V844" si="842">IF(ISBLANK(IFERROR(VLOOKUP($A844,INDIRECT("'(EDCA) " &amp; Q$3 &amp; "'!$D:$D"),1,FALSE))),0,1)</f>
        <v>0</v>
      </c>
      <c r="R844" s="76">
        <f t="shared" si="842"/>
        <v>0</v>
      </c>
      <c r="S844" s="76">
        <f t="shared" si="842"/>
        <v>0</v>
      </c>
      <c r="T844" s="76">
        <f t="shared" si="842"/>
        <v>0</v>
      </c>
      <c r="U844" s="76">
        <f t="shared" si="842"/>
        <v>0</v>
      </c>
      <c r="V844" s="76">
        <f t="shared" si="842"/>
        <v>0</v>
      </c>
    </row>
    <row r="845">
      <c r="A845" s="76" t="str">
        <f t="shared" si="1"/>
        <v> ()</v>
      </c>
      <c r="B845" s="76"/>
      <c r="C845" s="76"/>
      <c r="D845" s="76"/>
      <c r="E845" s="76"/>
      <c r="F845" s="76"/>
      <c r="G845" s="76"/>
      <c r="H845" s="76"/>
      <c r="I845" s="88" t="str">
        <f t="shared" si="3"/>
        <v>no</v>
      </c>
      <c r="J845" s="88" t="str">
        <f>IFERROR(__xludf.DUMMYFUNCTION("IFERROR(JOIN("", "",FILTER(K845:P845,LEN(K845:P845))))"),"")</f>
        <v/>
      </c>
      <c r="K845" s="76" t="str">
        <f>IFERROR(__xludf.DUMMYFUNCTION("IF(ISBLANK($D845),"""",IFERROR(JOIN("", "",QUERY(INDIRECT(""'(EDCA) "" &amp; K$3 &amp; ""'!$A$1:$D$1000""),""SELECT A WHERE D = '"" &amp; $A845 &amp; ""'""))))"),"")</f>
        <v/>
      </c>
      <c r="L845" s="76" t="str">
        <f>IFERROR(__xludf.DUMMYFUNCTION("IF(ISBLANK($D845),"""",IFERROR(JOIN("", "",QUERY(INDIRECT(""'(EDCA) "" &amp; L$3 &amp; ""'!$A$1:$D$1000""),""SELECT A WHERE D = '"" &amp; $A845 &amp; ""'""))))"),"")</f>
        <v/>
      </c>
      <c r="M845" s="76" t="str">
        <f>IFERROR(__xludf.DUMMYFUNCTION("IF(ISBLANK($D845),"""",IFERROR(JOIN("", "",QUERY(INDIRECT(""'(EDCA) "" &amp; M$3 &amp; ""'!$A$1:$D$1000""),""SELECT A WHERE D = '"" &amp; $A845 &amp; ""'""))))"),"")</f>
        <v/>
      </c>
      <c r="N845" s="76" t="str">
        <f>IFERROR(__xludf.DUMMYFUNCTION("IF(ISBLANK($D845),"""",IFERROR(JOIN("", "",QUERY(INDIRECT(""'(EDCA) "" &amp; N$3 &amp; ""'!$A$1:$D$1000""),""SELECT A WHERE D = '"" &amp; $A845 &amp; ""'""))))"),"")</f>
        <v/>
      </c>
      <c r="O845" s="76" t="str">
        <f>IFERROR(__xludf.DUMMYFUNCTION("IF(ISBLANK($D845),"""",IFERROR(JOIN("", "",QUERY(INDIRECT(""'(EDCA) "" &amp; O$3 &amp; ""'!$A$1:$D$1000""),""SELECT A WHERE D = '"" &amp; $A845 &amp; ""'""))))"),"")</f>
        <v/>
      </c>
      <c r="P845" s="76" t="str">
        <f>IFERROR(__xludf.DUMMYFUNCTION("IF(ISBLANK($D845),"""",IFERROR(JOIN("", "",QUERY(INDIRECT(""'(EDCA) "" &amp; P$3 &amp; ""'!$A$1:$D$1000""),""SELECT A WHERE D = '"" &amp; $A845 &amp; ""'""))))"),"")</f>
        <v/>
      </c>
      <c r="Q845" s="76">
        <f t="shared" ref="Q845:V845" si="843">IF(ISBLANK(IFERROR(VLOOKUP($A845,INDIRECT("'(EDCA) " &amp; Q$3 &amp; "'!$D:$D"),1,FALSE))),0,1)</f>
        <v>0</v>
      </c>
      <c r="R845" s="76">
        <f t="shared" si="843"/>
        <v>0</v>
      </c>
      <c r="S845" s="76">
        <f t="shared" si="843"/>
        <v>0</v>
      </c>
      <c r="T845" s="76">
        <f t="shared" si="843"/>
        <v>0</v>
      </c>
      <c r="U845" s="76">
        <f t="shared" si="843"/>
        <v>0</v>
      </c>
      <c r="V845" s="76">
        <f t="shared" si="843"/>
        <v>0</v>
      </c>
    </row>
    <row r="846">
      <c r="A846" s="76" t="str">
        <f t="shared" si="1"/>
        <v> ()</v>
      </c>
      <c r="B846" s="76"/>
      <c r="C846" s="76"/>
      <c r="D846" s="76"/>
      <c r="E846" s="76"/>
      <c r="F846" s="76"/>
      <c r="G846" s="76"/>
      <c r="H846" s="76"/>
      <c r="I846" s="88" t="str">
        <f t="shared" si="3"/>
        <v>no</v>
      </c>
      <c r="J846" s="88" t="str">
        <f>IFERROR(__xludf.DUMMYFUNCTION("IFERROR(JOIN("", "",FILTER(K846:P846,LEN(K846:P846))))"),"")</f>
        <v/>
      </c>
      <c r="K846" s="76" t="str">
        <f>IFERROR(__xludf.DUMMYFUNCTION("IF(ISBLANK($D846),"""",IFERROR(JOIN("", "",QUERY(INDIRECT(""'(EDCA) "" &amp; K$3 &amp; ""'!$A$1:$D$1000""),""SELECT A WHERE D = '"" &amp; $A846 &amp; ""'""))))"),"")</f>
        <v/>
      </c>
      <c r="L846" s="76" t="str">
        <f>IFERROR(__xludf.DUMMYFUNCTION("IF(ISBLANK($D846),"""",IFERROR(JOIN("", "",QUERY(INDIRECT(""'(EDCA) "" &amp; L$3 &amp; ""'!$A$1:$D$1000""),""SELECT A WHERE D = '"" &amp; $A846 &amp; ""'""))))"),"")</f>
        <v/>
      </c>
      <c r="M846" s="76" t="str">
        <f>IFERROR(__xludf.DUMMYFUNCTION("IF(ISBLANK($D846),"""",IFERROR(JOIN("", "",QUERY(INDIRECT(""'(EDCA) "" &amp; M$3 &amp; ""'!$A$1:$D$1000""),""SELECT A WHERE D = '"" &amp; $A846 &amp; ""'""))))"),"")</f>
        <v/>
      </c>
      <c r="N846" s="76" t="str">
        <f>IFERROR(__xludf.DUMMYFUNCTION("IF(ISBLANK($D846),"""",IFERROR(JOIN("", "",QUERY(INDIRECT(""'(EDCA) "" &amp; N$3 &amp; ""'!$A$1:$D$1000""),""SELECT A WHERE D = '"" &amp; $A846 &amp; ""'""))))"),"")</f>
        <v/>
      </c>
      <c r="O846" s="76" t="str">
        <f>IFERROR(__xludf.DUMMYFUNCTION("IF(ISBLANK($D846),"""",IFERROR(JOIN("", "",QUERY(INDIRECT(""'(EDCA) "" &amp; O$3 &amp; ""'!$A$1:$D$1000""),""SELECT A WHERE D = '"" &amp; $A846 &amp; ""'""))))"),"")</f>
        <v/>
      </c>
      <c r="P846" s="76" t="str">
        <f>IFERROR(__xludf.DUMMYFUNCTION("IF(ISBLANK($D846),"""",IFERROR(JOIN("", "",QUERY(INDIRECT(""'(EDCA) "" &amp; P$3 &amp; ""'!$A$1:$D$1000""),""SELECT A WHERE D = '"" &amp; $A846 &amp; ""'""))))"),"")</f>
        <v/>
      </c>
      <c r="Q846" s="76">
        <f t="shared" ref="Q846:V846" si="844">IF(ISBLANK(IFERROR(VLOOKUP($A846,INDIRECT("'(EDCA) " &amp; Q$3 &amp; "'!$D:$D"),1,FALSE))),0,1)</f>
        <v>0</v>
      </c>
      <c r="R846" s="76">
        <f t="shared" si="844"/>
        <v>0</v>
      </c>
      <c r="S846" s="76">
        <f t="shared" si="844"/>
        <v>0</v>
      </c>
      <c r="T846" s="76">
        <f t="shared" si="844"/>
        <v>0</v>
      </c>
      <c r="U846" s="76">
        <f t="shared" si="844"/>
        <v>0</v>
      </c>
      <c r="V846" s="76">
        <f t="shared" si="844"/>
        <v>0</v>
      </c>
    </row>
    <row r="847">
      <c r="A847" s="76" t="str">
        <f t="shared" si="1"/>
        <v> ()</v>
      </c>
      <c r="B847" s="76"/>
      <c r="C847" s="76"/>
      <c r="D847" s="76"/>
      <c r="E847" s="76"/>
      <c r="F847" s="76"/>
      <c r="G847" s="76"/>
      <c r="H847" s="76"/>
      <c r="I847" s="88" t="str">
        <f t="shared" si="3"/>
        <v>no</v>
      </c>
      <c r="J847" s="88" t="str">
        <f>IFERROR(__xludf.DUMMYFUNCTION("IFERROR(JOIN("", "",FILTER(K847:P847,LEN(K847:P847))))"),"")</f>
        <v/>
      </c>
      <c r="K847" s="76" t="str">
        <f>IFERROR(__xludf.DUMMYFUNCTION("IF(ISBLANK($D847),"""",IFERROR(JOIN("", "",QUERY(INDIRECT(""'(EDCA) "" &amp; K$3 &amp; ""'!$A$1:$D$1000""),""SELECT A WHERE D = '"" &amp; $A847 &amp; ""'""))))"),"")</f>
        <v/>
      </c>
      <c r="L847" s="76" t="str">
        <f>IFERROR(__xludf.DUMMYFUNCTION("IF(ISBLANK($D847),"""",IFERROR(JOIN("", "",QUERY(INDIRECT(""'(EDCA) "" &amp; L$3 &amp; ""'!$A$1:$D$1000""),""SELECT A WHERE D = '"" &amp; $A847 &amp; ""'""))))"),"")</f>
        <v/>
      </c>
      <c r="M847" s="76" t="str">
        <f>IFERROR(__xludf.DUMMYFUNCTION("IF(ISBLANK($D847),"""",IFERROR(JOIN("", "",QUERY(INDIRECT(""'(EDCA) "" &amp; M$3 &amp; ""'!$A$1:$D$1000""),""SELECT A WHERE D = '"" &amp; $A847 &amp; ""'""))))"),"")</f>
        <v/>
      </c>
      <c r="N847" s="76" t="str">
        <f>IFERROR(__xludf.DUMMYFUNCTION("IF(ISBLANK($D847),"""",IFERROR(JOIN("", "",QUERY(INDIRECT(""'(EDCA) "" &amp; N$3 &amp; ""'!$A$1:$D$1000""),""SELECT A WHERE D = '"" &amp; $A847 &amp; ""'""))))"),"")</f>
        <v/>
      </c>
      <c r="O847" s="76" t="str">
        <f>IFERROR(__xludf.DUMMYFUNCTION("IF(ISBLANK($D847),"""",IFERROR(JOIN("", "",QUERY(INDIRECT(""'(EDCA) "" &amp; O$3 &amp; ""'!$A$1:$D$1000""),""SELECT A WHERE D = '"" &amp; $A847 &amp; ""'""))))"),"")</f>
        <v/>
      </c>
      <c r="P847" s="76" t="str">
        <f>IFERROR(__xludf.DUMMYFUNCTION("IF(ISBLANK($D847),"""",IFERROR(JOIN("", "",QUERY(INDIRECT(""'(EDCA) "" &amp; P$3 &amp; ""'!$A$1:$D$1000""),""SELECT A WHERE D = '"" &amp; $A847 &amp; ""'""))))"),"")</f>
        <v/>
      </c>
      <c r="Q847" s="76">
        <f t="shared" ref="Q847:V847" si="845">IF(ISBLANK(IFERROR(VLOOKUP($A847,INDIRECT("'(EDCA) " &amp; Q$3 &amp; "'!$D:$D"),1,FALSE))),0,1)</f>
        <v>0</v>
      </c>
      <c r="R847" s="76">
        <f t="shared" si="845"/>
        <v>0</v>
      </c>
      <c r="S847" s="76">
        <f t="shared" si="845"/>
        <v>0</v>
      </c>
      <c r="T847" s="76">
        <f t="shared" si="845"/>
        <v>0</v>
      </c>
      <c r="U847" s="76">
        <f t="shared" si="845"/>
        <v>0</v>
      </c>
      <c r="V847" s="76">
        <f t="shared" si="845"/>
        <v>0</v>
      </c>
    </row>
    <row r="848">
      <c r="A848" s="76" t="str">
        <f t="shared" si="1"/>
        <v> ()</v>
      </c>
      <c r="B848" s="76"/>
      <c r="C848" s="76"/>
      <c r="D848" s="76"/>
      <c r="E848" s="76"/>
      <c r="F848" s="76"/>
      <c r="G848" s="76"/>
      <c r="H848" s="76"/>
      <c r="I848" s="88" t="str">
        <f t="shared" si="3"/>
        <v>no</v>
      </c>
      <c r="J848" s="88" t="str">
        <f>IFERROR(__xludf.DUMMYFUNCTION("IFERROR(JOIN("", "",FILTER(K848:P848,LEN(K848:P848))))"),"")</f>
        <v/>
      </c>
      <c r="K848" s="76" t="str">
        <f>IFERROR(__xludf.DUMMYFUNCTION("IF(ISBLANK($D848),"""",IFERROR(JOIN("", "",QUERY(INDIRECT(""'(EDCA) "" &amp; K$3 &amp; ""'!$A$1:$D$1000""),""SELECT A WHERE D = '"" &amp; $A848 &amp; ""'""))))"),"")</f>
        <v/>
      </c>
      <c r="L848" s="76" t="str">
        <f>IFERROR(__xludf.DUMMYFUNCTION("IF(ISBLANK($D848),"""",IFERROR(JOIN("", "",QUERY(INDIRECT(""'(EDCA) "" &amp; L$3 &amp; ""'!$A$1:$D$1000""),""SELECT A WHERE D = '"" &amp; $A848 &amp; ""'""))))"),"")</f>
        <v/>
      </c>
      <c r="M848" s="76" t="str">
        <f>IFERROR(__xludf.DUMMYFUNCTION("IF(ISBLANK($D848),"""",IFERROR(JOIN("", "",QUERY(INDIRECT(""'(EDCA) "" &amp; M$3 &amp; ""'!$A$1:$D$1000""),""SELECT A WHERE D = '"" &amp; $A848 &amp; ""'""))))"),"")</f>
        <v/>
      </c>
      <c r="N848" s="76" t="str">
        <f>IFERROR(__xludf.DUMMYFUNCTION("IF(ISBLANK($D848),"""",IFERROR(JOIN("", "",QUERY(INDIRECT(""'(EDCA) "" &amp; N$3 &amp; ""'!$A$1:$D$1000""),""SELECT A WHERE D = '"" &amp; $A848 &amp; ""'""))))"),"")</f>
        <v/>
      </c>
      <c r="O848" s="76" t="str">
        <f>IFERROR(__xludf.DUMMYFUNCTION("IF(ISBLANK($D848),"""",IFERROR(JOIN("", "",QUERY(INDIRECT(""'(EDCA) "" &amp; O$3 &amp; ""'!$A$1:$D$1000""),""SELECT A WHERE D = '"" &amp; $A848 &amp; ""'""))))"),"")</f>
        <v/>
      </c>
      <c r="P848" s="76" t="str">
        <f>IFERROR(__xludf.DUMMYFUNCTION("IF(ISBLANK($D848),"""",IFERROR(JOIN("", "",QUERY(INDIRECT(""'(EDCA) "" &amp; P$3 &amp; ""'!$A$1:$D$1000""),""SELECT A WHERE D = '"" &amp; $A848 &amp; ""'""))))"),"")</f>
        <v/>
      </c>
      <c r="Q848" s="76">
        <f t="shared" ref="Q848:V848" si="846">IF(ISBLANK(IFERROR(VLOOKUP($A848,INDIRECT("'(EDCA) " &amp; Q$3 &amp; "'!$D:$D"),1,FALSE))),0,1)</f>
        <v>0</v>
      </c>
      <c r="R848" s="76">
        <f t="shared" si="846"/>
        <v>0</v>
      </c>
      <c r="S848" s="76">
        <f t="shared" si="846"/>
        <v>0</v>
      </c>
      <c r="T848" s="76">
        <f t="shared" si="846"/>
        <v>0</v>
      </c>
      <c r="U848" s="76">
        <f t="shared" si="846"/>
        <v>0</v>
      </c>
      <c r="V848" s="76">
        <f t="shared" si="846"/>
        <v>0</v>
      </c>
    </row>
    <row r="849">
      <c r="A849" s="76" t="str">
        <f t="shared" si="1"/>
        <v> ()</v>
      </c>
      <c r="B849" s="76"/>
      <c r="C849" s="76"/>
      <c r="D849" s="76"/>
      <c r="E849" s="76"/>
      <c r="F849" s="76"/>
      <c r="G849" s="76"/>
      <c r="H849" s="76"/>
      <c r="I849" s="88" t="str">
        <f t="shared" si="3"/>
        <v>no</v>
      </c>
      <c r="J849" s="88" t="str">
        <f>IFERROR(__xludf.DUMMYFUNCTION("IFERROR(JOIN("", "",FILTER(K849:P849,LEN(K849:P849))))"),"")</f>
        <v/>
      </c>
      <c r="K849" s="76" t="str">
        <f>IFERROR(__xludf.DUMMYFUNCTION("IF(ISBLANK($D849),"""",IFERROR(JOIN("", "",QUERY(INDIRECT(""'(EDCA) "" &amp; K$3 &amp; ""'!$A$1:$D$1000""),""SELECT A WHERE D = '"" &amp; $A849 &amp; ""'""))))"),"")</f>
        <v/>
      </c>
      <c r="L849" s="76" t="str">
        <f>IFERROR(__xludf.DUMMYFUNCTION("IF(ISBLANK($D849),"""",IFERROR(JOIN("", "",QUERY(INDIRECT(""'(EDCA) "" &amp; L$3 &amp; ""'!$A$1:$D$1000""),""SELECT A WHERE D = '"" &amp; $A849 &amp; ""'""))))"),"")</f>
        <v/>
      </c>
      <c r="M849" s="76" t="str">
        <f>IFERROR(__xludf.DUMMYFUNCTION("IF(ISBLANK($D849),"""",IFERROR(JOIN("", "",QUERY(INDIRECT(""'(EDCA) "" &amp; M$3 &amp; ""'!$A$1:$D$1000""),""SELECT A WHERE D = '"" &amp; $A849 &amp; ""'""))))"),"")</f>
        <v/>
      </c>
      <c r="N849" s="76" t="str">
        <f>IFERROR(__xludf.DUMMYFUNCTION("IF(ISBLANK($D849),"""",IFERROR(JOIN("", "",QUERY(INDIRECT(""'(EDCA) "" &amp; N$3 &amp; ""'!$A$1:$D$1000""),""SELECT A WHERE D = '"" &amp; $A849 &amp; ""'""))))"),"")</f>
        <v/>
      </c>
      <c r="O849" s="76" t="str">
        <f>IFERROR(__xludf.DUMMYFUNCTION("IF(ISBLANK($D849),"""",IFERROR(JOIN("", "",QUERY(INDIRECT(""'(EDCA) "" &amp; O$3 &amp; ""'!$A$1:$D$1000""),""SELECT A WHERE D = '"" &amp; $A849 &amp; ""'""))))"),"")</f>
        <v/>
      </c>
      <c r="P849" s="76" t="str">
        <f>IFERROR(__xludf.DUMMYFUNCTION("IF(ISBLANK($D849),"""",IFERROR(JOIN("", "",QUERY(INDIRECT(""'(EDCA) "" &amp; P$3 &amp; ""'!$A$1:$D$1000""),""SELECT A WHERE D = '"" &amp; $A849 &amp; ""'""))))"),"")</f>
        <v/>
      </c>
      <c r="Q849" s="76">
        <f t="shared" ref="Q849:V849" si="847">IF(ISBLANK(IFERROR(VLOOKUP($A849,INDIRECT("'(EDCA) " &amp; Q$3 &amp; "'!$D:$D"),1,FALSE))),0,1)</f>
        <v>0</v>
      </c>
      <c r="R849" s="76">
        <f t="shared" si="847"/>
        <v>0</v>
      </c>
      <c r="S849" s="76">
        <f t="shared" si="847"/>
        <v>0</v>
      </c>
      <c r="T849" s="76">
        <f t="shared" si="847"/>
        <v>0</v>
      </c>
      <c r="U849" s="76">
        <f t="shared" si="847"/>
        <v>0</v>
      </c>
      <c r="V849" s="76">
        <f t="shared" si="847"/>
        <v>0</v>
      </c>
    </row>
    <row r="850">
      <c r="A850" s="76" t="str">
        <f t="shared" si="1"/>
        <v> ()</v>
      </c>
      <c r="B850" s="76"/>
      <c r="C850" s="76"/>
      <c r="D850" s="76"/>
      <c r="E850" s="76"/>
      <c r="F850" s="76"/>
      <c r="G850" s="76"/>
      <c r="H850" s="76"/>
      <c r="I850" s="88" t="str">
        <f t="shared" si="3"/>
        <v>no</v>
      </c>
      <c r="J850" s="88" t="str">
        <f>IFERROR(__xludf.DUMMYFUNCTION("IFERROR(JOIN("", "",FILTER(K850:P850,LEN(K850:P850))))"),"")</f>
        <v/>
      </c>
      <c r="K850" s="76" t="str">
        <f>IFERROR(__xludf.DUMMYFUNCTION("IF(ISBLANK($D850),"""",IFERROR(JOIN("", "",QUERY(INDIRECT(""'(EDCA) "" &amp; K$3 &amp; ""'!$A$1:$D$1000""),""SELECT A WHERE D = '"" &amp; $A850 &amp; ""'""))))"),"")</f>
        <v/>
      </c>
      <c r="L850" s="76" t="str">
        <f>IFERROR(__xludf.DUMMYFUNCTION("IF(ISBLANK($D850),"""",IFERROR(JOIN("", "",QUERY(INDIRECT(""'(EDCA) "" &amp; L$3 &amp; ""'!$A$1:$D$1000""),""SELECT A WHERE D = '"" &amp; $A850 &amp; ""'""))))"),"")</f>
        <v/>
      </c>
      <c r="M850" s="76" t="str">
        <f>IFERROR(__xludf.DUMMYFUNCTION("IF(ISBLANK($D850),"""",IFERROR(JOIN("", "",QUERY(INDIRECT(""'(EDCA) "" &amp; M$3 &amp; ""'!$A$1:$D$1000""),""SELECT A WHERE D = '"" &amp; $A850 &amp; ""'""))))"),"")</f>
        <v/>
      </c>
      <c r="N850" s="76" t="str">
        <f>IFERROR(__xludf.DUMMYFUNCTION("IF(ISBLANK($D850),"""",IFERROR(JOIN("", "",QUERY(INDIRECT(""'(EDCA) "" &amp; N$3 &amp; ""'!$A$1:$D$1000""),""SELECT A WHERE D = '"" &amp; $A850 &amp; ""'""))))"),"")</f>
        <v/>
      </c>
      <c r="O850" s="76" t="str">
        <f>IFERROR(__xludf.DUMMYFUNCTION("IF(ISBLANK($D850),"""",IFERROR(JOIN("", "",QUERY(INDIRECT(""'(EDCA) "" &amp; O$3 &amp; ""'!$A$1:$D$1000""),""SELECT A WHERE D = '"" &amp; $A850 &amp; ""'""))))"),"")</f>
        <v/>
      </c>
      <c r="P850" s="76" t="str">
        <f>IFERROR(__xludf.DUMMYFUNCTION("IF(ISBLANK($D850),"""",IFERROR(JOIN("", "",QUERY(INDIRECT(""'(EDCA) "" &amp; P$3 &amp; ""'!$A$1:$D$1000""),""SELECT A WHERE D = '"" &amp; $A850 &amp; ""'""))))"),"")</f>
        <v/>
      </c>
      <c r="Q850" s="76">
        <f t="shared" ref="Q850:V850" si="848">IF(ISBLANK(IFERROR(VLOOKUP($A850,INDIRECT("'(EDCA) " &amp; Q$3 &amp; "'!$D:$D"),1,FALSE))),0,1)</f>
        <v>0</v>
      </c>
      <c r="R850" s="76">
        <f t="shared" si="848"/>
        <v>0</v>
      </c>
      <c r="S850" s="76">
        <f t="shared" si="848"/>
        <v>0</v>
      </c>
      <c r="T850" s="76">
        <f t="shared" si="848"/>
        <v>0</v>
      </c>
      <c r="U850" s="76">
        <f t="shared" si="848"/>
        <v>0</v>
      </c>
      <c r="V850" s="76">
        <f t="shared" si="848"/>
        <v>0</v>
      </c>
    </row>
    <row r="851">
      <c r="A851" s="76" t="str">
        <f t="shared" si="1"/>
        <v> ()</v>
      </c>
      <c r="B851" s="76"/>
      <c r="C851" s="76"/>
      <c r="D851" s="76"/>
      <c r="E851" s="76"/>
      <c r="F851" s="76"/>
      <c r="G851" s="76"/>
      <c r="H851" s="76"/>
      <c r="I851" s="88" t="str">
        <f t="shared" si="3"/>
        <v>no</v>
      </c>
      <c r="J851" s="88" t="str">
        <f>IFERROR(__xludf.DUMMYFUNCTION("IFERROR(JOIN("", "",FILTER(K851:P851,LEN(K851:P851))))"),"")</f>
        <v/>
      </c>
      <c r="K851" s="76" t="str">
        <f>IFERROR(__xludf.DUMMYFUNCTION("IF(ISBLANK($D851),"""",IFERROR(JOIN("", "",QUERY(INDIRECT(""'(EDCA) "" &amp; K$3 &amp; ""'!$A$1:$D$1000""),""SELECT A WHERE D = '"" &amp; $A851 &amp; ""'""))))"),"")</f>
        <v/>
      </c>
      <c r="L851" s="76" t="str">
        <f>IFERROR(__xludf.DUMMYFUNCTION("IF(ISBLANK($D851),"""",IFERROR(JOIN("", "",QUERY(INDIRECT(""'(EDCA) "" &amp; L$3 &amp; ""'!$A$1:$D$1000""),""SELECT A WHERE D = '"" &amp; $A851 &amp; ""'""))))"),"")</f>
        <v/>
      </c>
      <c r="M851" s="76" t="str">
        <f>IFERROR(__xludf.DUMMYFUNCTION("IF(ISBLANK($D851),"""",IFERROR(JOIN("", "",QUERY(INDIRECT(""'(EDCA) "" &amp; M$3 &amp; ""'!$A$1:$D$1000""),""SELECT A WHERE D = '"" &amp; $A851 &amp; ""'""))))"),"")</f>
        <v/>
      </c>
      <c r="N851" s="76" t="str">
        <f>IFERROR(__xludf.DUMMYFUNCTION("IF(ISBLANK($D851),"""",IFERROR(JOIN("", "",QUERY(INDIRECT(""'(EDCA) "" &amp; N$3 &amp; ""'!$A$1:$D$1000""),""SELECT A WHERE D = '"" &amp; $A851 &amp; ""'""))))"),"")</f>
        <v/>
      </c>
      <c r="O851" s="76" t="str">
        <f>IFERROR(__xludf.DUMMYFUNCTION("IF(ISBLANK($D851),"""",IFERROR(JOIN("", "",QUERY(INDIRECT(""'(EDCA) "" &amp; O$3 &amp; ""'!$A$1:$D$1000""),""SELECT A WHERE D = '"" &amp; $A851 &amp; ""'""))))"),"")</f>
        <v/>
      </c>
      <c r="P851" s="76" t="str">
        <f>IFERROR(__xludf.DUMMYFUNCTION("IF(ISBLANK($D851),"""",IFERROR(JOIN("", "",QUERY(INDIRECT(""'(EDCA) "" &amp; P$3 &amp; ""'!$A$1:$D$1000""),""SELECT A WHERE D = '"" &amp; $A851 &amp; ""'""))))"),"")</f>
        <v/>
      </c>
      <c r="Q851" s="76">
        <f t="shared" ref="Q851:V851" si="849">IF(ISBLANK(IFERROR(VLOOKUP($A851,INDIRECT("'(EDCA) " &amp; Q$3 &amp; "'!$D:$D"),1,FALSE))),0,1)</f>
        <v>0</v>
      </c>
      <c r="R851" s="76">
        <f t="shared" si="849"/>
        <v>0</v>
      </c>
      <c r="S851" s="76">
        <f t="shared" si="849"/>
        <v>0</v>
      </c>
      <c r="T851" s="76">
        <f t="shared" si="849"/>
        <v>0</v>
      </c>
      <c r="U851" s="76">
        <f t="shared" si="849"/>
        <v>0</v>
      </c>
      <c r="V851" s="76">
        <f t="shared" si="849"/>
        <v>0</v>
      </c>
    </row>
    <row r="852">
      <c r="A852" s="76" t="str">
        <f t="shared" si="1"/>
        <v> ()</v>
      </c>
      <c r="B852" s="76"/>
      <c r="C852" s="76"/>
      <c r="D852" s="76"/>
      <c r="E852" s="76"/>
      <c r="F852" s="76"/>
      <c r="G852" s="76"/>
      <c r="H852" s="76"/>
      <c r="I852" s="88" t="str">
        <f t="shared" si="3"/>
        <v>no</v>
      </c>
      <c r="J852" s="88" t="str">
        <f>IFERROR(__xludf.DUMMYFUNCTION("IFERROR(JOIN("", "",FILTER(K852:P852,LEN(K852:P852))))"),"")</f>
        <v/>
      </c>
      <c r="K852" s="76" t="str">
        <f>IFERROR(__xludf.DUMMYFUNCTION("IF(ISBLANK($D852),"""",IFERROR(JOIN("", "",QUERY(INDIRECT(""'(EDCA) "" &amp; K$3 &amp; ""'!$A$1:$D$1000""),""SELECT A WHERE D = '"" &amp; $A852 &amp; ""'""))))"),"")</f>
        <v/>
      </c>
      <c r="L852" s="76" t="str">
        <f>IFERROR(__xludf.DUMMYFUNCTION("IF(ISBLANK($D852),"""",IFERROR(JOIN("", "",QUERY(INDIRECT(""'(EDCA) "" &amp; L$3 &amp; ""'!$A$1:$D$1000""),""SELECT A WHERE D = '"" &amp; $A852 &amp; ""'""))))"),"")</f>
        <v/>
      </c>
      <c r="M852" s="76" t="str">
        <f>IFERROR(__xludf.DUMMYFUNCTION("IF(ISBLANK($D852),"""",IFERROR(JOIN("", "",QUERY(INDIRECT(""'(EDCA) "" &amp; M$3 &amp; ""'!$A$1:$D$1000""),""SELECT A WHERE D = '"" &amp; $A852 &amp; ""'""))))"),"")</f>
        <v/>
      </c>
      <c r="N852" s="76" t="str">
        <f>IFERROR(__xludf.DUMMYFUNCTION("IF(ISBLANK($D852),"""",IFERROR(JOIN("", "",QUERY(INDIRECT(""'(EDCA) "" &amp; N$3 &amp; ""'!$A$1:$D$1000""),""SELECT A WHERE D = '"" &amp; $A852 &amp; ""'""))))"),"")</f>
        <v/>
      </c>
      <c r="O852" s="76" t="str">
        <f>IFERROR(__xludf.DUMMYFUNCTION("IF(ISBLANK($D852),"""",IFERROR(JOIN("", "",QUERY(INDIRECT(""'(EDCA) "" &amp; O$3 &amp; ""'!$A$1:$D$1000""),""SELECT A WHERE D = '"" &amp; $A852 &amp; ""'""))))"),"")</f>
        <v/>
      </c>
      <c r="P852" s="76" t="str">
        <f>IFERROR(__xludf.DUMMYFUNCTION("IF(ISBLANK($D852),"""",IFERROR(JOIN("", "",QUERY(INDIRECT(""'(EDCA) "" &amp; P$3 &amp; ""'!$A$1:$D$1000""),""SELECT A WHERE D = '"" &amp; $A852 &amp; ""'""))))"),"")</f>
        <v/>
      </c>
      <c r="Q852" s="76">
        <f t="shared" ref="Q852:V852" si="850">IF(ISBLANK(IFERROR(VLOOKUP($A852,INDIRECT("'(EDCA) " &amp; Q$3 &amp; "'!$D:$D"),1,FALSE))),0,1)</f>
        <v>0</v>
      </c>
      <c r="R852" s="76">
        <f t="shared" si="850"/>
        <v>0</v>
      </c>
      <c r="S852" s="76">
        <f t="shared" si="850"/>
        <v>0</v>
      </c>
      <c r="T852" s="76">
        <f t="shared" si="850"/>
        <v>0</v>
      </c>
      <c r="U852" s="76">
        <f t="shared" si="850"/>
        <v>0</v>
      </c>
      <c r="V852" s="76">
        <f t="shared" si="850"/>
        <v>0</v>
      </c>
    </row>
    <row r="853">
      <c r="A853" s="76" t="str">
        <f t="shared" si="1"/>
        <v> ()</v>
      </c>
      <c r="B853" s="76"/>
      <c r="C853" s="76"/>
      <c r="D853" s="76"/>
      <c r="E853" s="76"/>
      <c r="F853" s="76"/>
      <c r="G853" s="76"/>
      <c r="H853" s="76"/>
      <c r="I853" s="88" t="str">
        <f t="shared" si="3"/>
        <v>no</v>
      </c>
      <c r="J853" s="88" t="str">
        <f>IFERROR(__xludf.DUMMYFUNCTION("IFERROR(JOIN("", "",FILTER(K853:P853,LEN(K853:P853))))"),"")</f>
        <v/>
      </c>
      <c r="K853" s="76" t="str">
        <f>IFERROR(__xludf.DUMMYFUNCTION("IF(ISBLANK($D853),"""",IFERROR(JOIN("", "",QUERY(INDIRECT(""'(EDCA) "" &amp; K$3 &amp; ""'!$A$1:$D$1000""),""SELECT A WHERE D = '"" &amp; $A853 &amp; ""'""))))"),"")</f>
        <v/>
      </c>
      <c r="L853" s="76" t="str">
        <f>IFERROR(__xludf.DUMMYFUNCTION("IF(ISBLANK($D853),"""",IFERROR(JOIN("", "",QUERY(INDIRECT(""'(EDCA) "" &amp; L$3 &amp; ""'!$A$1:$D$1000""),""SELECT A WHERE D = '"" &amp; $A853 &amp; ""'""))))"),"")</f>
        <v/>
      </c>
      <c r="M853" s="76" t="str">
        <f>IFERROR(__xludf.DUMMYFUNCTION("IF(ISBLANK($D853),"""",IFERROR(JOIN("", "",QUERY(INDIRECT(""'(EDCA) "" &amp; M$3 &amp; ""'!$A$1:$D$1000""),""SELECT A WHERE D = '"" &amp; $A853 &amp; ""'""))))"),"")</f>
        <v/>
      </c>
      <c r="N853" s="76" t="str">
        <f>IFERROR(__xludf.DUMMYFUNCTION("IF(ISBLANK($D853),"""",IFERROR(JOIN("", "",QUERY(INDIRECT(""'(EDCA) "" &amp; N$3 &amp; ""'!$A$1:$D$1000""),""SELECT A WHERE D = '"" &amp; $A853 &amp; ""'""))))"),"")</f>
        <v/>
      </c>
      <c r="O853" s="76" t="str">
        <f>IFERROR(__xludf.DUMMYFUNCTION("IF(ISBLANK($D853),"""",IFERROR(JOIN("", "",QUERY(INDIRECT(""'(EDCA) "" &amp; O$3 &amp; ""'!$A$1:$D$1000""),""SELECT A WHERE D = '"" &amp; $A853 &amp; ""'""))))"),"")</f>
        <v/>
      </c>
      <c r="P853" s="76" t="str">
        <f>IFERROR(__xludf.DUMMYFUNCTION("IF(ISBLANK($D853),"""",IFERROR(JOIN("", "",QUERY(INDIRECT(""'(EDCA) "" &amp; P$3 &amp; ""'!$A$1:$D$1000""),""SELECT A WHERE D = '"" &amp; $A853 &amp; ""'""))))"),"")</f>
        <v/>
      </c>
      <c r="Q853" s="76">
        <f t="shared" ref="Q853:V853" si="851">IF(ISBLANK(IFERROR(VLOOKUP($A853,INDIRECT("'(EDCA) " &amp; Q$3 &amp; "'!$D:$D"),1,FALSE))),0,1)</f>
        <v>0</v>
      </c>
      <c r="R853" s="76">
        <f t="shared" si="851"/>
        <v>0</v>
      </c>
      <c r="S853" s="76">
        <f t="shared" si="851"/>
        <v>0</v>
      </c>
      <c r="T853" s="76">
        <f t="shared" si="851"/>
        <v>0</v>
      </c>
      <c r="U853" s="76">
        <f t="shared" si="851"/>
        <v>0</v>
      </c>
      <c r="V853" s="76">
        <f t="shared" si="851"/>
        <v>0</v>
      </c>
    </row>
    <row r="854">
      <c r="A854" s="76" t="str">
        <f t="shared" si="1"/>
        <v> ()</v>
      </c>
      <c r="B854" s="76"/>
      <c r="C854" s="76"/>
      <c r="D854" s="76"/>
      <c r="E854" s="76"/>
      <c r="F854" s="76"/>
      <c r="G854" s="76"/>
      <c r="H854" s="76"/>
      <c r="I854" s="88" t="str">
        <f t="shared" si="3"/>
        <v>no</v>
      </c>
      <c r="J854" s="88" t="str">
        <f>IFERROR(__xludf.DUMMYFUNCTION("IFERROR(JOIN("", "",FILTER(K854:P854,LEN(K854:P854))))"),"")</f>
        <v/>
      </c>
      <c r="K854" s="76" t="str">
        <f>IFERROR(__xludf.DUMMYFUNCTION("IF(ISBLANK($D854),"""",IFERROR(JOIN("", "",QUERY(INDIRECT(""'(EDCA) "" &amp; K$3 &amp; ""'!$A$1:$D$1000""),""SELECT A WHERE D = '"" &amp; $A854 &amp; ""'""))))"),"")</f>
        <v/>
      </c>
      <c r="L854" s="76" t="str">
        <f>IFERROR(__xludf.DUMMYFUNCTION("IF(ISBLANK($D854),"""",IFERROR(JOIN("", "",QUERY(INDIRECT(""'(EDCA) "" &amp; L$3 &amp; ""'!$A$1:$D$1000""),""SELECT A WHERE D = '"" &amp; $A854 &amp; ""'""))))"),"")</f>
        <v/>
      </c>
      <c r="M854" s="76" t="str">
        <f>IFERROR(__xludf.DUMMYFUNCTION("IF(ISBLANK($D854),"""",IFERROR(JOIN("", "",QUERY(INDIRECT(""'(EDCA) "" &amp; M$3 &amp; ""'!$A$1:$D$1000""),""SELECT A WHERE D = '"" &amp; $A854 &amp; ""'""))))"),"")</f>
        <v/>
      </c>
      <c r="N854" s="76" t="str">
        <f>IFERROR(__xludf.DUMMYFUNCTION("IF(ISBLANK($D854),"""",IFERROR(JOIN("", "",QUERY(INDIRECT(""'(EDCA) "" &amp; N$3 &amp; ""'!$A$1:$D$1000""),""SELECT A WHERE D = '"" &amp; $A854 &amp; ""'""))))"),"")</f>
        <v/>
      </c>
      <c r="O854" s="76" t="str">
        <f>IFERROR(__xludf.DUMMYFUNCTION("IF(ISBLANK($D854),"""",IFERROR(JOIN("", "",QUERY(INDIRECT(""'(EDCA) "" &amp; O$3 &amp; ""'!$A$1:$D$1000""),""SELECT A WHERE D = '"" &amp; $A854 &amp; ""'""))))"),"")</f>
        <v/>
      </c>
      <c r="P854" s="76" t="str">
        <f>IFERROR(__xludf.DUMMYFUNCTION("IF(ISBLANK($D854),"""",IFERROR(JOIN("", "",QUERY(INDIRECT(""'(EDCA) "" &amp; P$3 &amp; ""'!$A$1:$D$1000""),""SELECT A WHERE D = '"" &amp; $A854 &amp; ""'""))))"),"")</f>
        <v/>
      </c>
      <c r="Q854" s="76">
        <f t="shared" ref="Q854:V854" si="852">IF(ISBLANK(IFERROR(VLOOKUP($A854,INDIRECT("'(EDCA) " &amp; Q$3 &amp; "'!$D:$D"),1,FALSE))),0,1)</f>
        <v>0</v>
      </c>
      <c r="R854" s="76">
        <f t="shared" si="852"/>
        <v>0</v>
      </c>
      <c r="S854" s="76">
        <f t="shared" si="852"/>
        <v>0</v>
      </c>
      <c r="T854" s="76">
        <f t="shared" si="852"/>
        <v>0</v>
      </c>
      <c r="U854" s="76">
        <f t="shared" si="852"/>
        <v>0</v>
      </c>
      <c r="V854" s="76">
        <f t="shared" si="852"/>
        <v>0</v>
      </c>
    </row>
    <row r="855">
      <c r="A855" s="76" t="str">
        <f t="shared" si="1"/>
        <v> ()</v>
      </c>
      <c r="B855" s="76"/>
      <c r="C855" s="76"/>
      <c r="D855" s="76"/>
      <c r="E855" s="76"/>
      <c r="F855" s="76"/>
      <c r="G855" s="76"/>
      <c r="H855" s="76"/>
      <c r="I855" s="88" t="str">
        <f t="shared" si="3"/>
        <v>no</v>
      </c>
      <c r="J855" s="88" t="str">
        <f>IFERROR(__xludf.DUMMYFUNCTION("IFERROR(JOIN("", "",FILTER(K855:P855,LEN(K855:P855))))"),"")</f>
        <v/>
      </c>
      <c r="K855" s="76" t="str">
        <f>IFERROR(__xludf.DUMMYFUNCTION("IF(ISBLANK($D855),"""",IFERROR(JOIN("", "",QUERY(INDIRECT(""'(EDCA) "" &amp; K$3 &amp; ""'!$A$1:$D$1000""),""SELECT A WHERE D = '"" &amp; $A855 &amp; ""'""))))"),"")</f>
        <v/>
      </c>
      <c r="L855" s="76" t="str">
        <f>IFERROR(__xludf.DUMMYFUNCTION("IF(ISBLANK($D855),"""",IFERROR(JOIN("", "",QUERY(INDIRECT(""'(EDCA) "" &amp; L$3 &amp; ""'!$A$1:$D$1000""),""SELECT A WHERE D = '"" &amp; $A855 &amp; ""'""))))"),"")</f>
        <v/>
      </c>
      <c r="M855" s="76" t="str">
        <f>IFERROR(__xludf.DUMMYFUNCTION("IF(ISBLANK($D855),"""",IFERROR(JOIN("", "",QUERY(INDIRECT(""'(EDCA) "" &amp; M$3 &amp; ""'!$A$1:$D$1000""),""SELECT A WHERE D = '"" &amp; $A855 &amp; ""'""))))"),"")</f>
        <v/>
      </c>
      <c r="N855" s="76" t="str">
        <f>IFERROR(__xludf.DUMMYFUNCTION("IF(ISBLANK($D855),"""",IFERROR(JOIN("", "",QUERY(INDIRECT(""'(EDCA) "" &amp; N$3 &amp; ""'!$A$1:$D$1000""),""SELECT A WHERE D = '"" &amp; $A855 &amp; ""'""))))"),"")</f>
        <v/>
      </c>
      <c r="O855" s="76" t="str">
        <f>IFERROR(__xludf.DUMMYFUNCTION("IF(ISBLANK($D855),"""",IFERROR(JOIN("", "",QUERY(INDIRECT(""'(EDCA) "" &amp; O$3 &amp; ""'!$A$1:$D$1000""),""SELECT A WHERE D = '"" &amp; $A855 &amp; ""'""))))"),"")</f>
        <v/>
      </c>
      <c r="P855" s="76" t="str">
        <f>IFERROR(__xludf.DUMMYFUNCTION("IF(ISBLANK($D855),"""",IFERROR(JOIN("", "",QUERY(INDIRECT(""'(EDCA) "" &amp; P$3 &amp; ""'!$A$1:$D$1000""),""SELECT A WHERE D = '"" &amp; $A855 &amp; ""'""))))"),"")</f>
        <v/>
      </c>
      <c r="Q855" s="76">
        <f t="shared" ref="Q855:V855" si="853">IF(ISBLANK(IFERROR(VLOOKUP($A855,INDIRECT("'(EDCA) " &amp; Q$3 &amp; "'!$D:$D"),1,FALSE))),0,1)</f>
        <v>0</v>
      </c>
      <c r="R855" s="76">
        <f t="shared" si="853"/>
        <v>0</v>
      </c>
      <c r="S855" s="76">
        <f t="shared" si="853"/>
        <v>0</v>
      </c>
      <c r="T855" s="76">
        <f t="shared" si="853"/>
        <v>0</v>
      </c>
      <c r="U855" s="76">
        <f t="shared" si="853"/>
        <v>0</v>
      </c>
      <c r="V855" s="76">
        <f t="shared" si="853"/>
        <v>0</v>
      </c>
    </row>
    <row r="856">
      <c r="A856" s="76" t="str">
        <f t="shared" si="1"/>
        <v> ()</v>
      </c>
      <c r="B856" s="76"/>
      <c r="C856" s="76"/>
      <c r="D856" s="76"/>
      <c r="E856" s="76"/>
      <c r="F856" s="76"/>
      <c r="G856" s="76"/>
      <c r="H856" s="76"/>
      <c r="I856" s="88" t="str">
        <f t="shared" si="3"/>
        <v>no</v>
      </c>
      <c r="J856" s="88" t="str">
        <f>IFERROR(__xludf.DUMMYFUNCTION("IFERROR(JOIN("", "",FILTER(K856:P856,LEN(K856:P856))))"),"")</f>
        <v/>
      </c>
      <c r="K856" s="76" t="str">
        <f>IFERROR(__xludf.DUMMYFUNCTION("IF(ISBLANK($D856),"""",IFERROR(JOIN("", "",QUERY(INDIRECT(""'(EDCA) "" &amp; K$3 &amp; ""'!$A$1:$D$1000""),""SELECT A WHERE D = '"" &amp; $A856 &amp; ""'""))))"),"")</f>
        <v/>
      </c>
      <c r="L856" s="76" t="str">
        <f>IFERROR(__xludf.DUMMYFUNCTION("IF(ISBLANK($D856),"""",IFERROR(JOIN("", "",QUERY(INDIRECT(""'(EDCA) "" &amp; L$3 &amp; ""'!$A$1:$D$1000""),""SELECT A WHERE D = '"" &amp; $A856 &amp; ""'""))))"),"")</f>
        <v/>
      </c>
      <c r="M856" s="76" t="str">
        <f>IFERROR(__xludf.DUMMYFUNCTION("IF(ISBLANK($D856),"""",IFERROR(JOIN("", "",QUERY(INDIRECT(""'(EDCA) "" &amp; M$3 &amp; ""'!$A$1:$D$1000""),""SELECT A WHERE D = '"" &amp; $A856 &amp; ""'""))))"),"")</f>
        <v/>
      </c>
      <c r="N856" s="76" t="str">
        <f>IFERROR(__xludf.DUMMYFUNCTION("IF(ISBLANK($D856),"""",IFERROR(JOIN("", "",QUERY(INDIRECT(""'(EDCA) "" &amp; N$3 &amp; ""'!$A$1:$D$1000""),""SELECT A WHERE D = '"" &amp; $A856 &amp; ""'""))))"),"")</f>
        <v/>
      </c>
      <c r="O856" s="76" t="str">
        <f>IFERROR(__xludf.DUMMYFUNCTION("IF(ISBLANK($D856),"""",IFERROR(JOIN("", "",QUERY(INDIRECT(""'(EDCA) "" &amp; O$3 &amp; ""'!$A$1:$D$1000""),""SELECT A WHERE D = '"" &amp; $A856 &amp; ""'""))))"),"")</f>
        <v/>
      </c>
      <c r="P856" s="76" t="str">
        <f>IFERROR(__xludf.DUMMYFUNCTION("IF(ISBLANK($D856),"""",IFERROR(JOIN("", "",QUERY(INDIRECT(""'(EDCA) "" &amp; P$3 &amp; ""'!$A$1:$D$1000""),""SELECT A WHERE D = '"" &amp; $A856 &amp; ""'""))))"),"")</f>
        <v/>
      </c>
      <c r="Q856" s="76">
        <f t="shared" ref="Q856:V856" si="854">IF(ISBLANK(IFERROR(VLOOKUP($A856,INDIRECT("'(EDCA) " &amp; Q$3 &amp; "'!$D:$D"),1,FALSE))),0,1)</f>
        <v>0</v>
      </c>
      <c r="R856" s="76">
        <f t="shared" si="854"/>
        <v>0</v>
      </c>
      <c r="S856" s="76">
        <f t="shared" si="854"/>
        <v>0</v>
      </c>
      <c r="T856" s="76">
        <f t="shared" si="854"/>
        <v>0</v>
      </c>
      <c r="U856" s="76">
        <f t="shared" si="854"/>
        <v>0</v>
      </c>
      <c r="V856" s="76">
        <f t="shared" si="854"/>
        <v>0</v>
      </c>
    </row>
    <row r="857">
      <c r="A857" s="76" t="str">
        <f t="shared" si="1"/>
        <v> ()</v>
      </c>
      <c r="B857" s="76"/>
      <c r="C857" s="76"/>
      <c r="D857" s="76"/>
      <c r="E857" s="76"/>
      <c r="F857" s="76"/>
      <c r="G857" s="76"/>
      <c r="H857" s="76"/>
      <c r="I857" s="88" t="str">
        <f t="shared" si="3"/>
        <v>no</v>
      </c>
      <c r="J857" s="88" t="str">
        <f>IFERROR(__xludf.DUMMYFUNCTION("IFERROR(JOIN("", "",FILTER(K857:P857,LEN(K857:P857))))"),"")</f>
        <v/>
      </c>
      <c r="K857" s="76" t="str">
        <f>IFERROR(__xludf.DUMMYFUNCTION("IF(ISBLANK($D857),"""",IFERROR(JOIN("", "",QUERY(INDIRECT(""'(EDCA) "" &amp; K$3 &amp; ""'!$A$1:$D$1000""),""SELECT A WHERE D = '"" &amp; $A857 &amp; ""'""))))"),"")</f>
        <v/>
      </c>
      <c r="L857" s="76" t="str">
        <f>IFERROR(__xludf.DUMMYFUNCTION("IF(ISBLANK($D857),"""",IFERROR(JOIN("", "",QUERY(INDIRECT(""'(EDCA) "" &amp; L$3 &amp; ""'!$A$1:$D$1000""),""SELECT A WHERE D = '"" &amp; $A857 &amp; ""'""))))"),"")</f>
        <v/>
      </c>
      <c r="M857" s="76" t="str">
        <f>IFERROR(__xludf.DUMMYFUNCTION("IF(ISBLANK($D857),"""",IFERROR(JOIN("", "",QUERY(INDIRECT(""'(EDCA) "" &amp; M$3 &amp; ""'!$A$1:$D$1000""),""SELECT A WHERE D = '"" &amp; $A857 &amp; ""'""))))"),"")</f>
        <v/>
      </c>
      <c r="N857" s="76" t="str">
        <f>IFERROR(__xludf.DUMMYFUNCTION("IF(ISBLANK($D857),"""",IFERROR(JOIN("", "",QUERY(INDIRECT(""'(EDCA) "" &amp; N$3 &amp; ""'!$A$1:$D$1000""),""SELECT A WHERE D = '"" &amp; $A857 &amp; ""'""))))"),"")</f>
        <v/>
      </c>
      <c r="O857" s="76" t="str">
        <f>IFERROR(__xludf.DUMMYFUNCTION("IF(ISBLANK($D857),"""",IFERROR(JOIN("", "",QUERY(INDIRECT(""'(EDCA) "" &amp; O$3 &amp; ""'!$A$1:$D$1000""),""SELECT A WHERE D = '"" &amp; $A857 &amp; ""'""))))"),"")</f>
        <v/>
      </c>
      <c r="P857" s="76" t="str">
        <f>IFERROR(__xludf.DUMMYFUNCTION("IF(ISBLANK($D857),"""",IFERROR(JOIN("", "",QUERY(INDIRECT(""'(EDCA) "" &amp; P$3 &amp; ""'!$A$1:$D$1000""),""SELECT A WHERE D = '"" &amp; $A857 &amp; ""'""))))"),"")</f>
        <v/>
      </c>
      <c r="Q857" s="76">
        <f t="shared" ref="Q857:V857" si="855">IF(ISBLANK(IFERROR(VLOOKUP($A857,INDIRECT("'(EDCA) " &amp; Q$3 &amp; "'!$D:$D"),1,FALSE))),0,1)</f>
        <v>0</v>
      </c>
      <c r="R857" s="76">
        <f t="shared" si="855"/>
        <v>0</v>
      </c>
      <c r="S857" s="76">
        <f t="shared" si="855"/>
        <v>0</v>
      </c>
      <c r="T857" s="76">
        <f t="shared" si="855"/>
        <v>0</v>
      </c>
      <c r="U857" s="76">
        <f t="shared" si="855"/>
        <v>0</v>
      </c>
      <c r="V857" s="76">
        <f t="shared" si="855"/>
        <v>0</v>
      </c>
    </row>
    <row r="858">
      <c r="A858" s="76" t="str">
        <f t="shared" si="1"/>
        <v> ()</v>
      </c>
      <c r="B858" s="76"/>
      <c r="C858" s="76"/>
      <c r="D858" s="76"/>
      <c r="E858" s="76"/>
      <c r="F858" s="76"/>
      <c r="G858" s="76"/>
      <c r="H858" s="76"/>
      <c r="I858" s="88" t="str">
        <f t="shared" si="3"/>
        <v>no</v>
      </c>
      <c r="J858" s="88" t="str">
        <f>IFERROR(__xludf.DUMMYFUNCTION("IFERROR(JOIN("", "",FILTER(K858:P858,LEN(K858:P858))))"),"")</f>
        <v/>
      </c>
      <c r="K858" s="76" t="str">
        <f>IFERROR(__xludf.DUMMYFUNCTION("IF(ISBLANK($D858),"""",IFERROR(JOIN("", "",QUERY(INDIRECT(""'(EDCA) "" &amp; K$3 &amp; ""'!$A$1:$D$1000""),""SELECT A WHERE D = '"" &amp; $A858 &amp; ""'""))))"),"")</f>
        <v/>
      </c>
      <c r="L858" s="76" t="str">
        <f>IFERROR(__xludf.DUMMYFUNCTION("IF(ISBLANK($D858),"""",IFERROR(JOIN("", "",QUERY(INDIRECT(""'(EDCA) "" &amp; L$3 &amp; ""'!$A$1:$D$1000""),""SELECT A WHERE D = '"" &amp; $A858 &amp; ""'""))))"),"")</f>
        <v/>
      </c>
      <c r="M858" s="76" t="str">
        <f>IFERROR(__xludf.DUMMYFUNCTION("IF(ISBLANK($D858),"""",IFERROR(JOIN("", "",QUERY(INDIRECT(""'(EDCA) "" &amp; M$3 &amp; ""'!$A$1:$D$1000""),""SELECT A WHERE D = '"" &amp; $A858 &amp; ""'""))))"),"")</f>
        <v/>
      </c>
      <c r="N858" s="76" t="str">
        <f>IFERROR(__xludf.DUMMYFUNCTION("IF(ISBLANK($D858),"""",IFERROR(JOIN("", "",QUERY(INDIRECT(""'(EDCA) "" &amp; N$3 &amp; ""'!$A$1:$D$1000""),""SELECT A WHERE D = '"" &amp; $A858 &amp; ""'""))))"),"")</f>
        <v/>
      </c>
      <c r="O858" s="76" t="str">
        <f>IFERROR(__xludf.DUMMYFUNCTION("IF(ISBLANK($D858),"""",IFERROR(JOIN("", "",QUERY(INDIRECT(""'(EDCA) "" &amp; O$3 &amp; ""'!$A$1:$D$1000""),""SELECT A WHERE D = '"" &amp; $A858 &amp; ""'""))))"),"")</f>
        <v/>
      </c>
      <c r="P858" s="76" t="str">
        <f>IFERROR(__xludf.DUMMYFUNCTION("IF(ISBLANK($D858),"""",IFERROR(JOIN("", "",QUERY(INDIRECT(""'(EDCA) "" &amp; P$3 &amp; ""'!$A$1:$D$1000""),""SELECT A WHERE D = '"" &amp; $A858 &amp; ""'""))))"),"")</f>
        <v/>
      </c>
      <c r="Q858" s="76">
        <f t="shared" ref="Q858:V858" si="856">IF(ISBLANK(IFERROR(VLOOKUP($A858,INDIRECT("'(EDCA) " &amp; Q$3 &amp; "'!$D:$D"),1,FALSE))),0,1)</f>
        <v>0</v>
      </c>
      <c r="R858" s="76">
        <f t="shared" si="856"/>
        <v>0</v>
      </c>
      <c r="S858" s="76">
        <f t="shared" si="856"/>
        <v>0</v>
      </c>
      <c r="T858" s="76">
        <f t="shared" si="856"/>
        <v>0</v>
      </c>
      <c r="U858" s="76">
        <f t="shared" si="856"/>
        <v>0</v>
      </c>
      <c r="V858" s="76">
        <f t="shared" si="856"/>
        <v>0</v>
      </c>
    </row>
    <row r="859">
      <c r="A859" s="76" t="str">
        <f t="shared" si="1"/>
        <v> ()</v>
      </c>
      <c r="B859" s="76"/>
      <c r="C859" s="76"/>
      <c r="D859" s="76"/>
      <c r="E859" s="76"/>
      <c r="F859" s="76"/>
      <c r="G859" s="76"/>
      <c r="H859" s="76"/>
      <c r="I859" s="88" t="str">
        <f t="shared" si="3"/>
        <v>no</v>
      </c>
      <c r="J859" s="88" t="str">
        <f>IFERROR(__xludf.DUMMYFUNCTION("IFERROR(JOIN("", "",FILTER(K859:P859,LEN(K859:P859))))"),"")</f>
        <v/>
      </c>
      <c r="K859" s="76" t="str">
        <f>IFERROR(__xludf.DUMMYFUNCTION("IF(ISBLANK($D859),"""",IFERROR(JOIN("", "",QUERY(INDIRECT(""'(EDCA) "" &amp; K$3 &amp; ""'!$A$1:$D$1000""),""SELECT A WHERE D = '"" &amp; $A859 &amp; ""'""))))"),"")</f>
        <v/>
      </c>
      <c r="L859" s="76" t="str">
        <f>IFERROR(__xludf.DUMMYFUNCTION("IF(ISBLANK($D859),"""",IFERROR(JOIN("", "",QUERY(INDIRECT(""'(EDCA) "" &amp; L$3 &amp; ""'!$A$1:$D$1000""),""SELECT A WHERE D = '"" &amp; $A859 &amp; ""'""))))"),"")</f>
        <v/>
      </c>
      <c r="M859" s="76" t="str">
        <f>IFERROR(__xludf.DUMMYFUNCTION("IF(ISBLANK($D859),"""",IFERROR(JOIN("", "",QUERY(INDIRECT(""'(EDCA) "" &amp; M$3 &amp; ""'!$A$1:$D$1000""),""SELECT A WHERE D = '"" &amp; $A859 &amp; ""'""))))"),"")</f>
        <v/>
      </c>
      <c r="N859" s="76" t="str">
        <f>IFERROR(__xludf.DUMMYFUNCTION("IF(ISBLANK($D859),"""",IFERROR(JOIN("", "",QUERY(INDIRECT(""'(EDCA) "" &amp; N$3 &amp; ""'!$A$1:$D$1000""),""SELECT A WHERE D = '"" &amp; $A859 &amp; ""'""))))"),"")</f>
        <v/>
      </c>
      <c r="O859" s="76" t="str">
        <f>IFERROR(__xludf.DUMMYFUNCTION("IF(ISBLANK($D859),"""",IFERROR(JOIN("", "",QUERY(INDIRECT(""'(EDCA) "" &amp; O$3 &amp; ""'!$A$1:$D$1000""),""SELECT A WHERE D = '"" &amp; $A859 &amp; ""'""))))"),"")</f>
        <v/>
      </c>
      <c r="P859" s="76" t="str">
        <f>IFERROR(__xludf.DUMMYFUNCTION("IF(ISBLANK($D859),"""",IFERROR(JOIN("", "",QUERY(INDIRECT(""'(EDCA) "" &amp; P$3 &amp; ""'!$A$1:$D$1000""),""SELECT A WHERE D = '"" &amp; $A859 &amp; ""'""))))"),"")</f>
        <v/>
      </c>
      <c r="Q859" s="76">
        <f t="shared" ref="Q859:V859" si="857">IF(ISBLANK(IFERROR(VLOOKUP($A859,INDIRECT("'(EDCA) " &amp; Q$3 &amp; "'!$D:$D"),1,FALSE))),0,1)</f>
        <v>0</v>
      </c>
      <c r="R859" s="76">
        <f t="shared" si="857"/>
        <v>0</v>
      </c>
      <c r="S859" s="76">
        <f t="shared" si="857"/>
        <v>0</v>
      </c>
      <c r="T859" s="76">
        <f t="shared" si="857"/>
        <v>0</v>
      </c>
      <c r="U859" s="76">
        <f t="shared" si="857"/>
        <v>0</v>
      </c>
      <c r="V859" s="76">
        <f t="shared" si="857"/>
        <v>0</v>
      </c>
    </row>
    <row r="860">
      <c r="A860" s="76" t="str">
        <f t="shared" si="1"/>
        <v> ()</v>
      </c>
      <c r="B860" s="76"/>
      <c r="C860" s="76"/>
      <c r="D860" s="76"/>
      <c r="E860" s="76"/>
      <c r="F860" s="76"/>
      <c r="G860" s="76"/>
      <c r="H860" s="76"/>
      <c r="I860" s="88" t="str">
        <f t="shared" si="3"/>
        <v>no</v>
      </c>
      <c r="J860" s="88" t="str">
        <f>IFERROR(__xludf.DUMMYFUNCTION("IFERROR(JOIN("", "",FILTER(K860:P860,LEN(K860:P860))))"),"")</f>
        <v/>
      </c>
      <c r="K860" s="76" t="str">
        <f>IFERROR(__xludf.DUMMYFUNCTION("IF(ISBLANK($D860),"""",IFERROR(JOIN("", "",QUERY(INDIRECT(""'(EDCA) "" &amp; K$3 &amp; ""'!$A$1:$D$1000""),""SELECT A WHERE D = '"" &amp; $A860 &amp; ""'""))))"),"")</f>
        <v/>
      </c>
      <c r="L860" s="76" t="str">
        <f>IFERROR(__xludf.DUMMYFUNCTION("IF(ISBLANK($D860),"""",IFERROR(JOIN("", "",QUERY(INDIRECT(""'(EDCA) "" &amp; L$3 &amp; ""'!$A$1:$D$1000""),""SELECT A WHERE D = '"" &amp; $A860 &amp; ""'""))))"),"")</f>
        <v/>
      </c>
      <c r="M860" s="76" t="str">
        <f>IFERROR(__xludf.DUMMYFUNCTION("IF(ISBLANK($D860),"""",IFERROR(JOIN("", "",QUERY(INDIRECT(""'(EDCA) "" &amp; M$3 &amp; ""'!$A$1:$D$1000""),""SELECT A WHERE D = '"" &amp; $A860 &amp; ""'""))))"),"")</f>
        <v/>
      </c>
      <c r="N860" s="76" t="str">
        <f>IFERROR(__xludf.DUMMYFUNCTION("IF(ISBLANK($D860),"""",IFERROR(JOIN("", "",QUERY(INDIRECT(""'(EDCA) "" &amp; N$3 &amp; ""'!$A$1:$D$1000""),""SELECT A WHERE D = '"" &amp; $A860 &amp; ""'""))))"),"")</f>
        <v/>
      </c>
      <c r="O860" s="76" t="str">
        <f>IFERROR(__xludf.DUMMYFUNCTION("IF(ISBLANK($D860),"""",IFERROR(JOIN("", "",QUERY(INDIRECT(""'(EDCA) "" &amp; O$3 &amp; ""'!$A$1:$D$1000""),""SELECT A WHERE D = '"" &amp; $A860 &amp; ""'""))))"),"")</f>
        <v/>
      </c>
      <c r="P860" s="76" t="str">
        <f>IFERROR(__xludf.DUMMYFUNCTION("IF(ISBLANK($D860),"""",IFERROR(JOIN("", "",QUERY(INDIRECT(""'(EDCA) "" &amp; P$3 &amp; ""'!$A$1:$D$1000""),""SELECT A WHERE D = '"" &amp; $A860 &amp; ""'""))))"),"")</f>
        <v/>
      </c>
      <c r="Q860" s="76">
        <f t="shared" ref="Q860:V860" si="858">IF(ISBLANK(IFERROR(VLOOKUP($A860,INDIRECT("'(EDCA) " &amp; Q$3 &amp; "'!$D:$D"),1,FALSE))),0,1)</f>
        <v>0</v>
      </c>
      <c r="R860" s="76">
        <f t="shared" si="858"/>
        <v>0</v>
      </c>
      <c r="S860" s="76">
        <f t="shared" si="858"/>
        <v>0</v>
      </c>
      <c r="T860" s="76">
        <f t="shared" si="858"/>
        <v>0</v>
      </c>
      <c r="U860" s="76">
        <f t="shared" si="858"/>
        <v>0</v>
      </c>
      <c r="V860" s="76">
        <f t="shared" si="858"/>
        <v>0</v>
      </c>
    </row>
    <row r="861">
      <c r="A861" s="76" t="str">
        <f t="shared" si="1"/>
        <v> ()</v>
      </c>
      <c r="B861" s="76"/>
      <c r="C861" s="76"/>
      <c r="D861" s="76"/>
      <c r="E861" s="76"/>
      <c r="F861" s="76"/>
      <c r="G861" s="76"/>
      <c r="H861" s="76"/>
      <c r="I861" s="88" t="str">
        <f t="shared" si="3"/>
        <v>no</v>
      </c>
      <c r="J861" s="88" t="str">
        <f>IFERROR(__xludf.DUMMYFUNCTION("IFERROR(JOIN("", "",FILTER(K861:P861,LEN(K861:P861))))"),"")</f>
        <v/>
      </c>
      <c r="K861" s="76" t="str">
        <f>IFERROR(__xludf.DUMMYFUNCTION("IF(ISBLANK($D861),"""",IFERROR(JOIN("", "",QUERY(INDIRECT(""'(EDCA) "" &amp; K$3 &amp; ""'!$A$1:$D$1000""),""SELECT A WHERE D = '"" &amp; $A861 &amp; ""'""))))"),"")</f>
        <v/>
      </c>
      <c r="L861" s="76" t="str">
        <f>IFERROR(__xludf.DUMMYFUNCTION("IF(ISBLANK($D861),"""",IFERROR(JOIN("", "",QUERY(INDIRECT(""'(EDCA) "" &amp; L$3 &amp; ""'!$A$1:$D$1000""),""SELECT A WHERE D = '"" &amp; $A861 &amp; ""'""))))"),"")</f>
        <v/>
      </c>
      <c r="M861" s="76" t="str">
        <f>IFERROR(__xludf.DUMMYFUNCTION("IF(ISBLANK($D861),"""",IFERROR(JOIN("", "",QUERY(INDIRECT(""'(EDCA) "" &amp; M$3 &amp; ""'!$A$1:$D$1000""),""SELECT A WHERE D = '"" &amp; $A861 &amp; ""'""))))"),"")</f>
        <v/>
      </c>
      <c r="N861" s="76" t="str">
        <f>IFERROR(__xludf.DUMMYFUNCTION("IF(ISBLANK($D861),"""",IFERROR(JOIN("", "",QUERY(INDIRECT(""'(EDCA) "" &amp; N$3 &amp; ""'!$A$1:$D$1000""),""SELECT A WHERE D = '"" &amp; $A861 &amp; ""'""))))"),"")</f>
        <v/>
      </c>
      <c r="O861" s="76" t="str">
        <f>IFERROR(__xludf.DUMMYFUNCTION("IF(ISBLANK($D861),"""",IFERROR(JOIN("", "",QUERY(INDIRECT(""'(EDCA) "" &amp; O$3 &amp; ""'!$A$1:$D$1000""),""SELECT A WHERE D = '"" &amp; $A861 &amp; ""'""))))"),"")</f>
        <v/>
      </c>
      <c r="P861" s="76" t="str">
        <f>IFERROR(__xludf.DUMMYFUNCTION("IF(ISBLANK($D861),"""",IFERROR(JOIN("", "",QUERY(INDIRECT(""'(EDCA) "" &amp; P$3 &amp; ""'!$A$1:$D$1000""),""SELECT A WHERE D = '"" &amp; $A861 &amp; ""'""))))"),"")</f>
        <v/>
      </c>
      <c r="Q861" s="76">
        <f t="shared" ref="Q861:V861" si="859">IF(ISBLANK(IFERROR(VLOOKUP($A861,INDIRECT("'(EDCA) " &amp; Q$3 &amp; "'!$D:$D"),1,FALSE))),0,1)</f>
        <v>0</v>
      </c>
      <c r="R861" s="76">
        <f t="shared" si="859"/>
        <v>0</v>
      </c>
      <c r="S861" s="76">
        <f t="shared" si="859"/>
        <v>0</v>
      </c>
      <c r="T861" s="76">
        <f t="shared" si="859"/>
        <v>0</v>
      </c>
      <c r="U861" s="76">
        <f t="shared" si="859"/>
        <v>0</v>
      </c>
      <c r="V861" s="76">
        <f t="shared" si="859"/>
        <v>0</v>
      </c>
    </row>
    <row r="862">
      <c r="A862" s="76" t="str">
        <f t="shared" si="1"/>
        <v> ()</v>
      </c>
      <c r="B862" s="76"/>
      <c r="C862" s="76"/>
      <c r="D862" s="76"/>
      <c r="E862" s="76"/>
      <c r="F862" s="76"/>
      <c r="G862" s="76"/>
      <c r="H862" s="76"/>
      <c r="I862" s="88" t="str">
        <f t="shared" si="3"/>
        <v>no</v>
      </c>
      <c r="J862" s="88" t="str">
        <f>IFERROR(__xludf.DUMMYFUNCTION("IFERROR(JOIN("", "",FILTER(K862:P862,LEN(K862:P862))))"),"")</f>
        <v/>
      </c>
      <c r="K862" s="76" t="str">
        <f>IFERROR(__xludf.DUMMYFUNCTION("IF(ISBLANK($D862),"""",IFERROR(JOIN("", "",QUERY(INDIRECT(""'(EDCA) "" &amp; K$3 &amp; ""'!$A$1:$D$1000""),""SELECT A WHERE D = '"" &amp; $A862 &amp; ""'""))))"),"")</f>
        <v/>
      </c>
      <c r="L862" s="76" t="str">
        <f>IFERROR(__xludf.DUMMYFUNCTION("IF(ISBLANK($D862),"""",IFERROR(JOIN("", "",QUERY(INDIRECT(""'(EDCA) "" &amp; L$3 &amp; ""'!$A$1:$D$1000""),""SELECT A WHERE D = '"" &amp; $A862 &amp; ""'""))))"),"")</f>
        <v/>
      </c>
      <c r="M862" s="76" t="str">
        <f>IFERROR(__xludf.DUMMYFUNCTION("IF(ISBLANK($D862),"""",IFERROR(JOIN("", "",QUERY(INDIRECT(""'(EDCA) "" &amp; M$3 &amp; ""'!$A$1:$D$1000""),""SELECT A WHERE D = '"" &amp; $A862 &amp; ""'""))))"),"")</f>
        <v/>
      </c>
      <c r="N862" s="76" t="str">
        <f>IFERROR(__xludf.DUMMYFUNCTION("IF(ISBLANK($D862),"""",IFERROR(JOIN("", "",QUERY(INDIRECT(""'(EDCA) "" &amp; N$3 &amp; ""'!$A$1:$D$1000""),""SELECT A WHERE D = '"" &amp; $A862 &amp; ""'""))))"),"")</f>
        <v/>
      </c>
      <c r="O862" s="76" t="str">
        <f>IFERROR(__xludf.DUMMYFUNCTION("IF(ISBLANK($D862),"""",IFERROR(JOIN("", "",QUERY(INDIRECT(""'(EDCA) "" &amp; O$3 &amp; ""'!$A$1:$D$1000""),""SELECT A WHERE D = '"" &amp; $A862 &amp; ""'""))))"),"")</f>
        <v/>
      </c>
      <c r="P862" s="76" t="str">
        <f>IFERROR(__xludf.DUMMYFUNCTION("IF(ISBLANK($D862),"""",IFERROR(JOIN("", "",QUERY(INDIRECT(""'(EDCA) "" &amp; P$3 &amp; ""'!$A$1:$D$1000""),""SELECT A WHERE D = '"" &amp; $A862 &amp; ""'""))))"),"")</f>
        <v/>
      </c>
      <c r="Q862" s="76">
        <f t="shared" ref="Q862:V862" si="860">IF(ISBLANK(IFERROR(VLOOKUP($A862,INDIRECT("'(EDCA) " &amp; Q$3 &amp; "'!$D:$D"),1,FALSE))),0,1)</f>
        <v>0</v>
      </c>
      <c r="R862" s="76">
        <f t="shared" si="860"/>
        <v>0</v>
      </c>
      <c r="S862" s="76">
        <f t="shared" si="860"/>
        <v>0</v>
      </c>
      <c r="T862" s="76">
        <f t="shared" si="860"/>
        <v>0</v>
      </c>
      <c r="U862" s="76">
        <f t="shared" si="860"/>
        <v>0</v>
      </c>
      <c r="V862" s="76">
        <f t="shared" si="860"/>
        <v>0</v>
      </c>
    </row>
    <row r="863">
      <c r="A863" s="76" t="str">
        <f t="shared" si="1"/>
        <v> ()</v>
      </c>
      <c r="B863" s="76"/>
      <c r="C863" s="76"/>
      <c r="D863" s="76"/>
      <c r="E863" s="76"/>
      <c r="F863" s="76"/>
      <c r="G863" s="76"/>
      <c r="H863" s="76"/>
      <c r="I863" s="88" t="str">
        <f t="shared" si="3"/>
        <v>no</v>
      </c>
      <c r="J863" s="88" t="str">
        <f>IFERROR(__xludf.DUMMYFUNCTION("IFERROR(JOIN("", "",FILTER(K863:P863,LEN(K863:P863))))"),"")</f>
        <v/>
      </c>
      <c r="K863" s="76" t="str">
        <f>IFERROR(__xludf.DUMMYFUNCTION("IF(ISBLANK($D863),"""",IFERROR(JOIN("", "",QUERY(INDIRECT(""'(EDCA) "" &amp; K$3 &amp; ""'!$A$1:$D$1000""),""SELECT A WHERE D = '"" &amp; $A863 &amp; ""'""))))"),"")</f>
        <v/>
      </c>
      <c r="L863" s="76" t="str">
        <f>IFERROR(__xludf.DUMMYFUNCTION("IF(ISBLANK($D863),"""",IFERROR(JOIN("", "",QUERY(INDIRECT(""'(EDCA) "" &amp; L$3 &amp; ""'!$A$1:$D$1000""),""SELECT A WHERE D = '"" &amp; $A863 &amp; ""'""))))"),"")</f>
        <v/>
      </c>
      <c r="M863" s="76" t="str">
        <f>IFERROR(__xludf.DUMMYFUNCTION("IF(ISBLANK($D863),"""",IFERROR(JOIN("", "",QUERY(INDIRECT(""'(EDCA) "" &amp; M$3 &amp; ""'!$A$1:$D$1000""),""SELECT A WHERE D = '"" &amp; $A863 &amp; ""'""))))"),"")</f>
        <v/>
      </c>
      <c r="N863" s="76" t="str">
        <f>IFERROR(__xludf.DUMMYFUNCTION("IF(ISBLANK($D863),"""",IFERROR(JOIN("", "",QUERY(INDIRECT(""'(EDCA) "" &amp; N$3 &amp; ""'!$A$1:$D$1000""),""SELECT A WHERE D = '"" &amp; $A863 &amp; ""'""))))"),"")</f>
        <v/>
      </c>
      <c r="O863" s="76" t="str">
        <f>IFERROR(__xludf.DUMMYFUNCTION("IF(ISBLANK($D863),"""",IFERROR(JOIN("", "",QUERY(INDIRECT(""'(EDCA) "" &amp; O$3 &amp; ""'!$A$1:$D$1000""),""SELECT A WHERE D = '"" &amp; $A863 &amp; ""'""))))"),"")</f>
        <v/>
      </c>
      <c r="P863" s="76" t="str">
        <f>IFERROR(__xludf.DUMMYFUNCTION("IF(ISBLANK($D863),"""",IFERROR(JOIN("", "",QUERY(INDIRECT(""'(EDCA) "" &amp; P$3 &amp; ""'!$A$1:$D$1000""),""SELECT A WHERE D = '"" &amp; $A863 &amp; ""'""))))"),"")</f>
        <v/>
      </c>
      <c r="Q863" s="76">
        <f t="shared" ref="Q863:V863" si="861">IF(ISBLANK(IFERROR(VLOOKUP($A863,INDIRECT("'(EDCA) " &amp; Q$3 &amp; "'!$D:$D"),1,FALSE))),0,1)</f>
        <v>0</v>
      </c>
      <c r="R863" s="76">
        <f t="shared" si="861"/>
        <v>0</v>
      </c>
      <c r="S863" s="76">
        <f t="shared" si="861"/>
        <v>0</v>
      </c>
      <c r="T863" s="76">
        <f t="shared" si="861"/>
        <v>0</v>
      </c>
      <c r="U863" s="76">
        <f t="shared" si="861"/>
        <v>0</v>
      </c>
      <c r="V863" s="76">
        <f t="shared" si="861"/>
        <v>0</v>
      </c>
    </row>
    <row r="864">
      <c r="A864" s="76" t="str">
        <f t="shared" si="1"/>
        <v> ()</v>
      </c>
      <c r="B864" s="76"/>
      <c r="C864" s="76"/>
      <c r="D864" s="76"/>
      <c r="E864" s="76"/>
      <c r="F864" s="76"/>
      <c r="G864" s="76"/>
      <c r="H864" s="76"/>
      <c r="I864" s="88" t="str">
        <f t="shared" si="3"/>
        <v>no</v>
      </c>
      <c r="J864" s="88" t="str">
        <f>IFERROR(__xludf.DUMMYFUNCTION("IFERROR(JOIN("", "",FILTER(K864:P864,LEN(K864:P864))))"),"")</f>
        <v/>
      </c>
      <c r="K864" s="76" t="str">
        <f>IFERROR(__xludf.DUMMYFUNCTION("IF(ISBLANK($D864),"""",IFERROR(JOIN("", "",QUERY(INDIRECT(""'(EDCA) "" &amp; K$3 &amp; ""'!$A$1:$D$1000""),""SELECT A WHERE D = '"" &amp; $A864 &amp; ""'""))))"),"")</f>
        <v/>
      </c>
      <c r="L864" s="76" t="str">
        <f>IFERROR(__xludf.DUMMYFUNCTION("IF(ISBLANK($D864),"""",IFERROR(JOIN("", "",QUERY(INDIRECT(""'(EDCA) "" &amp; L$3 &amp; ""'!$A$1:$D$1000""),""SELECT A WHERE D = '"" &amp; $A864 &amp; ""'""))))"),"")</f>
        <v/>
      </c>
      <c r="M864" s="76" t="str">
        <f>IFERROR(__xludf.DUMMYFUNCTION("IF(ISBLANK($D864),"""",IFERROR(JOIN("", "",QUERY(INDIRECT(""'(EDCA) "" &amp; M$3 &amp; ""'!$A$1:$D$1000""),""SELECT A WHERE D = '"" &amp; $A864 &amp; ""'""))))"),"")</f>
        <v/>
      </c>
      <c r="N864" s="76" t="str">
        <f>IFERROR(__xludf.DUMMYFUNCTION("IF(ISBLANK($D864),"""",IFERROR(JOIN("", "",QUERY(INDIRECT(""'(EDCA) "" &amp; N$3 &amp; ""'!$A$1:$D$1000""),""SELECT A WHERE D = '"" &amp; $A864 &amp; ""'""))))"),"")</f>
        <v/>
      </c>
      <c r="O864" s="76" t="str">
        <f>IFERROR(__xludf.DUMMYFUNCTION("IF(ISBLANK($D864),"""",IFERROR(JOIN("", "",QUERY(INDIRECT(""'(EDCA) "" &amp; O$3 &amp; ""'!$A$1:$D$1000""),""SELECT A WHERE D = '"" &amp; $A864 &amp; ""'""))))"),"")</f>
        <v/>
      </c>
      <c r="P864" s="76" t="str">
        <f>IFERROR(__xludf.DUMMYFUNCTION("IF(ISBLANK($D864),"""",IFERROR(JOIN("", "",QUERY(INDIRECT(""'(EDCA) "" &amp; P$3 &amp; ""'!$A$1:$D$1000""),""SELECT A WHERE D = '"" &amp; $A864 &amp; ""'""))))"),"")</f>
        <v/>
      </c>
      <c r="Q864" s="76">
        <f t="shared" ref="Q864:V864" si="862">IF(ISBLANK(IFERROR(VLOOKUP($A864,INDIRECT("'(EDCA) " &amp; Q$3 &amp; "'!$D:$D"),1,FALSE))),0,1)</f>
        <v>0</v>
      </c>
      <c r="R864" s="76">
        <f t="shared" si="862"/>
        <v>0</v>
      </c>
      <c r="S864" s="76">
        <f t="shared" si="862"/>
        <v>0</v>
      </c>
      <c r="T864" s="76">
        <f t="shared" si="862"/>
        <v>0</v>
      </c>
      <c r="U864" s="76">
        <f t="shared" si="862"/>
        <v>0</v>
      </c>
      <c r="V864" s="76">
        <f t="shared" si="862"/>
        <v>0</v>
      </c>
    </row>
    <row r="865">
      <c r="A865" s="76" t="str">
        <f t="shared" si="1"/>
        <v> ()</v>
      </c>
      <c r="B865" s="76"/>
      <c r="C865" s="76"/>
      <c r="D865" s="76"/>
      <c r="E865" s="76"/>
      <c r="F865" s="76"/>
      <c r="G865" s="76"/>
      <c r="H865" s="76"/>
      <c r="I865" s="88" t="str">
        <f t="shared" si="3"/>
        <v>no</v>
      </c>
      <c r="J865" s="88" t="str">
        <f>IFERROR(__xludf.DUMMYFUNCTION("IFERROR(JOIN("", "",FILTER(K865:P865,LEN(K865:P865))))"),"")</f>
        <v/>
      </c>
      <c r="K865" s="76" t="str">
        <f>IFERROR(__xludf.DUMMYFUNCTION("IF(ISBLANK($D865),"""",IFERROR(JOIN("", "",QUERY(INDIRECT(""'(EDCA) "" &amp; K$3 &amp; ""'!$A$1:$D$1000""),""SELECT A WHERE D = '"" &amp; $A865 &amp; ""'""))))"),"")</f>
        <v/>
      </c>
      <c r="L865" s="76" t="str">
        <f>IFERROR(__xludf.DUMMYFUNCTION("IF(ISBLANK($D865),"""",IFERROR(JOIN("", "",QUERY(INDIRECT(""'(EDCA) "" &amp; L$3 &amp; ""'!$A$1:$D$1000""),""SELECT A WHERE D = '"" &amp; $A865 &amp; ""'""))))"),"")</f>
        <v/>
      </c>
      <c r="M865" s="76" t="str">
        <f>IFERROR(__xludf.DUMMYFUNCTION("IF(ISBLANK($D865),"""",IFERROR(JOIN("", "",QUERY(INDIRECT(""'(EDCA) "" &amp; M$3 &amp; ""'!$A$1:$D$1000""),""SELECT A WHERE D = '"" &amp; $A865 &amp; ""'""))))"),"")</f>
        <v/>
      </c>
      <c r="N865" s="76" t="str">
        <f>IFERROR(__xludf.DUMMYFUNCTION("IF(ISBLANK($D865),"""",IFERROR(JOIN("", "",QUERY(INDIRECT(""'(EDCA) "" &amp; N$3 &amp; ""'!$A$1:$D$1000""),""SELECT A WHERE D = '"" &amp; $A865 &amp; ""'""))))"),"")</f>
        <v/>
      </c>
      <c r="O865" s="76" t="str">
        <f>IFERROR(__xludf.DUMMYFUNCTION("IF(ISBLANK($D865),"""",IFERROR(JOIN("", "",QUERY(INDIRECT(""'(EDCA) "" &amp; O$3 &amp; ""'!$A$1:$D$1000""),""SELECT A WHERE D = '"" &amp; $A865 &amp; ""'""))))"),"")</f>
        <v/>
      </c>
      <c r="P865" s="76" t="str">
        <f>IFERROR(__xludf.DUMMYFUNCTION("IF(ISBLANK($D865),"""",IFERROR(JOIN("", "",QUERY(INDIRECT(""'(EDCA) "" &amp; P$3 &amp; ""'!$A$1:$D$1000""),""SELECT A WHERE D = '"" &amp; $A865 &amp; ""'""))))"),"")</f>
        <v/>
      </c>
      <c r="Q865" s="76">
        <f t="shared" ref="Q865:V865" si="863">IF(ISBLANK(IFERROR(VLOOKUP($A865,INDIRECT("'(EDCA) " &amp; Q$3 &amp; "'!$D:$D"),1,FALSE))),0,1)</f>
        <v>0</v>
      </c>
      <c r="R865" s="76">
        <f t="shared" si="863"/>
        <v>0</v>
      </c>
      <c r="S865" s="76">
        <f t="shared" si="863"/>
        <v>0</v>
      </c>
      <c r="T865" s="76">
        <f t="shared" si="863"/>
        <v>0</v>
      </c>
      <c r="U865" s="76">
        <f t="shared" si="863"/>
        <v>0</v>
      </c>
      <c r="V865" s="76">
        <f t="shared" si="863"/>
        <v>0</v>
      </c>
    </row>
    <row r="866">
      <c r="A866" s="76" t="str">
        <f t="shared" si="1"/>
        <v> ()</v>
      </c>
      <c r="B866" s="76"/>
      <c r="C866" s="76"/>
      <c r="D866" s="76"/>
      <c r="E866" s="76"/>
      <c r="F866" s="76"/>
      <c r="G866" s="76"/>
      <c r="H866" s="76"/>
      <c r="I866" s="88" t="str">
        <f t="shared" si="3"/>
        <v>no</v>
      </c>
      <c r="J866" s="88" t="str">
        <f>IFERROR(__xludf.DUMMYFUNCTION("IFERROR(JOIN("", "",FILTER(K866:P866,LEN(K866:P866))))"),"")</f>
        <v/>
      </c>
      <c r="K866" s="76" t="str">
        <f>IFERROR(__xludf.DUMMYFUNCTION("IF(ISBLANK($D866),"""",IFERROR(JOIN("", "",QUERY(INDIRECT(""'(EDCA) "" &amp; K$3 &amp; ""'!$A$1:$D$1000""),""SELECT A WHERE D = '"" &amp; $A866 &amp; ""'""))))"),"")</f>
        <v/>
      </c>
      <c r="L866" s="76" t="str">
        <f>IFERROR(__xludf.DUMMYFUNCTION("IF(ISBLANK($D866),"""",IFERROR(JOIN("", "",QUERY(INDIRECT(""'(EDCA) "" &amp; L$3 &amp; ""'!$A$1:$D$1000""),""SELECT A WHERE D = '"" &amp; $A866 &amp; ""'""))))"),"")</f>
        <v/>
      </c>
      <c r="M866" s="76" t="str">
        <f>IFERROR(__xludf.DUMMYFUNCTION("IF(ISBLANK($D866),"""",IFERROR(JOIN("", "",QUERY(INDIRECT(""'(EDCA) "" &amp; M$3 &amp; ""'!$A$1:$D$1000""),""SELECT A WHERE D = '"" &amp; $A866 &amp; ""'""))))"),"")</f>
        <v/>
      </c>
      <c r="N866" s="76" t="str">
        <f>IFERROR(__xludf.DUMMYFUNCTION("IF(ISBLANK($D866),"""",IFERROR(JOIN("", "",QUERY(INDIRECT(""'(EDCA) "" &amp; N$3 &amp; ""'!$A$1:$D$1000""),""SELECT A WHERE D = '"" &amp; $A866 &amp; ""'""))))"),"")</f>
        <v/>
      </c>
      <c r="O866" s="76" t="str">
        <f>IFERROR(__xludf.DUMMYFUNCTION("IF(ISBLANK($D866),"""",IFERROR(JOIN("", "",QUERY(INDIRECT(""'(EDCA) "" &amp; O$3 &amp; ""'!$A$1:$D$1000""),""SELECT A WHERE D = '"" &amp; $A866 &amp; ""'""))))"),"")</f>
        <v/>
      </c>
      <c r="P866" s="76" t="str">
        <f>IFERROR(__xludf.DUMMYFUNCTION("IF(ISBLANK($D866),"""",IFERROR(JOIN("", "",QUERY(INDIRECT(""'(EDCA) "" &amp; P$3 &amp; ""'!$A$1:$D$1000""),""SELECT A WHERE D = '"" &amp; $A866 &amp; ""'""))))"),"")</f>
        <v/>
      </c>
      <c r="Q866" s="76">
        <f t="shared" ref="Q866:V866" si="864">IF(ISBLANK(IFERROR(VLOOKUP($A866,INDIRECT("'(EDCA) " &amp; Q$3 &amp; "'!$D:$D"),1,FALSE))),0,1)</f>
        <v>0</v>
      </c>
      <c r="R866" s="76">
        <f t="shared" si="864"/>
        <v>0</v>
      </c>
      <c r="S866" s="76">
        <f t="shared" si="864"/>
        <v>0</v>
      </c>
      <c r="T866" s="76">
        <f t="shared" si="864"/>
        <v>0</v>
      </c>
      <c r="U866" s="76">
        <f t="shared" si="864"/>
        <v>0</v>
      </c>
      <c r="V866" s="76">
        <f t="shared" si="864"/>
        <v>0</v>
      </c>
    </row>
    <row r="867">
      <c r="A867" s="76" t="str">
        <f t="shared" si="1"/>
        <v> ()</v>
      </c>
      <c r="B867" s="76"/>
      <c r="C867" s="76"/>
      <c r="D867" s="76"/>
      <c r="E867" s="76"/>
      <c r="F867" s="76"/>
      <c r="G867" s="76"/>
      <c r="H867" s="76"/>
      <c r="I867" s="88" t="str">
        <f t="shared" si="3"/>
        <v>no</v>
      </c>
      <c r="J867" s="88" t="str">
        <f>IFERROR(__xludf.DUMMYFUNCTION("IFERROR(JOIN("", "",FILTER(K867:P867,LEN(K867:P867))))"),"")</f>
        <v/>
      </c>
      <c r="K867" s="76" t="str">
        <f>IFERROR(__xludf.DUMMYFUNCTION("IF(ISBLANK($D867),"""",IFERROR(JOIN("", "",QUERY(INDIRECT(""'(EDCA) "" &amp; K$3 &amp; ""'!$A$1:$D$1000""),""SELECT A WHERE D = '"" &amp; $A867 &amp; ""'""))))"),"")</f>
        <v/>
      </c>
      <c r="L867" s="76" t="str">
        <f>IFERROR(__xludf.DUMMYFUNCTION("IF(ISBLANK($D867),"""",IFERROR(JOIN("", "",QUERY(INDIRECT(""'(EDCA) "" &amp; L$3 &amp; ""'!$A$1:$D$1000""),""SELECT A WHERE D = '"" &amp; $A867 &amp; ""'""))))"),"")</f>
        <v/>
      </c>
      <c r="M867" s="76" t="str">
        <f>IFERROR(__xludf.DUMMYFUNCTION("IF(ISBLANK($D867),"""",IFERROR(JOIN("", "",QUERY(INDIRECT(""'(EDCA) "" &amp; M$3 &amp; ""'!$A$1:$D$1000""),""SELECT A WHERE D = '"" &amp; $A867 &amp; ""'""))))"),"")</f>
        <v/>
      </c>
      <c r="N867" s="76" t="str">
        <f>IFERROR(__xludf.DUMMYFUNCTION("IF(ISBLANK($D867),"""",IFERROR(JOIN("", "",QUERY(INDIRECT(""'(EDCA) "" &amp; N$3 &amp; ""'!$A$1:$D$1000""),""SELECT A WHERE D = '"" &amp; $A867 &amp; ""'""))))"),"")</f>
        <v/>
      </c>
      <c r="O867" s="76" t="str">
        <f>IFERROR(__xludf.DUMMYFUNCTION("IF(ISBLANK($D867),"""",IFERROR(JOIN("", "",QUERY(INDIRECT(""'(EDCA) "" &amp; O$3 &amp; ""'!$A$1:$D$1000""),""SELECT A WHERE D = '"" &amp; $A867 &amp; ""'""))))"),"")</f>
        <v/>
      </c>
      <c r="P867" s="76" t="str">
        <f>IFERROR(__xludf.DUMMYFUNCTION("IF(ISBLANK($D867),"""",IFERROR(JOIN("", "",QUERY(INDIRECT(""'(EDCA) "" &amp; P$3 &amp; ""'!$A$1:$D$1000""),""SELECT A WHERE D = '"" &amp; $A867 &amp; ""'""))))"),"")</f>
        <v/>
      </c>
      <c r="Q867" s="76">
        <f t="shared" ref="Q867:V867" si="865">IF(ISBLANK(IFERROR(VLOOKUP($A867,INDIRECT("'(EDCA) " &amp; Q$3 &amp; "'!$D:$D"),1,FALSE))),0,1)</f>
        <v>0</v>
      </c>
      <c r="R867" s="76">
        <f t="shared" si="865"/>
        <v>0</v>
      </c>
      <c r="S867" s="76">
        <f t="shared" si="865"/>
        <v>0</v>
      </c>
      <c r="T867" s="76">
        <f t="shared" si="865"/>
        <v>0</v>
      </c>
      <c r="U867" s="76">
        <f t="shared" si="865"/>
        <v>0</v>
      </c>
      <c r="V867" s="76">
        <f t="shared" si="865"/>
        <v>0</v>
      </c>
    </row>
    <row r="868">
      <c r="A868" s="76" t="str">
        <f t="shared" si="1"/>
        <v> ()</v>
      </c>
      <c r="B868" s="76"/>
      <c r="C868" s="76"/>
      <c r="D868" s="76"/>
      <c r="E868" s="76"/>
      <c r="F868" s="76"/>
      <c r="G868" s="76"/>
      <c r="H868" s="76"/>
      <c r="I868" s="88" t="str">
        <f t="shared" si="3"/>
        <v>no</v>
      </c>
      <c r="J868" s="88" t="str">
        <f>IFERROR(__xludf.DUMMYFUNCTION("IFERROR(JOIN("", "",FILTER(K868:P868,LEN(K868:P868))))"),"")</f>
        <v/>
      </c>
      <c r="K868" s="76" t="str">
        <f>IFERROR(__xludf.DUMMYFUNCTION("IF(ISBLANK($D868),"""",IFERROR(JOIN("", "",QUERY(INDIRECT(""'(EDCA) "" &amp; K$3 &amp; ""'!$A$1:$D$1000""),""SELECT A WHERE D = '"" &amp; $A868 &amp; ""'""))))"),"")</f>
        <v/>
      </c>
      <c r="L868" s="76" t="str">
        <f>IFERROR(__xludf.DUMMYFUNCTION("IF(ISBLANK($D868),"""",IFERROR(JOIN("", "",QUERY(INDIRECT(""'(EDCA) "" &amp; L$3 &amp; ""'!$A$1:$D$1000""),""SELECT A WHERE D = '"" &amp; $A868 &amp; ""'""))))"),"")</f>
        <v/>
      </c>
      <c r="M868" s="76" t="str">
        <f>IFERROR(__xludf.DUMMYFUNCTION("IF(ISBLANK($D868),"""",IFERROR(JOIN("", "",QUERY(INDIRECT(""'(EDCA) "" &amp; M$3 &amp; ""'!$A$1:$D$1000""),""SELECT A WHERE D = '"" &amp; $A868 &amp; ""'""))))"),"")</f>
        <v/>
      </c>
      <c r="N868" s="76" t="str">
        <f>IFERROR(__xludf.DUMMYFUNCTION("IF(ISBLANK($D868),"""",IFERROR(JOIN("", "",QUERY(INDIRECT(""'(EDCA) "" &amp; N$3 &amp; ""'!$A$1:$D$1000""),""SELECT A WHERE D = '"" &amp; $A868 &amp; ""'""))))"),"")</f>
        <v/>
      </c>
      <c r="O868" s="76" t="str">
        <f>IFERROR(__xludf.DUMMYFUNCTION("IF(ISBLANK($D868),"""",IFERROR(JOIN("", "",QUERY(INDIRECT(""'(EDCA) "" &amp; O$3 &amp; ""'!$A$1:$D$1000""),""SELECT A WHERE D = '"" &amp; $A868 &amp; ""'""))))"),"")</f>
        <v/>
      </c>
      <c r="P868" s="76" t="str">
        <f>IFERROR(__xludf.DUMMYFUNCTION("IF(ISBLANK($D868),"""",IFERROR(JOIN("", "",QUERY(INDIRECT(""'(EDCA) "" &amp; P$3 &amp; ""'!$A$1:$D$1000""),""SELECT A WHERE D = '"" &amp; $A868 &amp; ""'""))))"),"")</f>
        <v/>
      </c>
      <c r="Q868" s="76">
        <f t="shared" ref="Q868:V868" si="866">IF(ISBLANK(IFERROR(VLOOKUP($A868,INDIRECT("'(EDCA) " &amp; Q$3 &amp; "'!$D:$D"),1,FALSE))),0,1)</f>
        <v>0</v>
      </c>
      <c r="R868" s="76">
        <f t="shared" si="866"/>
        <v>0</v>
      </c>
      <c r="S868" s="76">
        <f t="shared" si="866"/>
        <v>0</v>
      </c>
      <c r="T868" s="76">
        <f t="shared" si="866"/>
        <v>0</v>
      </c>
      <c r="U868" s="76">
        <f t="shared" si="866"/>
        <v>0</v>
      </c>
      <c r="V868" s="76">
        <f t="shared" si="866"/>
        <v>0</v>
      </c>
    </row>
    <row r="869">
      <c r="A869" s="76" t="str">
        <f t="shared" si="1"/>
        <v> ()</v>
      </c>
      <c r="B869" s="76"/>
      <c r="C869" s="76"/>
      <c r="D869" s="76"/>
      <c r="E869" s="76"/>
      <c r="F869" s="76"/>
      <c r="G869" s="76"/>
      <c r="H869" s="76"/>
      <c r="I869" s="88" t="str">
        <f t="shared" si="3"/>
        <v>no</v>
      </c>
      <c r="J869" s="88" t="str">
        <f>IFERROR(__xludf.DUMMYFUNCTION("IFERROR(JOIN("", "",FILTER(K869:P869,LEN(K869:P869))))"),"")</f>
        <v/>
      </c>
      <c r="K869" s="76" t="str">
        <f>IFERROR(__xludf.DUMMYFUNCTION("IF(ISBLANK($D869),"""",IFERROR(JOIN("", "",QUERY(INDIRECT(""'(EDCA) "" &amp; K$3 &amp; ""'!$A$1:$D$1000""),""SELECT A WHERE D = '"" &amp; $A869 &amp; ""'""))))"),"")</f>
        <v/>
      </c>
      <c r="L869" s="76" t="str">
        <f>IFERROR(__xludf.DUMMYFUNCTION("IF(ISBLANK($D869),"""",IFERROR(JOIN("", "",QUERY(INDIRECT(""'(EDCA) "" &amp; L$3 &amp; ""'!$A$1:$D$1000""),""SELECT A WHERE D = '"" &amp; $A869 &amp; ""'""))))"),"")</f>
        <v/>
      </c>
      <c r="M869" s="76" t="str">
        <f>IFERROR(__xludf.DUMMYFUNCTION("IF(ISBLANK($D869),"""",IFERROR(JOIN("", "",QUERY(INDIRECT(""'(EDCA) "" &amp; M$3 &amp; ""'!$A$1:$D$1000""),""SELECT A WHERE D = '"" &amp; $A869 &amp; ""'""))))"),"")</f>
        <v/>
      </c>
      <c r="N869" s="76" t="str">
        <f>IFERROR(__xludf.DUMMYFUNCTION("IF(ISBLANK($D869),"""",IFERROR(JOIN("", "",QUERY(INDIRECT(""'(EDCA) "" &amp; N$3 &amp; ""'!$A$1:$D$1000""),""SELECT A WHERE D = '"" &amp; $A869 &amp; ""'""))))"),"")</f>
        <v/>
      </c>
      <c r="O869" s="76" t="str">
        <f>IFERROR(__xludf.DUMMYFUNCTION("IF(ISBLANK($D869),"""",IFERROR(JOIN("", "",QUERY(INDIRECT(""'(EDCA) "" &amp; O$3 &amp; ""'!$A$1:$D$1000""),""SELECT A WHERE D = '"" &amp; $A869 &amp; ""'""))))"),"")</f>
        <v/>
      </c>
      <c r="P869" s="76" t="str">
        <f>IFERROR(__xludf.DUMMYFUNCTION("IF(ISBLANK($D869),"""",IFERROR(JOIN("", "",QUERY(INDIRECT(""'(EDCA) "" &amp; P$3 &amp; ""'!$A$1:$D$1000""),""SELECT A WHERE D = '"" &amp; $A869 &amp; ""'""))))"),"")</f>
        <v/>
      </c>
      <c r="Q869" s="76">
        <f t="shared" ref="Q869:V869" si="867">IF(ISBLANK(IFERROR(VLOOKUP($A869,INDIRECT("'(EDCA) " &amp; Q$3 &amp; "'!$D:$D"),1,FALSE))),0,1)</f>
        <v>0</v>
      </c>
      <c r="R869" s="76">
        <f t="shared" si="867"/>
        <v>0</v>
      </c>
      <c r="S869" s="76">
        <f t="shared" si="867"/>
        <v>0</v>
      </c>
      <c r="T869" s="76">
        <f t="shared" si="867"/>
        <v>0</v>
      </c>
      <c r="U869" s="76">
        <f t="shared" si="867"/>
        <v>0</v>
      </c>
      <c r="V869" s="76">
        <f t="shared" si="867"/>
        <v>0</v>
      </c>
    </row>
    <row r="870">
      <c r="A870" s="76" t="str">
        <f t="shared" si="1"/>
        <v> ()</v>
      </c>
      <c r="B870" s="76"/>
      <c r="C870" s="76"/>
      <c r="D870" s="76"/>
      <c r="E870" s="76"/>
      <c r="F870" s="76"/>
      <c r="G870" s="76"/>
      <c r="H870" s="76"/>
      <c r="I870" s="88" t="str">
        <f t="shared" si="3"/>
        <v>no</v>
      </c>
      <c r="J870" s="88" t="str">
        <f>IFERROR(__xludf.DUMMYFUNCTION("IFERROR(JOIN("", "",FILTER(K870:P870,LEN(K870:P870))))"),"")</f>
        <v/>
      </c>
      <c r="K870" s="76" t="str">
        <f>IFERROR(__xludf.DUMMYFUNCTION("IF(ISBLANK($D870),"""",IFERROR(JOIN("", "",QUERY(INDIRECT(""'(EDCA) "" &amp; K$3 &amp; ""'!$A$1:$D$1000""),""SELECT A WHERE D = '"" &amp; $A870 &amp; ""'""))))"),"")</f>
        <v/>
      </c>
      <c r="L870" s="76" t="str">
        <f>IFERROR(__xludf.DUMMYFUNCTION("IF(ISBLANK($D870),"""",IFERROR(JOIN("", "",QUERY(INDIRECT(""'(EDCA) "" &amp; L$3 &amp; ""'!$A$1:$D$1000""),""SELECT A WHERE D = '"" &amp; $A870 &amp; ""'""))))"),"")</f>
        <v/>
      </c>
      <c r="M870" s="76" t="str">
        <f>IFERROR(__xludf.DUMMYFUNCTION("IF(ISBLANK($D870),"""",IFERROR(JOIN("", "",QUERY(INDIRECT(""'(EDCA) "" &amp; M$3 &amp; ""'!$A$1:$D$1000""),""SELECT A WHERE D = '"" &amp; $A870 &amp; ""'""))))"),"")</f>
        <v/>
      </c>
      <c r="N870" s="76" t="str">
        <f>IFERROR(__xludf.DUMMYFUNCTION("IF(ISBLANK($D870),"""",IFERROR(JOIN("", "",QUERY(INDIRECT(""'(EDCA) "" &amp; N$3 &amp; ""'!$A$1:$D$1000""),""SELECT A WHERE D = '"" &amp; $A870 &amp; ""'""))))"),"")</f>
        <v/>
      </c>
      <c r="O870" s="76" t="str">
        <f>IFERROR(__xludf.DUMMYFUNCTION("IF(ISBLANK($D870),"""",IFERROR(JOIN("", "",QUERY(INDIRECT(""'(EDCA) "" &amp; O$3 &amp; ""'!$A$1:$D$1000""),""SELECT A WHERE D = '"" &amp; $A870 &amp; ""'""))))"),"")</f>
        <v/>
      </c>
      <c r="P870" s="76" t="str">
        <f>IFERROR(__xludf.DUMMYFUNCTION("IF(ISBLANK($D870),"""",IFERROR(JOIN("", "",QUERY(INDIRECT(""'(EDCA) "" &amp; P$3 &amp; ""'!$A$1:$D$1000""),""SELECT A WHERE D = '"" &amp; $A870 &amp; ""'""))))"),"")</f>
        <v/>
      </c>
      <c r="Q870" s="76">
        <f t="shared" ref="Q870:V870" si="868">IF(ISBLANK(IFERROR(VLOOKUP($A870,INDIRECT("'(EDCA) " &amp; Q$3 &amp; "'!$D:$D"),1,FALSE))),0,1)</f>
        <v>0</v>
      </c>
      <c r="R870" s="76">
        <f t="shared" si="868"/>
        <v>0</v>
      </c>
      <c r="S870" s="76">
        <f t="shared" si="868"/>
        <v>0</v>
      </c>
      <c r="T870" s="76">
        <f t="shared" si="868"/>
        <v>0</v>
      </c>
      <c r="U870" s="76">
        <f t="shared" si="868"/>
        <v>0</v>
      </c>
      <c r="V870" s="76">
        <f t="shared" si="868"/>
        <v>0</v>
      </c>
    </row>
    <row r="871">
      <c r="A871" s="76" t="str">
        <f t="shared" si="1"/>
        <v> ()</v>
      </c>
      <c r="B871" s="76"/>
      <c r="C871" s="76"/>
      <c r="D871" s="76"/>
      <c r="E871" s="76"/>
      <c r="F871" s="76"/>
      <c r="G871" s="76"/>
      <c r="H871" s="76"/>
      <c r="I871" s="88" t="str">
        <f t="shared" si="3"/>
        <v>no</v>
      </c>
      <c r="J871" s="88" t="str">
        <f>IFERROR(__xludf.DUMMYFUNCTION("IFERROR(JOIN("", "",FILTER(K871:P871,LEN(K871:P871))))"),"")</f>
        <v/>
      </c>
      <c r="K871" s="76" t="str">
        <f>IFERROR(__xludf.DUMMYFUNCTION("IF(ISBLANK($D871),"""",IFERROR(JOIN("", "",QUERY(INDIRECT(""'(EDCA) "" &amp; K$3 &amp; ""'!$A$1:$D$1000""),""SELECT A WHERE D = '"" &amp; $A871 &amp; ""'""))))"),"")</f>
        <v/>
      </c>
      <c r="L871" s="76" t="str">
        <f>IFERROR(__xludf.DUMMYFUNCTION("IF(ISBLANK($D871),"""",IFERROR(JOIN("", "",QUERY(INDIRECT(""'(EDCA) "" &amp; L$3 &amp; ""'!$A$1:$D$1000""),""SELECT A WHERE D = '"" &amp; $A871 &amp; ""'""))))"),"")</f>
        <v/>
      </c>
      <c r="M871" s="76" t="str">
        <f>IFERROR(__xludf.DUMMYFUNCTION("IF(ISBLANK($D871),"""",IFERROR(JOIN("", "",QUERY(INDIRECT(""'(EDCA) "" &amp; M$3 &amp; ""'!$A$1:$D$1000""),""SELECT A WHERE D = '"" &amp; $A871 &amp; ""'""))))"),"")</f>
        <v/>
      </c>
      <c r="N871" s="76" t="str">
        <f>IFERROR(__xludf.DUMMYFUNCTION("IF(ISBLANK($D871),"""",IFERROR(JOIN("", "",QUERY(INDIRECT(""'(EDCA) "" &amp; N$3 &amp; ""'!$A$1:$D$1000""),""SELECT A WHERE D = '"" &amp; $A871 &amp; ""'""))))"),"")</f>
        <v/>
      </c>
      <c r="O871" s="76" t="str">
        <f>IFERROR(__xludf.DUMMYFUNCTION("IF(ISBLANK($D871),"""",IFERROR(JOIN("", "",QUERY(INDIRECT(""'(EDCA) "" &amp; O$3 &amp; ""'!$A$1:$D$1000""),""SELECT A WHERE D = '"" &amp; $A871 &amp; ""'""))))"),"")</f>
        <v/>
      </c>
      <c r="P871" s="76" t="str">
        <f>IFERROR(__xludf.DUMMYFUNCTION("IF(ISBLANK($D871),"""",IFERROR(JOIN("", "",QUERY(INDIRECT(""'(EDCA) "" &amp; P$3 &amp; ""'!$A$1:$D$1000""),""SELECT A WHERE D = '"" &amp; $A871 &amp; ""'""))))"),"")</f>
        <v/>
      </c>
      <c r="Q871" s="76">
        <f t="shared" ref="Q871:V871" si="869">IF(ISBLANK(IFERROR(VLOOKUP($A871,INDIRECT("'(EDCA) " &amp; Q$3 &amp; "'!$D:$D"),1,FALSE))),0,1)</f>
        <v>0</v>
      </c>
      <c r="R871" s="76">
        <f t="shared" si="869"/>
        <v>0</v>
      </c>
      <c r="S871" s="76">
        <f t="shared" si="869"/>
        <v>0</v>
      </c>
      <c r="T871" s="76">
        <f t="shared" si="869"/>
        <v>0</v>
      </c>
      <c r="U871" s="76">
        <f t="shared" si="869"/>
        <v>0</v>
      </c>
      <c r="V871" s="76">
        <f t="shared" si="869"/>
        <v>0</v>
      </c>
    </row>
    <row r="872">
      <c r="A872" s="76" t="str">
        <f t="shared" si="1"/>
        <v> ()</v>
      </c>
      <c r="B872" s="76"/>
      <c r="C872" s="76"/>
      <c r="D872" s="76"/>
      <c r="E872" s="76"/>
      <c r="F872" s="76"/>
      <c r="G872" s="76"/>
      <c r="H872" s="76"/>
      <c r="I872" s="88" t="str">
        <f t="shared" si="3"/>
        <v>no</v>
      </c>
      <c r="J872" s="88" t="str">
        <f>IFERROR(__xludf.DUMMYFUNCTION("IFERROR(JOIN("", "",FILTER(K872:P872,LEN(K872:P872))))"),"")</f>
        <v/>
      </c>
      <c r="K872" s="76" t="str">
        <f>IFERROR(__xludf.DUMMYFUNCTION("IF(ISBLANK($D872),"""",IFERROR(JOIN("", "",QUERY(INDIRECT(""'(EDCA) "" &amp; K$3 &amp; ""'!$A$1:$D$1000""),""SELECT A WHERE D = '"" &amp; $A872 &amp; ""'""))))"),"")</f>
        <v/>
      </c>
      <c r="L872" s="76" t="str">
        <f>IFERROR(__xludf.DUMMYFUNCTION("IF(ISBLANK($D872),"""",IFERROR(JOIN("", "",QUERY(INDIRECT(""'(EDCA) "" &amp; L$3 &amp; ""'!$A$1:$D$1000""),""SELECT A WHERE D = '"" &amp; $A872 &amp; ""'""))))"),"")</f>
        <v/>
      </c>
      <c r="M872" s="76" t="str">
        <f>IFERROR(__xludf.DUMMYFUNCTION("IF(ISBLANK($D872),"""",IFERROR(JOIN("", "",QUERY(INDIRECT(""'(EDCA) "" &amp; M$3 &amp; ""'!$A$1:$D$1000""),""SELECT A WHERE D = '"" &amp; $A872 &amp; ""'""))))"),"")</f>
        <v/>
      </c>
      <c r="N872" s="76" t="str">
        <f>IFERROR(__xludf.DUMMYFUNCTION("IF(ISBLANK($D872),"""",IFERROR(JOIN("", "",QUERY(INDIRECT(""'(EDCA) "" &amp; N$3 &amp; ""'!$A$1:$D$1000""),""SELECT A WHERE D = '"" &amp; $A872 &amp; ""'""))))"),"")</f>
        <v/>
      </c>
      <c r="O872" s="76" t="str">
        <f>IFERROR(__xludf.DUMMYFUNCTION("IF(ISBLANK($D872),"""",IFERROR(JOIN("", "",QUERY(INDIRECT(""'(EDCA) "" &amp; O$3 &amp; ""'!$A$1:$D$1000""),""SELECT A WHERE D = '"" &amp; $A872 &amp; ""'""))))"),"")</f>
        <v/>
      </c>
      <c r="P872" s="76" t="str">
        <f>IFERROR(__xludf.DUMMYFUNCTION("IF(ISBLANK($D872),"""",IFERROR(JOIN("", "",QUERY(INDIRECT(""'(EDCA) "" &amp; P$3 &amp; ""'!$A$1:$D$1000""),""SELECT A WHERE D = '"" &amp; $A872 &amp; ""'""))))"),"")</f>
        <v/>
      </c>
      <c r="Q872" s="76">
        <f t="shared" ref="Q872:V872" si="870">IF(ISBLANK(IFERROR(VLOOKUP($A872,INDIRECT("'(EDCA) " &amp; Q$3 &amp; "'!$D:$D"),1,FALSE))),0,1)</f>
        <v>0</v>
      </c>
      <c r="R872" s="76">
        <f t="shared" si="870"/>
        <v>0</v>
      </c>
      <c r="S872" s="76">
        <f t="shared" si="870"/>
        <v>0</v>
      </c>
      <c r="T872" s="76">
        <f t="shared" si="870"/>
        <v>0</v>
      </c>
      <c r="U872" s="76">
        <f t="shared" si="870"/>
        <v>0</v>
      </c>
      <c r="V872" s="76">
        <f t="shared" si="870"/>
        <v>0</v>
      </c>
    </row>
    <row r="873">
      <c r="A873" s="76" t="str">
        <f t="shared" si="1"/>
        <v> ()</v>
      </c>
      <c r="B873" s="76"/>
      <c r="C873" s="76"/>
      <c r="D873" s="76"/>
      <c r="E873" s="76"/>
      <c r="F873" s="76"/>
      <c r="G873" s="76"/>
      <c r="H873" s="76"/>
      <c r="I873" s="88" t="str">
        <f t="shared" si="3"/>
        <v>no</v>
      </c>
      <c r="J873" s="88" t="str">
        <f>IFERROR(__xludf.DUMMYFUNCTION("IFERROR(JOIN("", "",FILTER(K873:P873,LEN(K873:P873))))"),"")</f>
        <v/>
      </c>
      <c r="K873" s="76" t="str">
        <f>IFERROR(__xludf.DUMMYFUNCTION("IF(ISBLANK($D873),"""",IFERROR(JOIN("", "",QUERY(INDIRECT(""'(EDCA) "" &amp; K$3 &amp; ""'!$A$1:$D$1000""),""SELECT A WHERE D = '"" &amp; $A873 &amp; ""'""))))"),"")</f>
        <v/>
      </c>
      <c r="L873" s="76" t="str">
        <f>IFERROR(__xludf.DUMMYFUNCTION("IF(ISBLANK($D873),"""",IFERROR(JOIN("", "",QUERY(INDIRECT(""'(EDCA) "" &amp; L$3 &amp; ""'!$A$1:$D$1000""),""SELECT A WHERE D = '"" &amp; $A873 &amp; ""'""))))"),"")</f>
        <v/>
      </c>
      <c r="M873" s="76" t="str">
        <f>IFERROR(__xludf.DUMMYFUNCTION("IF(ISBLANK($D873),"""",IFERROR(JOIN("", "",QUERY(INDIRECT(""'(EDCA) "" &amp; M$3 &amp; ""'!$A$1:$D$1000""),""SELECT A WHERE D = '"" &amp; $A873 &amp; ""'""))))"),"")</f>
        <v/>
      </c>
      <c r="N873" s="76" t="str">
        <f>IFERROR(__xludf.DUMMYFUNCTION("IF(ISBLANK($D873),"""",IFERROR(JOIN("", "",QUERY(INDIRECT(""'(EDCA) "" &amp; N$3 &amp; ""'!$A$1:$D$1000""),""SELECT A WHERE D = '"" &amp; $A873 &amp; ""'""))))"),"")</f>
        <v/>
      </c>
      <c r="O873" s="76" t="str">
        <f>IFERROR(__xludf.DUMMYFUNCTION("IF(ISBLANK($D873),"""",IFERROR(JOIN("", "",QUERY(INDIRECT(""'(EDCA) "" &amp; O$3 &amp; ""'!$A$1:$D$1000""),""SELECT A WHERE D = '"" &amp; $A873 &amp; ""'""))))"),"")</f>
        <v/>
      </c>
      <c r="P873" s="76" t="str">
        <f>IFERROR(__xludf.DUMMYFUNCTION("IF(ISBLANK($D873),"""",IFERROR(JOIN("", "",QUERY(INDIRECT(""'(EDCA) "" &amp; P$3 &amp; ""'!$A$1:$D$1000""),""SELECT A WHERE D = '"" &amp; $A873 &amp; ""'""))))"),"")</f>
        <v/>
      </c>
      <c r="Q873" s="76">
        <f t="shared" ref="Q873:V873" si="871">IF(ISBLANK(IFERROR(VLOOKUP($A873,INDIRECT("'(EDCA) " &amp; Q$3 &amp; "'!$D:$D"),1,FALSE))),0,1)</f>
        <v>0</v>
      </c>
      <c r="R873" s="76">
        <f t="shared" si="871"/>
        <v>0</v>
      </c>
      <c r="S873" s="76">
        <f t="shared" si="871"/>
        <v>0</v>
      </c>
      <c r="T873" s="76">
        <f t="shared" si="871"/>
        <v>0</v>
      </c>
      <c r="U873" s="76">
        <f t="shared" si="871"/>
        <v>0</v>
      </c>
      <c r="V873" s="76">
        <f t="shared" si="871"/>
        <v>0</v>
      </c>
    </row>
    <row r="874">
      <c r="A874" s="76" t="str">
        <f t="shared" si="1"/>
        <v> ()</v>
      </c>
      <c r="B874" s="76"/>
      <c r="C874" s="76"/>
      <c r="D874" s="76"/>
      <c r="E874" s="76"/>
      <c r="F874" s="76"/>
      <c r="G874" s="76"/>
      <c r="H874" s="76"/>
      <c r="I874" s="88" t="str">
        <f t="shared" si="3"/>
        <v>no</v>
      </c>
      <c r="J874" s="88" t="str">
        <f>IFERROR(__xludf.DUMMYFUNCTION("IFERROR(JOIN("", "",FILTER(K874:P874,LEN(K874:P874))))"),"")</f>
        <v/>
      </c>
      <c r="K874" s="76" t="str">
        <f>IFERROR(__xludf.DUMMYFUNCTION("IF(ISBLANK($D874),"""",IFERROR(JOIN("", "",QUERY(INDIRECT(""'(EDCA) "" &amp; K$3 &amp; ""'!$A$1:$D$1000""),""SELECT A WHERE D = '"" &amp; $A874 &amp; ""'""))))"),"")</f>
        <v/>
      </c>
      <c r="L874" s="76" t="str">
        <f>IFERROR(__xludf.DUMMYFUNCTION("IF(ISBLANK($D874),"""",IFERROR(JOIN("", "",QUERY(INDIRECT(""'(EDCA) "" &amp; L$3 &amp; ""'!$A$1:$D$1000""),""SELECT A WHERE D = '"" &amp; $A874 &amp; ""'""))))"),"")</f>
        <v/>
      </c>
      <c r="M874" s="76" t="str">
        <f>IFERROR(__xludf.DUMMYFUNCTION("IF(ISBLANK($D874),"""",IFERROR(JOIN("", "",QUERY(INDIRECT(""'(EDCA) "" &amp; M$3 &amp; ""'!$A$1:$D$1000""),""SELECT A WHERE D = '"" &amp; $A874 &amp; ""'""))))"),"")</f>
        <v/>
      </c>
      <c r="N874" s="76" t="str">
        <f>IFERROR(__xludf.DUMMYFUNCTION("IF(ISBLANK($D874),"""",IFERROR(JOIN("", "",QUERY(INDIRECT(""'(EDCA) "" &amp; N$3 &amp; ""'!$A$1:$D$1000""),""SELECT A WHERE D = '"" &amp; $A874 &amp; ""'""))))"),"")</f>
        <v/>
      </c>
      <c r="O874" s="76" t="str">
        <f>IFERROR(__xludf.DUMMYFUNCTION("IF(ISBLANK($D874),"""",IFERROR(JOIN("", "",QUERY(INDIRECT(""'(EDCA) "" &amp; O$3 &amp; ""'!$A$1:$D$1000""),""SELECT A WHERE D = '"" &amp; $A874 &amp; ""'""))))"),"")</f>
        <v/>
      </c>
      <c r="P874" s="76" t="str">
        <f>IFERROR(__xludf.DUMMYFUNCTION("IF(ISBLANK($D874),"""",IFERROR(JOIN("", "",QUERY(INDIRECT(""'(EDCA) "" &amp; P$3 &amp; ""'!$A$1:$D$1000""),""SELECT A WHERE D = '"" &amp; $A874 &amp; ""'""))))"),"")</f>
        <v/>
      </c>
      <c r="Q874" s="76">
        <f t="shared" ref="Q874:V874" si="872">IF(ISBLANK(IFERROR(VLOOKUP($A874,INDIRECT("'(EDCA) " &amp; Q$3 &amp; "'!$D:$D"),1,FALSE))),0,1)</f>
        <v>0</v>
      </c>
      <c r="R874" s="76">
        <f t="shared" si="872"/>
        <v>0</v>
      </c>
      <c r="S874" s="76">
        <f t="shared" si="872"/>
        <v>0</v>
      </c>
      <c r="T874" s="76">
        <f t="shared" si="872"/>
        <v>0</v>
      </c>
      <c r="U874" s="76">
        <f t="shared" si="872"/>
        <v>0</v>
      </c>
      <c r="V874" s="76">
        <f t="shared" si="872"/>
        <v>0</v>
      </c>
    </row>
    <row r="875">
      <c r="A875" s="76" t="str">
        <f t="shared" si="1"/>
        <v> ()</v>
      </c>
      <c r="B875" s="76"/>
      <c r="C875" s="76"/>
      <c r="D875" s="76"/>
      <c r="E875" s="76"/>
      <c r="F875" s="76"/>
      <c r="G875" s="76"/>
      <c r="H875" s="76"/>
      <c r="I875" s="88" t="str">
        <f t="shared" si="3"/>
        <v>no</v>
      </c>
      <c r="J875" s="88" t="str">
        <f>IFERROR(__xludf.DUMMYFUNCTION("IFERROR(JOIN("", "",FILTER(K875:P875,LEN(K875:P875))))"),"")</f>
        <v/>
      </c>
      <c r="K875" s="76" t="str">
        <f>IFERROR(__xludf.DUMMYFUNCTION("IF(ISBLANK($D875),"""",IFERROR(JOIN("", "",QUERY(INDIRECT(""'(EDCA) "" &amp; K$3 &amp; ""'!$A$1:$D$1000""),""SELECT A WHERE D = '"" &amp; $A875 &amp; ""'""))))"),"")</f>
        <v/>
      </c>
      <c r="L875" s="76" t="str">
        <f>IFERROR(__xludf.DUMMYFUNCTION("IF(ISBLANK($D875),"""",IFERROR(JOIN("", "",QUERY(INDIRECT(""'(EDCA) "" &amp; L$3 &amp; ""'!$A$1:$D$1000""),""SELECT A WHERE D = '"" &amp; $A875 &amp; ""'""))))"),"")</f>
        <v/>
      </c>
      <c r="M875" s="76" t="str">
        <f>IFERROR(__xludf.DUMMYFUNCTION("IF(ISBLANK($D875),"""",IFERROR(JOIN("", "",QUERY(INDIRECT(""'(EDCA) "" &amp; M$3 &amp; ""'!$A$1:$D$1000""),""SELECT A WHERE D = '"" &amp; $A875 &amp; ""'""))))"),"")</f>
        <v/>
      </c>
      <c r="N875" s="76" t="str">
        <f>IFERROR(__xludf.DUMMYFUNCTION("IF(ISBLANK($D875),"""",IFERROR(JOIN("", "",QUERY(INDIRECT(""'(EDCA) "" &amp; N$3 &amp; ""'!$A$1:$D$1000""),""SELECT A WHERE D = '"" &amp; $A875 &amp; ""'""))))"),"")</f>
        <v/>
      </c>
      <c r="O875" s="76" t="str">
        <f>IFERROR(__xludf.DUMMYFUNCTION("IF(ISBLANK($D875),"""",IFERROR(JOIN("", "",QUERY(INDIRECT(""'(EDCA) "" &amp; O$3 &amp; ""'!$A$1:$D$1000""),""SELECT A WHERE D = '"" &amp; $A875 &amp; ""'""))))"),"")</f>
        <v/>
      </c>
      <c r="P875" s="76" t="str">
        <f>IFERROR(__xludf.DUMMYFUNCTION("IF(ISBLANK($D875),"""",IFERROR(JOIN("", "",QUERY(INDIRECT(""'(EDCA) "" &amp; P$3 &amp; ""'!$A$1:$D$1000""),""SELECT A WHERE D = '"" &amp; $A875 &amp; ""'""))))"),"")</f>
        <v/>
      </c>
      <c r="Q875" s="76">
        <f t="shared" ref="Q875:V875" si="873">IF(ISBLANK(IFERROR(VLOOKUP($A875,INDIRECT("'(EDCA) " &amp; Q$3 &amp; "'!$D:$D"),1,FALSE))),0,1)</f>
        <v>0</v>
      </c>
      <c r="R875" s="76">
        <f t="shared" si="873"/>
        <v>0</v>
      </c>
      <c r="S875" s="76">
        <f t="shared" si="873"/>
        <v>0</v>
      </c>
      <c r="T875" s="76">
        <f t="shared" si="873"/>
        <v>0</v>
      </c>
      <c r="U875" s="76">
        <f t="shared" si="873"/>
        <v>0</v>
      </c>
      <c r="V875" s="76">
        <f t="shared" si="873"/>
        <v>0</v>
      </c>
    </row>
    <row r="876">
      <c r="A876" s="76" t="str">
        <f t="shared" si="1"/>
        <v> ()</v>
      </c>
      <c r="B876" s="76"/>
      <c r="C876" s="76"/>
      <c r="D876" s="76"/>
      <c r="E876" s="76"/>
      <c r="F876" s="76"/>
      <c r="G876" s="76"/>
      <c r="H876" s="76"/>
      <c r="I876" s="88" t="str">
        <f t="shared" si="3"/>
        <v>no</v>
      </c>
      <c r="J876" s="88" t="str">
        <f>IFERROR(__xludf.DUMMYFUNCTION("IFERROR(JOIN("", "",FILTER(K876:P876,LEN(K876:P876))))"),"")</f>
        <v/>
      </c>
      <c r="K876" s="76" t="str">
        <f>IFERROR(__xludf.DUMMYFUNCTION("IF(ISBLANK($D876),"""",IFERROR(JOIN("", "",QUERY(INDIRECT(""'(EDCA) "" &amp; K$3 &amp; ""'!$A$1:$D$1000""),""SELECT A WHERE D = '"" &amp; $A876 &amp; ""'""))))"),"")</f>
        <v/>
      </c>
      <c r="L876" s="76" t="str">
        <f>IFERROR(__xludf.DUMMYFUNCTION("IF(ISBLANK($D876),"""",IFERROR(JOIN("", "",QUERY(INDIRECT(""'(EDCA) "" &amp; L$3 &amp; ""'!$A$1:$D$1000""),""SELECT A WHERE D = '"" &amp; $A876 &amp; ""'""))))"),"")</f>
        <v/>
      </c>
      <c r="M876" s="76" t="str">
        <f>IFERROR(__xludf.DUMMYFUNCTION("IF(ISBLANK($D876),"""",IFERROR(JOIN("", "",QUERY(INDIRECT(""'(EDCA) "" &amp; M$3 &amp; ""'!$A$1:$D$1000""),""SELECT A WHERE D = '"" &amp; $A876 &amp; ""'""))))"),"")</f>
        <v/>
      </c>
      <c r="N876" s="76" t="str">
        <f>IFERROR(__xludf.DUMMYFUNCTION("IF(ISBLANK($D876),"""",IFERROR(JOIN("", "",QUERY(INDIRECT(""'(EDCA) "" &amp; N$3 &amp; ""'!$A$1:$D$1000""),""SELECT A WHERE D = '"" &amp; $A876 &amp; ""'""))))"),"")</f>
        <v/>
      </c>
      <c r="O876" s="76" t="str">
        <f>IFERROR(__xludf.DUMMYFUNCTION("IF(ISBLANK($D876),"""",IFERROR(JOIN("", "",QUERY(INDIRECT(""'(EDCA) "" &amp; O$3 &amp; ""'!$A$1:$D$1000""),""SELECT A WHERE D = '"" &amp; $A876 &amp; ""'""))))"),"")</f>
        <v/>
      </c>
      <c r="P876" s="76" t="str">
        <f>IFERROR(__xludf.DUMMYFUNCTION("IF(ISBLANK($D876),"""",IFERROR(JOIN("", "",QUERY(INDIRECT(""'(EDCA) "" &amp; P$3 &amp; ""'!$A$1:$D$1000""),""SELECT A WHERE D = '"" &amp; $A876 &amp; ""'""))))"),"")</f>
        <v/>
      </c>
      <c r="Q876" s="76">
        <f t="shared" ref="Q876:V876" si="874">IF(ISBLANK(IFERROR(VLOOKUP($A876,INDIRECT("'(EDCA) " &amp; Q$3 &amp; "'!$D:$D"),1,FALSE))),0,1)</f>
        <v>0</v>
      </c>
      <c r="R876" s="76">
        <f t="shared" si="874"/>
        <v>0</v>
      </c>
      <c r="S876" s="76">
        <f t="shared" si="874"/>
        <v>0</v>
      </c>
      <c r="T876" s="76">
        <f t="shared" si="874"/>
        <v>0</v>
      </c>
      <c r="U876" s="76">
        <f t="shared" si="874"/>
        <v>0</v>
      </c>
      <c r="V876" s="76">
        <f t="shared" si="874"/>
        <v>0</v>
      </c>
    </row>
    <row r="877">
      <c r="A877" s="76" t="str">
        <f t="shared" si="1"/>
        <v> ()</v>
      </c>
      <c r="B877" s="76"/>
      <c r="C877" s="76"/>
      <c r="D877" s="76"/>
      <c r="E877" s="76"/>
      <c r="F877" s="76"/>
      <c r="G877" s="76"/>
      <c r="H877" s="76"/>
      <c r="I877" s="88" t="str">
        <f t="shared" si="3"/>
        <v>no</v>
      </c>
      <c r="J877" s="88" t="str">
        <f>IFERROR(__xludf.DUMMYFUNCTION("IFERROR(JOIN("", "",FILTER(K877:P877,LEN(K877:P877))))"),"")</f>
        <v/>
      </c>
      <c r="K877" s="76" t="str">
        <f>IFERROR(__xludf.DUMMYFUNCTION("IF(ISBLANK($D877),"""",IFERROR(JOIN("", "",QUERY(INDIRECT(""'(EDCA) "" &amp; K$3 &amp; ""'!$A$1:$D$1000""),""SELECT A WHERE D = '"" &amp; $A877 &amp; ""'""))))"),"")</f>
        <v/>
      </c>
      <c r="L877" s="76" t="str">
        <f>IFERROR(__xludf.DUMMYFUNCTION("IF(ISBLANK($D877),"""",IFERROR(JOIN("", "",QUERY(INDIRECT(""'(EDCA) "" &amp; L$3 &amp; ""'!$A$1:$D$1000""),""SELECT A WHERE D = '"" &amp; $A877 &amp; ""'""))))"),"")</f>
        <v/>
      </c>
      <c r="M877" s="76" t="str">
        <f>IFERROR(__xludf.DUMMYFUNCTION("IF(ISBLANK($D877),"""",IFERROR(JOIN("", "",QUERY(INDIRECT(""'(EDCA) "" &amp; M$3 &amp; ""'!$A$1:$D$1000""),""SELECT A WHERE D = '"" &amp; $A877 &amp; ""'""))))"),"")</f>
        <v/>
      </c>
      <c r="N877" s="76" t="str">
        <f>IFERROR(__xludf.DUMMYFUNCTION("IF(ISBLANK($D877),"""",IFERROR(JOIN("", "",QUERY(INDIRECT(""'(EDCA) "" &amp; N$3 &amp; ""'!$A$1:$D$1000""),""SELECT A WHERE D = '"" &amp; $A877 &amp; ""'""))))"),"")</f>
        <v/>
      </c>
      <c r="O877" s="76" t="str">
        <f>IFERROR(__xludf.DUMMYFUNCTION("IF(ISBLANK($D877),"""",IFERROR(JOIN("", "",QUERY(INDIRECT(""'(EDCA) "" &amp; O$3 &amp; ""'!$A$1:$D$1000""),""SELECT A WHERE D = '"" &amp; $A877 &amp; ""'""))))"),"")</f>
        <v/>
      </c>
      <c r="P877" s="76" t="str">
        <f>IFERROR(__xludf.DUMMYFUNCTION("IF(ISBLANK($D877),"""",IFERROR(JOIN("", "",QUERY(INDIRECT(""'(EDCA) "" &amp; P$3 &amp; ""'!$A$1:$D$1000""),""SELECT A WHERE D = '"" &amp; $A877 &amp; ""'""))))"),"")</f>
        <v/>
      </c>
      <c r="Q877" s="76">
        <f t="shared" ref="Q877:V877" si="875">IF(ISBLANK(IFERROR(VLOOKUP($A877,INDIRECT("'(EDCA) " &amp; Q$3 &amp; "'!$D:$D"),1,FALSE))),0,1)</f>
        <v>0</v>
      </c>
      <c r="R877" s="76">
        <f t="shared" si="875"/>
        <v>0</v>
      </c>
      <c r="S877" s="76">
        <f t="shared" si="875"/>
        <v>0</v>
      </c>
      <c r="T877" s="76">
        <f t="shared" si="875"/>
        <v>0</v>
      </c>
      <c r="U877" s="76">
        <f t="shared" si="875"/>
        <v>0</v>
      </c>
      <c r="V877" s="76">
        <f t="shared" si="875"/>
        <v>0</v>
      </c>
    </row>
    <row r="878">
      <c r="A878" s="76" t="str">
        <f t="shared" si="1"/>
        <v> ()</v>
      </c>
      <c r="B878" s="76"/>
      <c r="C878" s="76"/>
      <c r="D878" s="76"/>
      <c r="E878" s="76"/>
      <c r="F878" s="76"/>
      <c r="G878" s="76"/>
      <c r="H878" s="76"/>
      <c r="I878" s="88" t="str">
        <f t="shared" si="3"/>
        <v>no</v>
      </c>
      <c r="J878" s="88" t="str">
        <f>IFERROR(__xludf.DUMMYFUNCTION("IFERROR(JOIN("", "",FILTER(K878:P878,LEN(K878:P878))))"),"")</f>
        <v/>
      </c>
      <c r="K878" s="76" t="str">
        <f>IFERROR(__xludf.DUMMYFUNCTION("IF(ISBLANK($D878),"""",IFERROR(JOIN("", "",QUERY(INDIRECT(""'(EDCA) "" &amp; K$3 &amp; ""'!$A$1:$D$1000""),""SELECT A WHERE D = '"" &amp; $A878 &amp; ""'""))))"),"")</f>
        <v/>
      </c>
      <c r="L878" s="76" t="str">
        <f>IFERROR(__xludf.DUMMYFUNCTION("IF(ISBLANK($D878),"""",IFERROR(JOIN("", "",QUERY(INDIRECT(""'(EDCA) "" &amp; L$3 &amp; ""'!$A$1:$D$1000""),""SELECT A WHERE D = '"" &amp; $A878 &amp; ""'""))))"),"")</f>
        <v/>
      </c>
      <c r="M878" s="76" t="str">
        <f>IFERROR(__xludf.DUMMYFUNCTION("IF(ISBLANK($D878),"""",IFERROR(JOIN("", "",QUERY(INDIRECT(""'(EDCA) "" &amp; M$3 &amp; ""'!$A$1:$D$1000""),""SELECT A WHERE D = '"" &amp; $A878 &amp; ""'""))))"),"")</f>
        <v/>
      </c>
      <c r="N878" s="76" t="str">
        <f>IFERROR(__xludf.DUMMYFUNCTION("IF(ISBLANK($D878),"""",IFERROR(JOIN("", "",QUERY(INDIRECT(""'(EDCA) "" &amp; N$3 &amp; ""'!$A$1:$D$1000""),""SELECT A WHERE D = '"" &amp; $A878 &amp; ""'""))))"),"")</f>
        <v/>
      </c>
      <c r="O878" s="76" t="str">
        <f>IFERROR(__xludf.DUMMYFUNCTION("IF(ISBLANK($D878),"""",IFERROR(JOIN("", "",QUERY(INDIRECT(""'(EDCA) "" &amp; O$3 &amp; ""'!$A$1:$D$1000""),""SELECT A WHERE D = '"" &amp; $A878 &amp; ""'""))))"),"")</f>
        <v/>
      </c>
      <c r="P878" s="76" t="str">
        <f>IFERROR(__xludf.DUMMYFUNCTION("IF(ISBLANK($D878),"""",IFERROR(JOIN("", "",QUERY(INDIRECT(""'(EDCA) "" &amp; P$3 &amp; ""'!$A$1:$D$1000""),""SELECT A WHERE D = '"" &amp; $A878 &amp; ""'""))))"),"")</f>
        <v/>
      </c>
      <c r="Q878" s="76">
        <f t="shared" ref="Q878:V878" si="876">IF(ISBLANK(IFERROR(VLOOKUP($A878,INDIRECT("'(EDCA) " &amp; Q$3 &amp; "'!$D:$D"),1,FALSE))),0,1)</f>
        <v>0</v>
      </c>
      <c r="R878" s="76">
        <f t="shared" si="876"/>
        <v>0</v>
      </c>
      <c r="S878" s="76">
        <f t="shared" si="876"/>
        <v>0</v>
      </c>
      <c r="T878" s="76">
        <f t="shared" si="876"/>
        <v>0</v>
      </c>
      <c r="U878" s="76">
        <f t="shared" si="876"/>
        <v>0</v>
      </c>
      <c r="V878" s="76">
        <f t="shared" si="876"/>
        <v>0</v>
      </c>
    </row>
    <row r="879">
      <c r="A879" s="76" t="str">
        <f t="shared" si="1"/>
        <v> ()</v>
      </c>
      <c r="B879" s="76"/>
      <c r="C879" s="76"/>
      <c r="D879" s="76"/>
      <c r="E879" s="76"/>
      <c r="F879" s="76"/>
      <c r="G879" s="76"/>
      <c r="H879" s="76"/>
      <c r="I879" s="88" t="str">
        <f t="shared" si="3"/>
        <v>no</v>
      </c>
      <c r="J879" s="88" t="str">
        <f>IFERROR(__xludf.DUMMYFUNCTION("IFERROR(JOIN("", "",FILTER(K879:P879,LEN(K879:P879))))"),"")</f>
        <v/>
      </c>
      <c r="K879" s="76" t="str">
        <f>IFERROR(__xludf.DUMMYFUNCTION("IF(ISBLANK($D879),"""",IFERROR(JOIN("", "",QUERY(INDIRECT(""'(EDCA) "" &amp; K$3 &amp; ""'!$A$1:$D$1000""),""SELECT A WHERE D = '"" &amp; $A879 &amp; ""'""))))"),"")</f>
        <v/>
      </c>
      <c r="L879" s="76" t="str">
        <f>IFERROR(__xludf.DUMMYFUNCTION("IF(ISBLANK($D879),"""",IFERROR(JOIN("", "",QUERY(INDIRECT(""'(EDCA) "" &amp; L$3 &amp; ""'!$A$1:$D$1000""),""SELECT A WHERE D = '"" &amp; $A879 &amp; ""'""))))"),"")</f>
        <v/>
      </c>
      <c r="M879" s="76" t="str">
        <f>IFERROR(__xludf.DUMMYFUNCTION("IF(ISBLANK($D879),"""",IFERROR(JOIN("", "",QUERY(INDIRECT(""'(EDCA) "" &amp; M$3 &amp; ""'!$A$1:$D$1000""),""SELECT A WHERE D = '"" &amp; $A879 &amp; ""'""))))"),"")</f>
        <v/>
      </c>
      <c r="N879" s="76" t="str">
        <f>IFERROR(__xludf.DUMMYFUNCTION("IF(ISBLANK($D879),"""",IFERROR(JOIN("", "",QUERY(INDIRECT(""'(EDCA) "" &amp; N$3 &amp; ""'!$A$1:$D$1000""),""SELECT A WHERE D = '"" &amp; $A879 &amp; ""'""))))"),"")</f>
        <v/>
      </c>
      <c r="O879" s="76" t="str">
        <f>IFERROR(__xludf.DUMMYFUNCTION("IF(ISBLANK($D879),"""",IFERROR(JOIN("", "",QUERY(INDIRECT(""'(EDCA) "" &amp; O$3 &amp; ""'!$A$1:$D$1000""),""SELECT A WHERE D = '"" &amp; $A879 &amp; ""'""))))"),"")</f>
        <v/>
      </c>
      <c r="P879" s="76" t="str">
        <f>IFERROR(__xludf.DUMMYFUNCTION("IF(ISBLANK($D879),"""",IFERROR(JOIN("", "",QUERY(INDIRECT(""'(EDCA) "" &amp; P$3 &amp; ""'!$A$1:$D$1000""),""SELECT A WHERE D = '"" &amp; $A879 &amp; ""'""))))"),"")</f>
        <v/>
      </c>
      <c r="Q879" s="76">
        <f t="shared" ref="Q879:V879" si="877">IF(ISBLANK(IFERROR(VLOOKUP($A879,INDIRECT("'(EDCA) " &amp; Q$3 &amp; "'!$D:$D"),1,FALSE))),0,1)</f>
        <v>0</v>
      </c>
      <c r="R879" s="76">
        <f t="shared" si="877"/>
        <v>0</v>
      </c>
      <c r="S879" s="76">
        <f t="shared" si="877"/>
        <v>0</v>
      </c>
      <c r="T879" s="76">
        <f t="shared" si="877"/>
        <v>0</v>
      </c>
      <c r="U879" s="76">
        <f t="shared" si="877"/>
        <v>0</v>
      </c>
      <c r="V879" s="76">
        <f t="shared" si="877"/>
        <v>0</v>
      </c>
    </row>
    <row r="880">
      <c r="A880" s="76" t="str">
        <f t="shared" si="1"/>
        <v> ()</v>
      </c>
      <c r="B880" s="76"/>
      <c r="C880" s="76"/>
      <c r="D880" s="76"/>
      <c r="E880" s="76"/>
      <c r="F880" s="76"/>
      <c r="G880" s="76"/>
      <c r="H880" s="76"/>
      <c r="I880" s="88" t="str">
        <f t="shared" si="3"/>
        <v>no</v>
      </c>
      <c r="J880" s="88" t="str">
        <f>IFERROR(__xludf.DUMMYFUNCTION("IFERROR(JOIN("", "",FILTER(K880:P880,LEN(K880:P880))))"),"")</f>
        <v/>
      </c>
      <c r="K880" s="76" t="str">
        <f>IFERROR(__xludf.DUMMYFUNCTION("IF(ISBLANK($D880),"""",IFERROR(JOIN("", "",QUERY(INDIRECT(""'(EDCA) "" &amp; K$3 &amp; ""'!$A$1:$D$1000""),""SELECT A WHERE D = '"" &amp; $A880 &amp; ""'""))))"),"")</f>
        <v/>
      </c>
      <c r="L880" s="76" t="str">
        <f>IFERROR(__xludf.DUMMYFUNCTION("IF(ISBLANK($D880),"""",IFERROR(JOIN("", "",QUERY(INDIRECT(""'(EDCA) "" &amp; L$3 &amp; ""'!$A$1:$D$1000""),""SELECT A WHERE D = '"" &amp; $A880 &amp; ""'""))))"),"")</f>
        <v/>
      </c>
      <c r="M880" s="76" t="str">
        <f>IFERROR(__xludf.DUMMYFUNCTION("IF(ISBLANK($D880),"""",IFERROR(JOIN("", "",QUERY(INDIRECT(""'(EDCA) "" &amp; M$3 &amp; ""'!$A$1:$D$1000""),""SELECT A WHERE D = '"" &amp; $A880 &amp; ""'""))))"),"")</f>
        <v/>
      </c>
      <c r="N880" s="76" t="str">
        <f>IFERROR(__xludf.DUMMYFUNCTION("IF(ISBLANK($D880),"""",IFERROR(JOIN("", "",QUERY(INDIRECT(""'(EDCA) "" &amp; N$3 &amp; ""'!$A$1:$D$1000""),""SELECT A WHERE D = '"" &amp; $A880 &amp; ""'""))))"),"")</f>
        <v/>
      </c>
      <c r="O880" s="76" t="str">
        <f>IFERROR(__xludf.DUMMYFUNCTION("IF(ISBLANK($D880),"""",IFERROR(JOIN("", "",QUERY(INDIRECT(""'(EDCA) "" &amp; O$3 &amp; ""'!$A$1:$D$1000""),""SELECT A WHERE D = '"" &amp; $A880 &amp; ""'""))))"),"")</f>
        <v/>
      </c>
      <c r="P880" s="76" t="str">
        <f>IFERROR(__xludf.DUMMYFUNCTION("IF(ISBLANK($D880),"""",IFERROR(JOIN("", "",QUERY(INDIRECT(""'(EDCA) "" &amp; P$3 &amp; ""'!$A$1:$D$1000""),""SELECT A WHERE D = '"" &amp; $A880 &amp; ""'""))))"),"")</f>
        <v/>
      </c>
      <c r="Q880" s="76">
        <f t="shared" ref="Q880:V880" si="878">IF(ISBLANK(IFERROR(VLOOKUP($A880,INDIRECT("'(EDCA) " &amp; Q$3 &amp; "'!$D:$D"),1,FALSE))),0,1)</f>
        <v>0</v>
      </c>
      <c r="R880" s="76">
        <f t="shared" si="878"/>
        <v>0</v>
      </c>
      <c r="S880" s="76">
        <f t="shared" si="878"/>
        <v>0</v>
      </c>
      <c r="T880" s="76">
        <f t="shared" si="878"/>
        <v>0</v>
      </c>
      <c r="U880" s="76">
        <f t="shared" si="878"/>
        <v>0</v>
      </c>
      <c r="V880" s="76">
        <f t="shared" si="878"/>
        <v>0</v>
      </c>
    </row>
    <row r="881">
      <c r="A881" s="76" t="str">
        <f t="shared" si="1"/>
        <v> ()</v>
      </c>
      <c r="B881" s="76"/>
      <c r="C881" s="76"/>
      <c r="D881" s="76"/>
      <c r="E881" s="76"/>
      <c r="F881" s="76"/>
      <c r="G881" s="76"/>
      <c r="H881" s="76"/>
      <c r="I881" s="88" t="str">
        <f t="shared" si="3"/>
        <v>no</v>
      </c>
      <c r="J881" s="88" t="str">
        <f>IFERROR(__xludf.DUMMYFUNCTION("IFERROR(JOIN("", "",FILTER(K881:P881,LEN(K881:P881))))"),"")</f>
        <v/>
      </c>
      <c r="K881" s="76" t="str">
        <f>IFERROR(__xludf.DUMMYFUNCTION("IF(ISBLANK($D881),"""",IFERROR(JOIN("", "",QUERY(INDIRECT(""'(EDCA) "" &amp; K$3 &amp; ""'!$A$1:$D$1000""),""SELECT A WHERE D = '"" &amp; $A881 &amp; ""'""))))"),"")</f>
        <v/>
      </c>
      <c r="L881" s="76" t="str">
        <f>IFERROR(__xludf.DUMMYFUNCTION("IF(ISBLANK($D881),"""",IFERROR(JOIN("", "",QUERY(INDIRECT(""'(EDCA) "" &amp; L$3 &amp; ""'!$A$1:$D$1000""),""SELECT A WHERE D = '"" &amp; $A881 &amp; ""'""))))"),"")</f>
        <v/>
      </c>
      <c r="M881" s="76" t="str">
        <f>IFERROR(__xludf.DUMMYFUNCTION("IF(ISBLANK($D881),"""",IFERROR(JOIN("", "",QUERY(INDIRECT(""'(EDCA) "" &amp; M$3 &amp; ""'!$A$1:$D$1000""),""SELECT A WHERE D = '"" &amp; $A881 &amp; ""'""))))"),"")</f>
        <v/>
      </c>
      <c r="N881" s="76" t="str">
        <f>IFERROR(__xludf.DUMMYFUNCTION("IF(ISBLANK($D881),"""",IFERROR(JOIN("", "",QUERY(INDIRECT(""'(EDCA) "" &amp; N$3 &amp; ""'!$A$1:$D$1000""),""SELECT A WHERE D = '"" &amp; $A881 &amp; ""'""))))"),"")</f>
        <v/>
      </c>
      <c r="O881" s="76" t="str">
        <f>IFERROR(__xludf.DUMMYFUNCTION("IF(ISBLANK($D881),"""",IFERROR(JOIN("", "",QUERY(INDIRECT(""'(EDCA) "" &amp; O$3 &amp; ""'!$A$1:$D$1000""),""SELECT A WHERE D = '"" &amp; $A881 &amp; ""'""))))"),"")</f>
        <v/>
      </c>
      <c r="P881" s="76" t="str">
        <f>IFERROR(__xludf.DUMMYFUNCTION("IF(ISBLANK($D881),"""",IFERROR(JOIN("", "",QUERY(INDIRECT(""'(EDCA) "" &amp; P$3 &amp; ""'!$A$1:$D$1000""),""SELECT A WHERE D = '"" &amp; $A881 &amp; ""'""))))"),"")</f>
        <v/>
      </c>
      <c r="Q881" s="76">
        <f t="shared" ref="Q881:V881" si="879">IF(ISBLANK(IFERROR(VLOOKUP($A881,INDIRECT("'(EDCA) " &amp; Q$3 &amp; "'!$D:$D"),1,FALSE))),0,1)</f>
        <v>0</v>
      </c>
      <c r="R881" s="76">
        <f t="shared" si="879"/>
        <v>0</v>
      </c>
      <c r="S881" s="76">
        <f t="shared" si="879"/>
        <v>0</v>
      </c>
      <c r="T881" s="76">
        <f t="shared" si="879"/>
        <v>0</v>
      </c>
      <c r="U881" s="76">
        <f t="shared" si="879"/>
        <v>0</v>
      </c>
      <c r="V881" s="76">
        <f t="shared" si="879"/>
        <v>0</v>
      </c>
    </row>
    <row r="882">
      <c r="A882" s="76" t="str">
        <f t="shared" si="1"/>
        <v> ()</v>
      </c>
      <c r="B882" s="76"/>
      <c r="C882" s="76"/>
      <c r="D882" s="76"/>
      <c r="E882" s="76"/>
      <c r="F882" s="76"/>
      <c r="G882" s="76"/>
      <c r="H882" s="76"/>
      <c r="I882" s="88" t="str">
        <f t="shared" si="3"/>
        <v>no</v>
      </c>
      <c r="J882" s="88" t="str">
        <f>IFERROR(__xludf.DUMMYFUNCTION("IFERROR(JOIN("", "",FILTER(K882:P882,LEN(K882:P882))))"),"")</f>
        <v/>
      </c>
      <c r="K882" s="76" t="str">
        <f>IFERROR(__xludf.DUMMYFUNCTION("IF(ISBLANK($D882),"""",IFERROR(JOIN("", "",QUERY(INDIRECT(""'(EDCA) "" &amp; K$3 &amp; ""'!$A$1:$D$1000""),""SELECT A WHERE D = '"" &amp; $A882 &amp; ""'""))))"),"")</f>
        <v/>
      </c>
      <c r="L882" s="76" t="str">
        <f>IFERROR(__xludf.DUMMYFUNCTION("IF(ISBLANK($D882),"""",IFERROR(JOIN("", "",QUERY(INDIRECT(""'(EDCA) "" &amp; L$3 &amp; ""'!$A$1:$D$1000""),""SELECT A WHERE D = '"" &amp; $A882 &amp; ""'""))))"),"")</f>
        <v/>
      </c>
      <c r="M882" s="76" t="str">
        <f>IFERROR(__xludf.DUMMYFUNCTION("IF(ISBLANK($D882),"""",IFERROR(JOIN("", "",QUERY(INDIRECT(""'(EDCA) "" &amp; M$3 &amp; ""'!$A$1:$D$1000""),""SELECT A WHERE D = '"" &amp; $A882 &amp; ""'""))))"),"")</f>
        <v/>
      </c>
      <c r="N882" s="76" t="str">
        <f>IFERROR(__xludf.DUMMYFUNCTION("IF(ISBLANK($D882),"""",IFERROR(JOIN("", "",QUERY(INDIRECT(""'(EDCA) "" &amp; N$3 &amp; ""'!$A$1:$D$1000""),""SELECT A WHERE D = '"" &amp; $A882 &amp; ""'""))))"),"")</f>
        <v/>
      </c>
      <c r="O882" s="76" t="str">
        <f>IFERROR(__xludf.DUMMYFUNCTION("IF(ISBLANK($D882),"""",IFERROR(JOIN("", "",QUERY(INDIRECT(""'(EDCA) "" &amp; O$3 &amp; ""'!$A$1:$D$1000""),""SELECT A WHERE D = '"" &amp; $A882 &amp; ""'""))))"),"")</f>
        <v/>
      </c>
      <c r="P882" s="76" t="str">
        <f>IFERROR(__xludf.DUMMYFUNCTION("IF(ISBLANK($D882),"""",IFERROR(JOIN("", "",QUERY(INDIRECT(""'(EDCA) "" &amp; P$3 &amp; ""'!$A$1:$D$1000""),""SELECT A WHERE D = '"" &amp; $A882 &amp; ""'""))))"),"")</f>
        <v/>
      </c>
      <c r="Q882" s="76">
        <f t="shared" ref="Q882:V882" si="880">IF(ISBLANK(IFERROR(VLOOKUP($A882,INDIRECT("'(EDCA) " &amp; Q$3 &amp; "'!$D:$D"),1,FALSE))),0,1)</f>
        <v>0</v>
      </c>
      <c r="R882" s="76">
        <f t="shared" si="880"/>
        <v>0</v>
      </c>
      <c r="S882" s="76">
        <f t="shared" si="880"/>
        <v>0</v>
      </c>
      <c r="T882" s="76">
        <f t="shared" si="880"/>
        <v>0</v>
      </c>
      <c r="U882" s="76">
        <f t="shared" si="880"/>
        <v>0</v>
      </c>
      <c r="V882" s="76">
        <f t="shared" si="880"/>
        <v>0</v>
      </c>
    </row>
    <row r="883">
      <c r="A883" s="76" t="str">
        <f t="shared" si="1"/>
        <v> ()</v>
      </c>
      <c r="B883" s="76"/>
      <c r="C883" s="76"/>
      <c r="D883" s="76"/>
      <c r="E883" s="76"/>
      <c r="F883" s="76"/>
      <c r="G883" s="76"/>
      <c r="H883" s="76"/>
      <c r="I883" s="88" t="str">
        <f t="shared" si="3"/>
        <v>no</v>
      </c>
      <c r="J883" s="88" t="str">
        <f>IFERROR(__xludf.DUMMYFUNCTION("IFERROR(JOIN("", "",FILTER(K883:P883,LEN(K883:P883))))"),"")</f>
        <v/>
      </c>
      <c r="K883" s="76" t="str">
        <f>IFERROR(__xludf.DUMMYFUNCTION("IF(ISBLANK($D883),"""",IFERROR(JOIN("", "",QUERY(INDIRECT(""'(EDCA) "" &amp; K$3 &amp; ""'!$A$1:$D$1000""),""SELECT A WHERE D = '"" &amp; $A883 &amp; ""'""))))"),"")</f>
        <v/>
      </c>
      <c r="L883" s="76" t="str">
        <f>IFERROR(__xludf.DUMMYFUNCTION("IF(ISBLANK($D883),"""",IFERROR(JOIN("", "",QUERY(INDIRECT(""'(EDCA) "" &amp; L$3 &amp; ""'!$A$1:$D$1000""),""SELECT A WHERE D = '"" &amp; $A883 &amp; ""'""))))"),"")</f>
        <v/>
      </c>
      <c r="M883" s="76" t="str">
        <f>IFERROR(__xludf.DUMMYFUNCTION("IF(ISBLANK($D883),"""",IFERROR(JOIN("", "",QUERY(INDIRECT(""'(EDCA) "" &amp; M$3 &amp; ""'!$A$1:$D$1000""),""SELECT A WHERE D = '"" &amp; $A883 &amp; ""'""))))"),"")</f>
        <v/>
      </c>
      <c r="N883" s="76" t="str">
        <f>IFERROR(__xludf.DUMMYFUNCTION("IF(ISBLANK($D883),"""",IFERROR(JOIN("", "",QUERY(INDIRECT(""'(EDCA) "" &amp; N$3 &amp; ""'!$A$1:$D$1000""),""SELECT A WHERE D = '"" &amp; $A883 &amp; ""'""))))"),"")</f>
        <v/>
      </c>
      <c r="O883" s="76" t="str">
        <f>IFERROR(__xludf.DUMMYFUNCTION("IF(ISBLANK($D883),"""",IFERROR(JOIN("", "",QUERY(INDIRECT(""'(EDCA) "" &amp; O$3 &amp; ""'!$A$1:$D$1000""),""SELECT A WHERE D = '"" &amp; $A883 &amp; ""'""))))"),"")</f>
        <v/>
      </c>
      <c r="P883" s="76" t="str">
        <f>IFERROR(__xludf.DUMMYFUNCTION("IF(ISBLANK($D883),"""",IFERROR(JOIN("", "",QUERY(INDIRECT(""'(EDCA) "" &amp; P$3 &amp; ""'!$A$1:$D$1000""),""SELECT A WHERE D = '"" &amp; $A883 &amp; ""'""))))"),"")</f>
        <v/>
      </c>
      <c r="Q883" s="76">
        <f t="shared" ref="Q883:V883" si="881">IF(ISBLANK(IFERROR(VLOOKUP($A883,INDIRECT("'(EDCA) " &amp; Q$3 &amp; "'!$D:$D"),1,FALSE))),0,1)</f>
        <v>0</v>
      </c>
      <c r="R883" s="76">
        <f t="shared" si="881"/>
        <v>0</v>
      </c>
      <c r="S883" s="76">
        <f t="shared" si="881"/>
        <v>0</v>
      </c>
      <c r="T883" s="76">
        <f t="shared" si="881"/>
        <v>0</v>
      </c>
      <c r="U883" s="76">
        <f t="shared" si="881"/>
        <v>0</v>
      </c>
      <c r="V883" s="76">
        <f t="shared" si="881"/>
        <v>0</v>
      </c>
    </row>
    <row r="884">
      <c r="A884" s="76" t="str">
        <f t="shared" si="1"/>
        <v> ()</v>
      </c>
      <c r="B884" s="76"/>
      <c r="C884" s="76"/>
      <c r="D884" s="76"/>
      <c r="E884" s="76"/>
      <c r="F884" s="76"/>
      <c r="G884" s="76"/>
      <c r="H884" s="76"/>
      <c r="I884" s="88" t="str">
        <f t="shared" si="3"/>
        <v>no</v>
      </c>
      <c r="J884" s="88" t="str">
        <f>IFERROR(__xludf.DUMMYFUNCTION("IFERROR(JOIN("", "",FILTER(K884:P884,LEN(K884:P884))))"),"")</f>
        <v/>
      </c>
      <c r="K884" s="76" t="str">
        <f>IFERROR(__xludf.DUMMYFUNCTION("IF(ISBLANK($D884),"""",IFERROR(JOIN("", "",QUERY(INDIRECT(""'(EDCA) "" &amp; K$3 &amp; ""'!$A$1:$D$1000""),""SELECT A WHERE D = '"" &amp; $A884 &amp; ""'""))))"),"")</f>
        <v/>
      </c>
      <c r="L884" s="76" t="str">
        <f>IFERROR(__xludf.DUMMYFUNCTION("IF(ISBLANK($D884),"""",IFERROR(JOIN("", "",QUERY(INDIRECT(""'(EDCA) "" &amp; L$3 &amp; ""'!$A$1:$D$1000""),""SELECT A WHERE D = '"" &amp; $A884 &amp; ""'""))))"),"")</f>
        <v/>
      </c>
      <c r="M884" s="76" t="str">
        <f>IFERROR(__xludf.DUMMYFUNCTION("IF(ISBLANK($D884),"""",IFERROR(JOIN("", "",QUERY(INDIRECT(""'(EDCA) "" &amp; M$3 &amp; ""'!$A$1:$D$1000""),""SELECT A WHERE D = '"" &amp; $A884 &amp; ""'""))))"),"")</f>
        <v/>
      </c>
      <c r="N884" s="76" t="str">
        <f>IFERROR(__xludf.DUMMYFUNCTION("IF(ISBLANK($D884),"""",IFERROR(JOIN("", "",QUERY(INDIRECT(""'(EDCA) "" &amp; N$3 &amp; ""'!$A$1:$D$1000""),""SELECT A WHERE D = '"" &amp; $A884 &amp; ""'""))))"),"")</f>
        <v/>
      </c>
      <c r="O884" s="76" t="str">
        <f>IFERROR(__xludf.DUMMYFUNCTION("IF(ISBLANK($D884),"""",IFERROR(JOIN("", "",QUERY(INDIRECT(""'(EDCA) "" &amp; O$3 &amp; ""'!$A$1:$D$1000""),""SELECT A WHERE D = '"" &amp; $A884 &amp; ""'""))))"),"")</f>
        <v/>
      </c>
      <c r="P884" s="76" t="str">
        <f>IFERROR(__xludf.DUMMYFUNCTION("IF(ISBLANK($D884),"""",IFERROR(JOIN("", "",QUERY(INDIRECT(""'(EDCA) "" &amp; P$3 &amp; ""'!$A$1:$D$1000""),""SELECT A WHERE D = '"" &amp; $A884 &amp; ""'""))))"),"")</f>
        <v/>
      </c>
      <c r="Q884" s="76">
        <f t="shared" ref="Q884:V884" si="882">IF(ISBLANK(IFERROR(VLOOKUP($A884,INDIRECT("'(EDCA) " &amp; Q$3 &amp; "'!$D:$D"),1,FALSE))),0,1)</f>
        <v>0</v>
      </c>
      <c r="R884" s="76">
        <f t="shared" si="882"/>
        <v>0</v>
      </c>
      <c r="S884" s="76">
        <f t="shared" si="882"/>
        <v>0</v>
      </c>
      <c r="T884" s="76">
        <f t="shared" si="882"/>
        <v>0</v>
      </c>
      <c r="U884" s="76">
        <f t="shared" si="882"/>
        <v>0</v>
      </c>
      <c r="V884" s="76">
        <f t="shared" si="882"/>
        <v>0</v>
      </c>
    </row>
    <row r="885">
      <c r="A885" s="76" t="str">
        <f t="shared" si="1"/>
        <v> ()</v>
      </c>
      <c r="B885" s="76"/>
      <c r="C885" s="76"/>
      <c r="D885" s="76"/>
      <c r="E885" s="76"/>
      <c r="F885" s="76"/>
      <c r="G885" s="76"/>
      <c r="H885" s="76"/>
      <c r="I885" s="88" t="str">
        <f t="shared" si="3"/>
        <v>no</v>
      </c>
      <c r="J885" s="88" t="str">
        <f>IFERROR(__xludf.DUMMYFUNCTION("IFERROR(JOIN("", "",FILTER(K885:P885,LEN(K885:P885))))"),"")</f>
        <v/>
      </c>
      <c r="K885" s="76" t="str">
        <f>IFERROR(__xludf.DUMMYFUNCTION("IF(ISBLANK($D885),"""",IFERROR(JOIN("", "",QUERY(INDIRECT(""'(EDCA) "" &amp; K$3 &amp; ""'!$A$1:$D$1000""),""SELECT A WHERE D = '"" &amp; $A885 &amp; ""'""))))"),"")</f>
        <v/>
      </c>
      <c r="L885" s="76" t="str">
        <f>IFERROR(__xludf.DUMMYFUNCTION("IF(ISBLANK($D885),"""",IFERROR(JOIN("", "",QUERY(INDIRECT(""'(EDCA) "" &amp; L$3 &amp; ""'!$A$1:$D$1000""),""SELECT A WHERE D = '"" &amp; $A885 &amp; ""'""))))"),"")</f>
        <v/>
      </c>
      <c r="M885" s="76" t="str">
        <f>IFERROR(__xludf.DUMMYFUNCTION("IF(ISBLANK($D885),"""",IFERROR(JOIN("", "",QUERY(INDIRECT(""'(EDCA) "" &amp; M$3 &amp; ""'!$A$1:$D$1000""),""SELECT A WHERE D = '"" &amp; $A885 &amp; ""'""))))"),"")</f>
        <v/>
      </c>
      <c r="N885" s="76" t="str">
        <f>IFERROR(__xludf.DUMMYFUNCTION("IF(ISBLANK($D885),"""",IFERROR(JOIN("", "",QUERY(INDIRECT(""'(EDCA) "" &amp; N$3 &amp; ""'!$A$1:$D$1000""),""SELECT A WHERE D = '"" &amp; $A885 &amp; ""'""))))"),"")</f>
        <v/>
      </c>
      <c r="O885" s="76" t="str">
        <f>IFERROR(__xludf.DUMMYFUNCTION("IF(ISBLANK($D885),"""",IFERROR(JOIN("", "",QUERY(INDIRECT(""'(EDCA) "" &amp; O$3 &amp; ""'!$A$1:$D$1000""),""SELECT A WHERE D = '"" &amp; $A885 &amp; ""'""))))"),"")</f>
        <v/>
      </c>
      <c r="P885" s="76" t="str">
        <f>IFERROR(__xludf.DUMMYFUNCTION("IF(ISBLANK($D885),"""",IFERROR(JOIN("", "",QUERY(INDIRECT(""'(EDCA) "" &amp; P$3 &amp; ""'!$A$1:$D$1000""),""SELECT A WHERE D = '"" &amp; $A885 &amp; ""'""))))"),"")</f>
        <v/>
      </c>
      <c r="Q885" s="76">
        <f t="shared" ref="Q885:V885" si="883">IF(ISBLANK(IFERROR(VLOOKUP($A885,INDIRECT("'(EDCA) " &amp; Q$3 &amp; "'!$D:$D"),1,FALSE))),0,1)</f>
        <v>0</v>
      </c>
      <c r="R885" s="76">
        <f t="shared" si="883"/>
        <v>0</v>
      </c>
      <c r="S885" s="76">
        <f t="shared" si="883"/>
        <v>0</v>
      </c>
      <c r="T885" s="76">
        <f t="shared" si="883"/>
        <v>0</v>
      </c>
      <c r="U885" s="76">
        <f t="shared" si="883"/>
        <v>0</v>
      </c>
      <c r="V885" s="76">
        <f t="shared" si="883"/>
        <v>0</v>
      </c>
    </row>
    <row r="886">
      <c r="A886" s="76" t="str">
        <f t="shared" si="1"/>
        <v> ()</v>
      </c>
      <c r="B886" s="76"/>
      <c r="C886" s="76"/>
      <c r="D886" s="76"/>
      <c r="E886" s="76"/>
      <c r="F886" s="76"/>
      <c r="G886" s="76"/>
      <c r="H886" s="76"/>
      <c r="I886" s="88" t="str">
        <f t="shared" si="3"/>
        <v>no</v>
      </c>
      <c r="J886" s="88" t="str">
        <f>IFERROR(__xludf.DUMMYFUNCTION("IFERROR(JOIN("", "",FILTER(K886:P886,LEN(K886:P886))))"),"")</f>
        <v/>
      </c>
      <c r="K886" s="76" t="str">
        <f>IFERROR(__xludf.DUMMYFUNCTION("IF(ISBLANK($D886),"""",IFERROR(JOIN("", "",QUERY(INDIRECT(""'(EDCA) "" &amp; K$3 &amp; ""'!$A$1:$D$1000""),""SELECT A WHERE D = '"" &amp; $A886 &amp; ""'""))))"),"")</f>
        <v/>
      </c>
      <c r="L886" s="76" t="str">
        <f>IFERROR(__xludf.DUMMYFUNCTION("IF(ISBLANK($D886),"""",IFERROR(JOIN("", "",QUERY(INDIRECT(""'(EDCA) "" &amp; L$3 &amp; ""'!$A$1:$D$1000""),""SELECT A WHERE D = '"" &amp; $A886 &amp; ""'""))))"),"")</f>
        <v/>
      </c>
      <c r="M886" s="76" t="str">
        <f>IFERROR(__xludf.DUMMYFUNCTION("IF(ISBLANK($D886),"""",IFERROR(JOIN("", "",QUERY(INDIRECT(""'(EDCA) "" &amp; M$3 &amp; ""'!$A$1:$D$1000""),""SELECT A WHERE D = '"" &amp; $A886 &amp; ""'""))))"),"")</f>
        <v/>
      </c>
      <c r="N886" s="76" t="str">
        <f>IFERROR(__xludf.DUMMYFUNCTION("IF(ISBLANK($D886),"""",IFERROR(JOIN("", "",QUERY(INDIRECT(""'(EDCA) "" &amp; N$3 &amp; ""'!$A$1:$D$1000""),""SELECT A WHERE D = '"" &amp; $A886 &amp; ""'""))))"),"")</f>
        <v/>
      </c>
      <c r="O886" s="76" t="str">
        <f>IFERROR(__xludf.DUMMYFUNCTION("IF(ISBLANK($D886),"""",IFERROR(JOIN("", "",QUERY(INDIRECT(""'(EDCA) "" &amp; O$3 &amp; ""'!$A$1:$D$1000""),""SELECT A WHERE D = '"" &amp; $A886 &amp; ""'""))))"),"")</f>
        <v/>
      </c>
      <c r="P886" s="76" t="str">
        <f>IFERROR(__xludf.DUMMYFUNCTION("IF(ISBLANK($D886),"""",IFERROR(JOIN("", "",QUERY(INDIRECT(""'(EDCA) "" &amp; P$3 &amp; ""'!$A$1:$D$1000""),""SELECT A WHERE D = '"" &amp; $A886 &amp; ""'""))))"),"")</f>
        <v/>
      </c>
      <c r="Q886" s="76">
        <f t="shared" ref="Q886:V886" si="884">IF(ISBLANK(IFERROR(VLOOKUP($A886,INDIRECT("'(EDCA) " &amp; Q$3 &amp; "'!$D:$D"),1,FALSE))),0,1)</f>
        <v>0</v>
      </c>
      <c r="R886" s="76">
        <f t="shared" si="884"/>
        <v>0</v>
      </c>
      <c r="S886" s="76">
        <f t="shared" si="884"/>
        <v>0</v>
      </c>
      <c r="T886" s="76">
        <f t="shared" si="884"/>
        <v>0</v>
      </c>
      <c r="U886" s="76">
        <f t="shared" si="884"/>
        <v>0</v>
      </c>
      <c r="V886" s="76">
        <f t="shared" si="884"/>
        <v>0</v>
      </c>
    </row>
    <row r="887">
      <c r="A887" s="76" t="str">
        <f t="shared" si="1"/>
        <v> ()</v>
      </c>
      <c r="B887" s="76"/>
      <c r="C887" s="76"/>
      <c r="D887" s="76"/>
      <c r="E887" s="76"/>
      <c r="F887" s="76"/>
      <c r="G887" s="76"/>
      <c r="H887" s="76"/>
      <c r="I887" s="88" t="str">
        <f t="shared" si="3"/>
        <v>no</v>
      </c>
      <c r="J887" s="88" t="str">
        <f>IFERROR(__xludf.DUMMYFUNCTION("IFERROR(JOIN("", "",FILTER(K887:P887,LEN(K887:P887))))"),"")</f>
        <v/>
      </c>
      <c r="K887" s="76" t="str">
        <f>IFERROR(__xludf.DUMMYFUNCTION("IF(ISBLANK($D887),"""",IFERROR(JOIN("", "",QUERY(INDIRECT(""'(EDCA) "" &amp; K$3 &amp; ""'!$A$1:$D$1000""),""SELECT A WHERE D = '"" &amp; $A887 &amp; ""'""))))"),"")</f>
        <v/>
      </c>
      <c r="L887" s="76" t="str">
        <f>IFERROR(__xludf.DUMMYFUNCTION("IF(ISBLANK($D887),"""",IFERROR(JOIN("", "",QUERY(INDIRECT(""'(EDCA) "" &amp; L$3 &amp; ""'!$A$1:$D$1000""),""SELECT A WHERE D = '"" &amp; $A887 &amp; ""'""))))"),"")</f>
        <v/>
      </c>
      <c r="M887" s="76" t="str">
        <f>IFERROR(__xludf.DUMMYFUNCTION("IF(ISBLANK($D887),"""",IFERROR(JOIN("", "",QUERY(INDIRECT(""'(EDCA) "" &amp; M$3 &amp; ""'!$A$1:$D$1000""),""SELECT A WHERE D = '"" &amp; $A887 &amp; ""'""))))"),"")</f>
        <v/>
      </c>
      <c r="N887" s="76" t="str">
        <f>IFERROR(__xludf.DUMMYFUNCTION("IF(ISBLANK($D887),"""",IFERROR(JOIN("", "",QUERY(INDIRECT(""'(EDCA) "" &amp; N$3 &amp; ""'!$A$1:$D$1000""),""SELECT A WHERE D = '"" &amp; $A887 &amp; ""'""))))"),"")</f>
        <v/>
      </c>
      <c r="O887" s="76" t="str">
        <f>IFERROR(__xludf.DUMMYFUNCTION("IF(ISBLANK($D887),"""",IFERROR(JOIN("", "",QUERY(INDIRECT(""'(EDCA) "" &amp; O$3 &amp; ""'!$A$1:$D$1000""),""SELECT A WHERE D = '"" &amp; $A887 &amp; ""'""))))"),"")</f>
        <v/>
      </c>
      <c r="P887" s="76" t="str">
        <f>IFERROR(__xludf.DUMMYFUNCTION("IF(ISBLANK($D887),"""",IFERROR(JOIN("", "",QUERY(INDIRECT(""'(EDCA) "" &amp; P$3 &amp; ""'!$A$1:$D$1000""),""SELECT A WHERE D = '"" &amp; $A887 &amp; ""'""))))"),"")</f>
        <v/>
      </c>
      <c r="Q887" s="76">
        <f t="shared" ref="Q887:V887" si="885">IF(ISBLANK(IFERROR(VLOOKUP($A887,INDIRECT("'(EDCA) " &amp; Q$3 &amp; "'!$D:$D"),1,FALSE))),0,1)</f>
        <v>0</v>
      </c>
      <c r="R887" s="76">
        <f t="shared" si="885"/>
        <v>0</v>
      </c>
      <c r="S887" s="76">
        <f t="shared" si="885"/>
        <v>0</v>
      </c>
      <c r="T887" s="76">
        <f t="shared" si="885"/>
        <v>0</v>
      </c>
      <c r="U887" s="76">
        <f t="shared" si="885"/>
        <v>0</v>
      </c>
      <c r="V887" s="76">
        <f t="shared" si="885"/>
        <v>0</v>
      </c>
    </row>
    <row r="888">
      <c r="A888" s="76" t="str">
        <f t="shared" si="1"/>
        <v> ()</v>
      </c>
      <c r="B888" s="76"/>
      <c r="C888" s="76"/>
      <c r="D888" s="76"/>
      <c r="E888" s="76"/>
      <c r="F888" s="76"/>
      <c r="G888" s="76"/>
      <c r="H888" s="76"/>
      <c r="I888" s="88" t="str">
        <f t="shared" si="3"/>
        <v>no</v>
      </c>
      <c r="J888" s="88" t="str">
        <f>IFERROR(__xludf.DUMMYFUNCTION("IFERROR(JOIN("", "",FILTER(K888:P888,LEN(K888:P888))))"),"")</f>
        <v/>
      </c>
      <c r="K888" s="76" t="str">
        <f>IFERROR(__xludf.DUMMYFUNCTION("IF(ISBLANK($D888),"""",IFERROR(JOIN("", "",QUERY(INDIRECT(""'(EDCA) "" &amp; K$3 &amp; ""'!$A$1:$D$1000""),""SELECT A WHERE D = '"" &amp; $A888 &amp; ""'""))))"),"")</f>
        <v/>
      </c>
      <c r="L888" s="76" t="str">
        <f>IFERROR(__xludf.DUMMYFUNCTION("IF(ISBLANK($D888),"""",IFERROR(JOIN("", "",QUERY(INDIRECT(""'(EDCA) "" &amp; L$3 &amp; ""'!$A$1:$D$1000""),""SELECT A WHERE D = '"" &amp; $A888 &amp; ""'""))))"),"")</f>
        <v/>
      </c>
      <c r="M888" s="76" t="str">
        <f>IFERROR(__xludf.DUMMYFUNCTION("IF(ISBLANK($D888),"""",IFERROR(JOIN("", "",QUERY(INDIRECT(""'(EDCA) "" &amp; M$3 &amp; ""'!$A$1:$D$1000""),""SELECT A WHERE D = '"" &amp; $A888 &amp; ""'""))))"),"")</f>
        <v/>
      </c>
      <c r="N888" s="76" t="str">
        <f>IFERROR(__xludf.DUMMYFUNCTION("IF(ISBLANK($D888),"""",IFERROR(JOIN("", "",QUERY(INDIRECT(""'(EDCA) "" &amp; N$3 &amp; ""'!$A$1:$D$1000""),""SELECT A WHERE D = '"" &amp; $A888 &amp; ""'""))))"),"")</f>
        <v/>
      </c>
      <c r="O888" s="76" t="str">
        <f>IFERROR(__xludf.DUMMYFUNCTION("IF(ISBLANK($D888),"""",IFERROR(JOIN("", "",QUERY(INDIRECT(""'(EDCA) "" &amp; O$3 &amp; ""'!$A$1:$D$1000""),""SELECT A WHERE D = '"" &amp; $A888 &amp; ""'""))))"),"")</f>
        <v/>
      </c>
      <c r="P888" s="76" t="str">
        <f>IFERROR(__xludf.DUMMYFUNCTION("IF(ISBLANK($D888),"""",IFERROR(JOIN("", "",QUERY(INDIRECT(""'(EDCA) "" &amp; P$3 &amp; ""'!$A$1:$D$1000""),""SELECT A WHERE D = '"" &amp; $A888 &amp; ""'""))))"),"")</f>
        <v/>
      </c>
      <c r="Q888" s="76">
        <f t="shared" ref="Q888:V888" si="886">IF(ISBLANK(IFERROR(VLOOKUP($A888,INDIRECT("'(EDCA) " &amp; Q$3 &amp; "'!$D:$D"),1,FALSE))),0,1)</f>
        <v>0</v>
      </c>
      <c r="R888" s="76">
        <f t="shared" si="886"/>
        <v>0</v>
      </c>
      <c r="S888" s="76">
        <f t="shared" si="886"/>
        <v>0</v>
      </c>
      <c r="T888" s="76">
        <f t="shared" si="886"/>
        <v>0</v>
      </c>
      <c r="U888" s="76">
        <f t="shared" si="886"/>
        <v>0</v>
      </c>
      <c r="V888" s="76">
        <f t="shared" si="886"/>
        <v>0</v>
      </c>
    </row>
    <row r="889">
      <c r="A889" s="76" t="str">
        <f t="shared" si="1"/>
        <v> ()</v>
      </c>
      <c r="B889" s="76"/>
      <c r="C889" s="76"/>
      <c r="D889" s="76"/>
      <c r="E889" s="76"/>
      <c r="F889" s="76"/>
      <c r="G889" s="76"/>
      <c r="H889" s="76"/>
      <c r="I889" s="88" t="str">
        <f t="shared" si="3"/>
        <v>no</v>
      </c>
      <c r="J889" s="88" t="str">
        <f>IFERROR(__xludf.DUMMYFUNCTION("IFERROR(JOIN("", "",FILTER(K889:P889,LEN(K889:P889))))"),"")</f>
        <v/>
      </c>
      <c r="K889" s="76" t="str">
        <f>IFERROR(__xludf.DUMMYFUNCTION("IF(ISBLANK($D889),"""",IFERROR(JOIN("", "",QUERY(INDIRECT(""'(EDCA) "" &amp; K$3 &amp; ""'!$A$1:$D$1000""),""SELECT A WHERE D = '"" &amp; $A889 &amp; ""'""))))"),"")</f>
        <v/>
      </c>
      <c r="L889" s="76" t="str">
        <f>IFERROR(__xludf.DUMMYFUNCTION("IF(ISBLANK($D889),"""",IFERROR(JOIN("", "",QUERY(INDIRECT(""'(EDCA) "" &amp; L$3 &amp; ""'!$A$1:$D$1000""),""SELECT A WHERE D = '"" &amp; $A889 &amp; ""'""))))"),"")</f>
        <v/>
      </c>
      <c r="M889" s="76" t="str">
        <f>IFERROR(__xludf.DUMMYFUNCTION("IF(ISBLANK($D889),"""",IFERROR(JOIN("", "",QUERY(INDIRECT(""'(EDCA) "" &amp; M$3 &amp; ""'!$A$1:$D$1000""),""SELECT A WHERE D = '"" &amp; $A889 &amp; ""'""))))"),"")</f>
        <v/>
      </c>
      <c r="N889" s="76" t="str">
        <f>IFERROR(__xludf.DUMMYFUNCTION("IF(ISBLANK($D889),"""",IFERROR(JOIN("", "",QUERY(INDIRECT(""'(EDCA) "" &amp; N$3 &amp; ""'!$A$1:$D$1000""),""SELECT A WHERE D = '"" &amp; $A889 &amp; ""'""))))"),"")</f>
        <v/>
      </c>
      <c r="O889" s="76" t="str">
        <f>IFERROR(__xludf.DUMMYFUNCTION("IF(ISBLANK($D889),"""",IFERROR(JOIN("", "",QUERY(INDIRECT(""'(EDCA) "" &amp; O$3 &amp; ""'!$A$1:$D$1000""),""SELECT A WHERE D = '"" &amp; $A889 &amp; ""'""))))"),"")</f>
        <v/>
      </c>
      <c r="P889" s="76" t="str">
        <f>IFERROR(__xludf.DUMMYFUNCTION("IF(ISBLANK($D889),"""",IFERROR(JOIN("", "",QUERY(INDIRECT(""'(EDCA) "" &amp; P$3 &amp; ""'!$A$1:$D$1000""),""SELECT A WHERE D = '"" &amp; $A889 &amp; ""'""))))"),"")</f>
        <v/>
      </c>
      <c r="Q889" s="76">
        <f t="shared" ref="Q889:V889" si="887">IF(ISBLANK(IFERROR(VLOOKUP($A889,INDIRECT("'(EDCA) " &amp; Q$3 &amp; "'!$D:$D"),1,FALSE))),0,1)</f>
        <v>0</v>
      </c>
      <c r="R889" s="76">
        <f t="shared" si="887"/>
        <v>0</v>
      </c>
      <c r="S889" s="76">
        <f t="shared" si="887"/>
        <v>0</v>
      </c>
      <c r="T889" s="76">
        <f t="shared" si="887"/>
        <v>0</v>
      </c>
      <c r="U889" s="76">
        <f t="shared" si="887"/>
        <v>0</v>
      </c>
      <c r="V889" s="76">
        <f t="shared" si="887"/>
        <v>0</v>
      </c>
    </row>
    <row r="890">
      <c r="A890" s="76" t="str">
        <f t="shared" si="1"/>
        <v> ()</v>
      </c>
      <c r="B890" s="76"/>
      <c r="C890" s="76"/>
      <c r="D890" s="76"/>
      <c r="E890" s="76"/>
      <c r="F890" s="76"/>
      <c r="G890" s="76"/>
      <c r="H890" s="76"/>
      <c r="I890" s="88" t="str">
        <f t="shared" si="3"/>
        <v>no</v>
      </c>
      <c r="J890" s="88" t="str">
        <f>IFERROR(__xludf.DUMMYFUNCTION("IFERROR(JOIN("", "",FILTER(K890:P890,LEN(K890:P890))))"),"")</f>
        <v/>
      </c>
      <c r="K890" s="76" t="str">
        <f>IFERROR(__xludf.DUMMYFUNCTION("IF(ISBLANK($D890),"""",IFERROR(JOIN("", "",QUERY(INDIRECT(""'(EDCA) "" &amp; K$3 &amp; ""'!$A$1:$D$1000""),""SELECT A WHERE D = '"" &amp; $A890 &amp; ""'""))))"),"")</f>
        <v/>
      </c>
      <c r="L890" s="76" t="str">
        <f>IFERROR(__xludf.DUMMYFUNCTION("IF(ISBLANK($D890),"""",IFERROR(JOIN("", "",QUERY(INDIRECT(""'(EDCA) "" &amp; L$3 &amp; ""'!$A$1:$D$1000""),""SELECT A WHERE D = '"" &amp; $A890 &amp; ""'""))))"),"")</f>
        <v/>
      </c>
      <c r="M890" s="76" t="str">
        <f>IFERROR(__xludf.DUMMYFUNCTION("IF(ISBLANK($D890),"""",IFERROR(JOIN("", "",QUERY(INDIRECT(""'(EDCA) "" &amp; M$3 &amp; ""'!$A$1:$D$1000""),""SELECT A WHERE D = '"" &amp; $A890 &amp; ""'""))))"),"")</f>
        <v/>
      </c>
      <c r="N890" s="76" t="str">
        <f>IFERROR(__xludf.DUMMYFUNCTION("IF(ISBLANK($D890),"""",IFERROR(JOIN("", "",QUERY(INDIRECT(""'(EDCA) "" &amp; N$3 &amp; ""'!$A$1:$D$1000""),""SELECT A WHERE D = '"" &amp; $A890 &amp; ""'""))))"),"")</f>
        <v/>
      </c>
      <c r="O890" s="76" t="str">
        <f>IFERROR(__xludf.DUMMYFUNCTION("IF(ISBLANK($D890),"""",IFERROR(JOIN("", "",QUERY(INDIRECT(""'(EDCA) "" &amp; O$3 &amp; ""'!$A$1:$D$1000""),""SELECT A WHERE D = '"" &amp; $A890 &amp; ""'""))))"),"")</f>
        <v/>
      </c>
      <c r="P890" s="76" t="str">
        <f>IFERROR(__xludf.DUMMYFUNCTION("IF(ISBLANK($D890),"""",IFERROR(JOIN("", "",QUERY(INDIRECT(""'(EDCA) "" &amp; P$3 &amp; ""'!$A$1:$D$1000""),""SELECT A WHERE D = '"" &amp; $A890 &amp; ""'""))))"),"")</f>
        <v/>
      </c>
      <c r="Q890" s="76">
        <f t="shared" ref="Q890:V890" si="888">IF(ISBLANK(IFERROR(VLOOKUP($A890,INDIRECT("'(EDCA) " &amp; Q$3 &amp; "'!$D:$D"),1,FALSE))),0,1)</f>
        <v>0</v>
      </c>
      <c r="R890" s="76">
        <f t="shared" si="888"/>
        <v>0</v>
      </c>
      <c r="S890" s="76">
        <f t="shared" si="888"/>
        <v>0</v>
      </c>
      <c r="T890" s="76">
        <f t="shared" si="888"/>
        <v>0</v>
      </c>
      <c r="U890" s="76">
        <f t="shared" si="888"/>
        <v>0</v>
      </c>
      <c r="V890" s="76">
        <f t="shared" si="888"/>
        <v>0</v>
      </c>
    </row>
    <row r="891">
      <c r="A891" s="76" t="str">
        <f t="shared" si="1"/>
        <v> ()</v>
      </c>
      <c r="B891" s="76"/>
      <c r="C891" s="76"/>
      <c r="D891" s="76"/>
      <c r="E891" s="76"/>
      <c r="F891" s="76"/>
      <c r="G891" s="76"/>
      <c r="H891" s="76"/>
      <c r="I891" s="88" t="str">
        <f t="shared" si="3"/>
        <v>no</v>
      </c>
      <c r="J891" s="88" t="str">
        <f>IFERROR(__xludf.DUMMYFUNCTION("IFERROR(JOIN("", "",FILTER(K891:P891,LEN(K891:P891))))"),"")</f>
        <v/>
      </c>
      <c r="K891" s="76" t="str">
        <f>IFERROR(__xludf.DUMMYFUNCTION("IF(ISBLANK($D891),"""",IFERROR(JOIN("", "",QUERY(INDIRECT(""'(EDCA) "" &amp; K$3 &amp; ""'!$A$1:$D$1000""),""SELECT A WHERE D = '"" &amp; $A891 &amp; ""'""))))"),"")</f>
        <v/>
      </c>
      <c r="L891" s="76" t="str">
        <f>IFERROR(__xludf.DUMMYFUNCTION("IF(ISBLANK($D891),"""",IFERROR(JOIN("", "",QUERY(INDIRECT(""'(EDCA) "" &amp; L$3 &amp; ""'!$A$1:$D$1000""),""SELECT A WHERE D = '"" &amp; $A891 &amp; ""'""))))"),"")</f>
        <v/>
      </c>
      <c r="M891" s="76" t="str">
        <f>IFERROR(__xludf.DUMMYFUNCTION("IF(ISBLANK($D891),"""",IFERROR(JOIN("", "",QUERY(INDIRECT(""'(EDCA) "" &amp; M$3 &amp; ""'!$A$1:$D$1000""),""SELECT A WHERE D = '"" &amp; $A891 &amp; ""'""))))"),"")</f>
        <v/>
      </c>
      <c r="N891" s="76" t="str">
        <f>IFERROR(__xludf.DUMMYFUNCTION("IF(ISBLANK($D891),"""",IFERROR(JOIN("", "",QUERY(INDIRECT(""'(EDCA) "" &amp; N$3 &amp; ""'!$A$1:$D$1000""),""SELECT A WHERE D = '"" &amp; $A891 &amp; ""'""))))"),"")</f>
        <v/>
      </c>
      <c r="O891" s="76" t="str">
        <f>IFERROR(__xludf.DUMMYFUNCTION("IF(ISBLANK($D891),"""",IFERROR(JOIN("", "",QUERY(INDIRECT(""'(EDCA) "" &amp; O$3 &amp; ""'!$A$1:$D$1000""),""SELECT A WHERE D = '"" &amp; $A891 &amp; ""'""))))"),"")</f>
        <v/>
      </c>
      <c r="P891" s="76" t="str">
        <f>IFERROR(__xludf.DUMMYFUNCTION("IF(ISBLANK($D891),"""",IFERROR(JOIN("", "",QUERY(INDIRECT(""'(EDCA) "" &amp; P$3 &amp; ""'!$A$1:$D$1000""),""SELECT A WHERE D = '"" &amp; $A891 &amp; ""'""))))"),"")</f>
        <v/>
      </c>
      <c r="Q891" s="76">
        <f t="shared" ref="Q891:V891" si="889">IF(ISBLANK(IFERROR(VLOOKUP($A891,INDIRECT("'(EDCA) " &amp; Q$3 &amp; "'!$D:$D"),1,FALSE))),0,1)</f>
        <v>0</v>
      </c>
      <c r="R891" s="76">
        <f t="shared" si="889"/>
        <v>0</v>
      </c>
      <c r="S891" s="76">
        <f t="shared" si="889"/>
        <v>0</v>
      </c>
      <c r="T891" s="76">
        <f t="shared" si="889"/>
        <v>0</v>
      </c>
      <c r="U891" s="76">
        <f t="shared" si="889"/>
        <v>0</v>
      </c>
      <c r="V891" s="76">
        <f t="shared" si="889"/>
        <v>0</v>
      </c>
    </row>
    <row r="892">
      <c r="A892" s="76" t="str">
        <f t="shared" si="1"/>
        <v> ()</v>
      </c>
      <c r="B892" s="76"/>
      <c r="C892" s="76"/>
      <c r="D892" s="76"/>
      <c r="E892" s="76"/>
      <c r="F892" s="76"/>
      <c r="G892" s="76"/>
      <c r="H892" s="76"/>
      <c r="I892" s="88" t="str">
        <f t="shared" si="3"/>
        <v>no</v>
      </c>
      <c r="J892" s="88" t="str">
        <f>IFERROR(__xludf.DUMMYFUNCTION("IFERROR(JOIN("", "",FILTER(K892:P892,LEN(K892:P892))))"),"")</f>
        <v/>
      </c>
      <c r="K892" s="76" t="str">
        <f>IFERROR(__xludf.DUMMYFUNCTION("IF(ISBLANK($D892),"""",IFERROR(JOIN("", "",QUERY(INDIRECT(""'(EDCA) "" &amp; K$3 &amp; ""'!$A$1:$D$1000""),""SELECT A WHERE D = '"" &amp; $A892 &amp; ""'""))))"),"")</f>
        <v/>
      </c>
      <c r="L892" s="76" t="str">
        <f>IFERROR(__xludf.DUMMYFUNCTION("IF(ISBLANK($D892),"""",IFERROR(JOIN("", "",QUERY(INDIRECT(""'(EDCA) "" &amp; L$3 &amp; ""'!$A$1:$D$1000""),""SELECT A WHERE D = '"" &amp; $A892 &amp; ""'""))))"),"")</f>
        <v/>
      </c>
      <c r="M892" s="76" t="str">
        <f>IFERROR(__xludf.DUMMYFUNCTION("IF(ISBLANK($D892),"""",IFERROR(JOIN("", "",QUERY(INDIRECT(""'(EDCA) "" &amp; M$3 &amp; ""'!$A$1:$D$1000""),""SELECT A WHERE D = '"" &amp; $A892 &amp; ""'""))))"),"")</f>
        <v/>
      </c>
      <c r="N892" s="76" t="str">
        <f>IFERROR(__xludf.DUMMYFUNCTION("IF(ISBLANK($D892),"""",IFERROR(JOIN("", "",QUERY(INDIRECT(""'(EDCA) "" &amp; N$3 &amp; ""'!$A$1:$D$1000""),""SELECT A WHERE D = '"" &amp; $A892 &amp; ""'""))))"),"")</f>
        <v/>
      </c>
      <c r="O892" s="76" t="str">
        <f>IFERROR(__xludf.DUMMYFUNCTION("IF(ISBLANK($D892),"""",IFERROR(JOIN("", "",QUERY(INDIRECT(""'(EDCA) "" &amp; O$3 &amp; ""'!$A$1:$D$1000""),""SELECT A WHERE D = '"" &amp; $A892 &amp; ""'""))))"),"")</f>
        <v/>
      </c>
      <c r="P892" s="76" t="str">
        <f>IFERROR(__xludf.DUMMYFUNCTION("IF(ISBLANK($D892),"""",IFERROR(JOIN("", "",QUERY(INDIRECT(""'(EDCA) "" &amp; P$3 &amp; ""'!$A$1:$D$1000""),""SELECT A WHERE D = '"" &amp; $A892 &amp; ""'""))))"),"")</f>
        <v/>
      </c>
      <c r="Q892" s="76">
        <f t="shared" ref="Q892:V892" si="890">IF(ISBLANK(IFERROR(VLOOKUP($A892,INDIRECT("'(EDCA) " &amp; Q$3 &amp; "'!$D:$D"),1,FALSE))),0,1)</f>
        <v>0</v>
      </c>
      <c r="R892" s="76">
        <f t="shared" si="890"/>
        <v>0</v>
      </c>
      <c r="S892" s="76">
        <f t="shared" si="890"/>
        <v>0</v>
      </c>
      <c r="T892" s="76">
        <f t="shared" si="890"/>
        <v>0</v>
      </c>
      <c r="U892" s="76">
        <f t="shared" si="890"/>
        <v>0</v>
      </c>
      <c r="V892" s="76">
        <f t="shared" si="890"/>
        <v>0</v>
      </c>
    </row>
    <row r="893">
      <c r="A893" s="76" t="str">
        <f t="shared" si="1"/>
        <v> ()</v>
      </c>
      <c r="B893" s="76"/>
      <c r="C893" s="76"/>
      <c r="D893" s="76"/>
      <c r="E893" s="76"/>
      <c r="F893" s="76"/>
      <c r="G893" s="76"/>
      <c r="H893" s="76"/>
      <c r="I893" s="88" t="str">
        <f t="shared" si="3"/>
        <v>no</v>
      </c>
      <c r="J893" s="88" t="str">
        <f>IFERROR(__xludf.DUMMYFUNCTION("IFERROR(JOIN("", "",FILTER(K893:P893,LEN(K893:P893))))"),"")</f>
        <v/>
      </c>
      <c r="K893" s="76" t="str">
        <f>IFERROR(__xludf.DUMMYFUNCTION("IF(ISBLANK($D893),"""",IFERROR(JOIN("", "",QUERY(INDIRECT(""'(EDCA) "" &amp; K$3 &amp; ""'!$A$1:$D$1000""),""SELECT A WHERE D = '"" &amp; $A893 &amp; ""'""))))"),"")</f>
        <v/>
      </c>
      <c r="L893" s="76" t="str">
        <f>IFERROR(__xludf.DUMMYFUNCTION("IF(ISBLANK($D893),"""",IFERROR(JOIN("", "",QUERY(INDIRECT(""'(EDCA) "" &amp; L$3 &amp; ""'!$A$1:$D$1000""),""SELECT A WHERE D = '"" &amp; $A893 &amp; ""'""))))"),"")</f>
        <v/>
      </c>
      <c r="M893" s="76" t="str">
        <f>IFERROR(__xludf.DUMMYFUNCTION("IF(ISBLANK($D893),"""",IFERROR(JOIN("", "",QUERY(INDIRECT(""'(EDCA) "" &amp; M$3 &amp; ""'!$A$1:$D$1000""),""SELECT A WHERE D = '"" &amp; $A893 &amp; ""'""))))"),"")</f>
        <v/>
      </c>
      <c r="N893" s="76" t="str">
        <f>IFERROR(__xludf.DUMMYFUNCTION("IF(ISBLANK($D893),"""",IFERROR(JOIN("", "",QUERY(INDIRECT(""'(EDCA) "" &amp; N$3 &amp; ""'!$A$1:$D$1000""),""SELECT A WHERE D = '"" &amp; $A893 &amp; ""'""))))"),"")</f>
        <v/>
      </c>
      <c r="O893" s="76" t="str">
        <f>IFERROR(__xludf.DUMMYFUNCTION("IF(ISBLANK($D893),"""",IFERROR(JOIN("", "",QUERY(INDIRECT(""'(EDCA) "" &amp; O$3 &amp; ""'!$A$1:$D$1000""),""SELECT A WHERE D = '"" &amp; $A893 &amp; ""'""))))"),"")</f>
        <v/>
      </c>
      <c r="P893" s="76" t="str">
        <f>IFERROR(__xludf.DUMMYFUNCTION("IF(ISBLANK($D893),"""",IFERROR(JOIN("", "",QUERY(INDIRECT(""'(EDCA) "" &amp; P$3 &amp; ""'!$A$1:$D$1000""),""SELECT A WHERE D = '"" &amp; $A893 &amp; ""'""))))"),"")</f>
        <v/>
      </c>
      <c r="Q893" s="76">
        <f t="shared" ref="Q893:V893" si="891">IF(ISBLANK(IFERROR(VLOOKUP($A893,INDIRECT("'(EDCA) " &amp; Q$3 &amp; "'!$D:$D"),1,FALSE))),0,1)</f>
        <v>0</v>
      </c>
      <c r="R893" s="76">
        <f t="shared" si="891"/>
        <v>0</v>
      </c>
      <c r="S893" s="76">
        <f t="shared" si="891"/>
        <v>0</v>
      </c>
      <c r="T893" s="76">
        <f t="shared" si="891"/>
        <v>0</v>
      </c>
      <c r="U893" s="76">
        <f t="shared" si="891"/>
        <v>0</v>
      </c>
      <c r="V893" s="76">
        <f t="shared" si="891"/>
        <v>0</v>
      </c>
    </row>
    <row r="894">
      <c r="A894" s="76" t="str">
        <f t="shared" si="1"/>
        <v> ()</v>
      </c>
      <c r="B894" s="76"/>
      <c r="C894" s="76"/>
      <c r="D894" s="76"/>
      <c r="E894" s="76"/>
      <c r="F894" s="76"/>
      <c r="G894" s="76"/>
      <c r="H894" s="76"/>
      <c r="I894" s="88" t="str">
        <f t="shared" si="3"/>
        <v>no</v>
      </c>
      <c r="J894" s="88" t="str">
        <f>IFERROR(__xludf.DUMMYFUNCTION("IFERROR(JOIN("", "",FILTER(K894:P894,LEN(K894:P894))))"),"")</f>
        <v/>
      </c>
      <c r="K894" s="76" t="str">
        <f>IFERROR(__xludf.DUMMYFUNCTION("IF(ISBLANK($D894),"""",IFERROR(JOIN("", "",QUERY(INDIRECT(""'(EDCA) "" &amp; K$3 &amp; ""'!$A$1:$D$1000""),""SELECT A WHERE D = '"" &amp; $A894 &amp; ""'""))))"),"")</f>
        <v/>
      </c>
      <c r="L894" s="76" t="str">
        <f>IFERROR(__xludf.DUMMYFUNCTION("IF(ISBLANK($D894),"""",IFERROR(JOIN("", "",QUERY(INDIRECT(""'(EDCA) "" &amp; L$3 &amp; ""'!$A$1:$D$1000""),""SELECT A WHERE D = '"" &amp; $A894 &amp; ""'""))))"),"")</f>
        <v/>
      </c>
      <c r="M894" s="76" t="str">
        <f>IFERROR(__xludf.DUMMYFUNCTION("IF(ISBLANK($D894),"""",IFERROR(JOIN("", "",QUERY(INDIRECT(""'(EDCA) "" &amp; M$3 &amp; ""'!$A$1:$D$1000""),""SELECT A WHERE D = '"" &amp; $A894 &amp; ""'""))))"),"")</f>
        <v/>
      </c>
      <c r="N894" s="76" t="str">
        <f>IFERROR(__xludf.DUMMYFUNCTION("IF(ISBLANK($D894),"""",IFERROR(JOIN("", "",QUERY(INDIRECT(""'(EDCA) "" &amp; N$3 &amp; ""'!$A$1:$D$1000""),""SELECT A WHERE D = '"" &amp; $A894 &amp; ""'""))))"),"")</f>
        <v/>
      </c>
      <c r="O894" s="76" t="str">
        <f>IFERROR(__xludf.DUMMYFUNCTION("IF(ISBLANK($D894),"""",IFERROR(JOIN("", "",QUERY(INDIRECT(""'(EDCA) "" &amp; O$3 &amp; ""'!$A$1:$D$1000""),""SELECT A WHERE D = '"" &amp; $A894 &amp; ""'""))))"),"")</f>
        <v/>
      </c>
      <c r="P894" s="76" t="str">
        <f>IFERROR(__xludf.DUMMYFUNCTION("IF(ISBLANK($D894),"""",IFERROR(JOIN("", "",QUERY(INDIRECT(""'(EDCA) "" &amp; P$3 &amp; ""'!$A$1:$D$1000""),""SELECT A WHERE D = '"" &amp; $A894 &amp; ""'""))))"),"")</f>
        <v/>
      </c>
      <c r="Q894" s="76">
        <f t="shared" ref="Q894:V894" si="892">IF(ISBLANK(IFERROR(VLOOKUP($A894,INDIRECT("'(EDCA) " &amp; Q$3 &amp; "'!$D:$D"),1,FALSE))),0,1)</f>
        <v>0</v>
      </c>
      <c r="R894" s="76">
        <f t="shared" si="892"/>
        <v>0</v>
      </c>
      <c r="S894" s="76">
        <f t="shared" si="892"/>
        <v>0</v>
      </c>
      <c r="T894" s="76">
        <f t="shared" si="892"/>
        <v>0</v>
      </c>
      <c r="U894" s="76">
        <f t="shared" si="892"/>
        <v>0</v>
      </c>
      <c r="V894" s="76">
        <f t="shared" si="892"/>
        <v>0</v>
      </c>
    </row>
    <row r="895">
      <c r="A895" s="76" t="str">
        <f t="shared" si="1"/>
        <v> ()</v>
      </c>
      <c r="B895" s="76"/>
      <c r="C895" s="76"/>
      <c r="D895" s="76"/>
      <c r="E895" s="76"/>
      <c r="F895" s="76"/>
      <c r="G895" s="76"/>
      <c r="H895" s="76"/>
      <c r="I895" s="88" t="str">
        <f t="shared" si="3"/>
        <v>no</v>
      </c>
      <c r="J895" s="88" t="str">
        <f>IFERROR(__xludf.DUMMYFUNCTION("IFERROR(JOIN("", "",FILTER(K895:P895,LEN(K895:P895))))"),"")</f>
        <v/>
      </c>
      <c r="K895" s="76" t="str">
        <f>IFERROR(__xludf.DUMMYFUNCTION("IF(ISBLANK($D895),"""",IFERROR(JOIN("", "",QUERY(INDIRECT(""'(EDCA) "" &amp; K$3 &amp; ""'!$A$1:$D$1000""),""SELECT A WHERE D = '"" &amp; $A895 &amp; ""'""))))"),"")</f>
        <v/>
      </c>
      <c r="L895" s="76" t="str">
        <f>IFERROR(__xludf.DUMMYFUNCTION("IF(ISBLANK($D895),"""",IFERROR(JOIN("", "",QUERY(INDIRECT(""'(EDCA) "" &amp; L$3 &amp; ""'!$A$1:$D$1000""),""SELECT A WHERE D = '"" &amp; $A895 &amp; ""'""))))"),"")</f>
        <v/>
      </c>
      <c r="M895" s="76" t="str">
        <f>IFERROR(__xludf.DUMMYFUNCTION("IF(ISBLANK($D895),"""",IFERROR(JOIN("", "",QUERY(INDIRECT(""'(EDCA) "" &amp; M$3 &amp; ""'!$A$1:$D$1000""),""SELECT A WHERE D = '"" &amp; $A895 &amp; ""'""))))"),"")</f>
        <v/>
      </c>
      <c r="N895" s="76" t="str">
        <f>IFERROR(__xludf.DUMMYFUNCTION("IF(ISBLANK($D895),"""",IFERROR(JOIN("", "",QUERY(INDIRECT(""'(EDCA) "" &amp; N$3 &amp; ""'!$A$1:$D$1000""),""SELECT A WHERE D = '"" &amp; $A895 &amp; ""'""))))"),"")</f>
        <v/>
      </c>
      <c r="O895" s="76" t="str">
        <f>IFERROR(__xludf.DUMMYFUNCTION("IF(ISBLANK($D895),"""",IFERROR(JOIN("", "",QUERY(INDIRECT(""'(EDCA) "" &amp; O$3 &amp; ""'!$A$1:$D$1000""),""SELECT A WHERE D = '"" &amp; $A895 &amp; ""'""))))"),"")</f>
        <v/>
      </c>
      <c r="P895" s="76" t="str">
        <f>IFERROR(__xludf.DUMMYFUNCTION("IF(ISBLANK($D895),"""",IFERROR(JOIN("", "",QUERY(INDIRECT(""'(EDCA) "" &amp; P$3 &amp; ""'!$A$1:$D$1000""),""SELECT A WHERE D = '"" &amp; $A895 &amp; ""'""))))"),"")</f>
        <v/>
      </c>
      <c r="Q895" s="76">
        <f t="shared" ref="Q895:V895" si="893">IF(ISBLANK(IFERROR(VLOOKUP($A895,INDIRECT("'(EDCA) " &amp; Q$3 &amp; "'!$D:$D"),1,FALSE))),0,1)</f>
        <v>0</v>
      </c>
      <c r="R895" s="76">
        <f t="shared" si="893"/>
        <v>0</v>
      </c>
      <c r="S895" s="76">
        <f t="shared" si="893"/>
        <v>0</v>
      </c>
      <c r="T895" s="76">
        <f t="shared" si="893"/>
        <v>0</v>
      </c>
      <c r="U895" s="76">
        <f t="shared" si="893"/>
        <v>0</v>
      </c>
      <c r="V895" s="76">
        <f t="shared" si="893"/>
        <v>0</v>
      </c>
    </row>
    <row r="896">
      <c r="A896" s="76" t="str">
        <f t="shared" si="1"/>
        <v> ()</v>
      </c>
      <c r="B896" s="76"/>
      <c r="C896" s="76"/>
      <c r="D896" s="76"/>
      <c r="E896" s="76"/>
      <c r="F896" s="76"/>
      <c r="G896" s="76"/>
      <c r="H896" s="76"/>
      <c r="I896" s="88" t="str">
        <f t="shared" si="3"/>
        <v>no</v>
      </c>
      <c r="J896" s="88" t="str">
        <f>IFERROR(__xludf.DUMMYFUNCTION("IFERROR(JOIN("", "",FILTER(K896:P896,LEN(K896:P896))))"),"")</f>
        <v/>
      </c>
      <c r="K896" s="76" t="str">
        <f>IFERROR(__xludf.DUMMYFUNCTION("IF(ISBLANK($D896),"""",IFERROR(JOIN("", "",QUERY(INDIRECT(""'(EDCA) "" &amp; K$3 &amp; ""'!$A$1:$D$1000""),""SELECT A WHERE D = '"" &amp; $A896 &amp; ""'""))))"),"")</f>
        <v/>
      </c>
      <c r="L896" s="76" t="str">
        <f>IFERROR(__xludf.DUMMYFUNCTION("IF(ISBLANK($D896),"""",IFERROR(JOIN("", "",QUERY(INDIRECT(""'(EDCA) "" &amp; L$3 &amp; ""'!$A$1:$D$1000""),""SELECT A WHERE D = '"" &amp; $A896 &amp; ""'""))))"),"")</f>
        <v/>
      </c>
      <c r="M896" s="76" t="str">
        <f>IFERROR(__xludf.DUMMYFUNCTION("IF(ISBLANK($D896),"""",IFERROR(JOIN("", "",QUERY(INDIRECT(""'(EDCA) "" &amp; M$3 &amp; ""'!$A$1:$D$1000""),""SELECT A WHERE D = '"" &amp; $A896 &amp; ""'""))))"),"")</f>
        <v/>
      </c>
      <c r="N896" s="76" t="str">
        <f>IFERROR(__xludf.DUMMYFUNCTION("IF(ISBLANK($D896),"""",IFERROR(JOIN("", "",QUERY(INDIRECT(""'(EDCA) "" &amp; N$3 &amp; ""'!$A$1:$D$1000""),""SELECT A WHERE D = '"" &amp; $A896 &amp; ""'""))))"),"")</f>
        <v/>
      </c>
      <c r="O896" s="76" t="str">
        <f>IFERROR(__xludf.DUMMYFUNCTION("IF(ISBLANK($D896),"""",IFERROR(JOIN("", "",QUERY(INDIRECT(""'(EDCA) "" &amp; O$3 &amp; ""'!$A$1:$D$1000""),""SELECT A WHERE D = '"" &amp; $A896 &amp; ""'""))))"),"")</f>
        <v/>
      </c>
      <c r="P896" s="76" t="str">
        <f>IFERROR(__xludf.DUMMYFUNCTION("IF(ISBLANK($D896),"""",IFERROR(JOIN("", "",QUERY(INDIRECT(""'(EDCA) "" &amp; P$3 &amp; ""'!$A$1:$D$1000""),""SELECT A WHERE D = '"" &amp; $A896 &amp; ""'""))))"),"")</f>
        <v/>
      </c>
      <c r="Q896" s="76">
        <f t="shared" ref="Q896:V896" si="894">IF(ISBLANK(IFERROR(VLOOKUP($A896,INDIRECT("'(EDCA) " &amp; Q$3 &amp; "'!$D:$D"),1,FALSE))),0,1)</f>
        <v>0</v>
      </c>
      <c r="R896" s="76">
        <f t="shared" si="894"/>
        <v>0</v>
      </c>
      <c r="S896" s="76">
        <f t="shared" si="894"/>
        <v>0</v>
      </c>
      <c r="T896" s="76">
        <f t="shared" si="894"/>
        <v>0</v>
      </c>
      <c r="U896" s="76">
        <f t="shared" si="894"/>
        <v>0</v>
      </c>
      <c r="V896" s="76">
        <f t="shared" si="894"/>
        <v>0</v>
      </c>
    </row>
    <row r="897">
      <c r="A897" s="76" t="str">
        <f t="shared" si="1"/>
        <v> ()</v>
      </c>
      <c r="B897" s="76"/>
      <c r="C897" s="76"/>
      <c r="D897" s="76"/>
      <c r="E897" s="76"/>
      <c r="F897" s="76"/>
      <c r="G897" s="76"/>
      <c r="H897" s="76"/>
      <c r="I897" s="88" t="str">
        <f t="shared" si="3"/>
        <v>no</v>
      </c>
      <c r="J897" s="88" t="str">
        <f>IFERROR(__xludf.DUMMYFUNCTION("IFERROR(JOIN("", "",FILTER(K897:P897,LEN(K897:P897))))"),"")</f>
        <v/>
      </c>
      <c r="K897" s="76" t="str">
        <f>IFERROR(__xludf.DUMMYFUNCTION("IF(ISBLANK($D897),"""",IFERROR(JOIN("", "",QUERY(INDIRECT(""'(EDCA) "" &amp; K$3 &amp; ""'!$A$1:$D$1000""),""SELECT A WHERE D = '"" &amp; $A897 &amp; ""'""))))"),"")</f>
        <v/>
      </c>
      <c r="L897" s="76" t="str">
        <f>IFERROR(__xludf.DUMMYFUNCTION("IF(ISBLANK($D897),"""",IFERROR(JOIN("", "",QUERY(INDIRECT(""'(EDCA) "" &amp; L$3 &amp; ""'!$A$1:$D$1000""),""SELECT A WHERE D = '"" &amp; $A897 &amp; ""'""))))"),"")</f>
        <v/>
      </c>
      <c r="M897" s="76" t="str">
        <f>IFERROR(__xludf.DUMMYFUNCTION("IF(ISBLANK($D897),"""",IFERROR(JOIN("", "",QUERY(INDIRECT(""'(EDCA) "" &amp; M$3 &amp; ""'!$A$1:$D$1000""),""SELECT A WHERE D = '"" &amp; $A897 &amp; ""'""))))"),"")</f>
        <v/>
      </c>
      <c r="N897" s="76" t="str">
        <f>IFERROR(__xludf.DUMMYFUNCTION("IF(ISBLANK($D897),"""",IFERROR(JOIN("", "",QUERY(INDIRECT(""'(EDCA) "" &amp; N$3 &amp; ""'!$A$1:$D$1000""),""SELECT A WHERE D = '"" &amp; $A897 &amp; ""'""))))"),"")</f>
        <v/>
      </c>
      <c r="O897" s="76" t="str">
        <f>IFERROR(__xludf.DUMMYFUNCTION("IF(ISBLANK($D897),"""",IFERROR(JOIN("", "",QUERY(INDIRECT(""'(EDCA) "" &amp; O$3 &amp; ""'!$A$1:$D$1000""),""SELECT A WHERE D = '"" &amp; $A897 &amp; ""'""))))"),"")</f>
        <v/>
      </c>
      <c r="P897" s="76" t="str">
        <f>IFERROR(__xludf.DUMMYFUNCTION("IF(ISBLANK($D897),"""",IFERROR(JOIN("", "",QUERY(INDIRECT(""'(EDCA) "" &amp; P$3 &amp; ""'!$A$1:$D$1000""),""SELECT A WHERE D = '"" &amp; $A897 &amp; ""'""))))"),"")</f>
        <v/>
      </c>
      <c r="Q897" s="76">
        <f t="shared" ref="Q897:V897" si="895">IF(ISBLANK(IFERROR(VLOOKUP($A897,INDIRECT("'(EDCA) " &amp; Q$3 &amp; "'!$D:$D"),1,FALSE))),0,1)</f>
        <v>0</v>
      </c>
      <c r="R897" s="76">
        <f t="shared" si="895"/>
        <v>0</v>
      </c>
      <c r="S897" s="76">
        <f t="shared" si="895"/>
        <v>0</v>
      </c>
      <c r="T897" s="76">
        <f t="shared" si="895"/>
        <v>0</v>
      </c>
      <c r="U897" s="76">
        <f t="shared" si="895"/>
        <v>0</v>
      </c>
      <c r="V897" s="76">
        <f t="shared" si="895"/>
        <v>0</v>
      </c>
    </row>
    <row r="898">
      <c r="A898" s="76" t="str">
        <f t="shared" si="1"/>
        <v> ()</v>
      </c>
      <c r="B898" s="76"/>
      <c r="C898" s="76"/>
      <c r="D898" s="76"/>
      <c r="E898" s="76"/>
      <c r="F898" s="76"/>
      <c r="G898" s="76"/>
      <c r="H898" s="76"/>
      <c r="I898" s="88" t="str">
        <f t="shared" si="3"/>
        <v>no</v>
      </c>
      <c r="J898" s="88" t="str">
        <f>IFERROR(__xludf.DUMMYFUNCTION("IFERROR(JOIN("", "",FILTER(K898:P898,LEN(K898:P898))))"),"")</f>
        <v/>
      </c>
      <c r="K898" s="76" t="str">
        <f>IFERROR(__xludf.DUMMYFUNCTION("IF(ISBLANK($D898),"""",IFERROR(JOIN("", "",QUERY(INDIRECT(""'(EDCA) "" &amp; K$3 &amp; ""'!$A$1:$D$1000""),""SELECT A WHERE D = '"" &amp; $A898 &amp; ""'""))))"),"")</f>
        <v/>
      </c>
      <c r="L898" s="76" t="str">
        <f>IFERROR(__xludf.DUMMYFUNCTION("IF(ISBLANK($D898),"""",IFERROR(JOIN("", "",QUERY(INDIRECT(""'(EDCA) "" &amp; L$3 &amp; ""'!$A$1:$D$1000""),""SELECT A WHERE D = '"" &amp; $A898 &amp; ""'""))))"),"")</f>
        <v/>
      </c>
      <c r="M898" s="76" t="str">
        <f>IFERROR(__xludf.DUMMYFUNCTION("IF(ISBLANK($D898),"""",IFERROR(JOIN("", "",QUERY(INDIRECT(""'(EDCA) "" &amp; M$3 &amp; ""'!$A$1:$D$1000""),""SELECT A WHERE D = '"" &amp; $A898 &amp; ""'""))))"),"")</f>
        <v/>
      </c>
      <c r="N898" s="76" t="str">
        <f>IFERROR(__xludf.DUMMYFUNCTION("IF(ISBLANK($D898),"""",IFERROR(JOIN("", "",QUERY(INDIRECT(""'(EDCA) "" &amp; N$3 &amp; ""'!$A$1:$D$1000""),""SELECT A WHERE D = '"" &amp; $A898 &amp; ""'""))))"),"")</f>
        <v/>
      </c>
      <c r="O898" s="76" t="str">
        <f>IFERROR(__xludf.DUMMYFUNCTION("IF(ISBLANK($D898),"""",IFERROR(JOIN("", "",QUERY(INDIRECT(""'(EDCA) "" &amp; O$3 &amp; ""'!$A$1:$D$1000""),""SELECT A WHERE D = '"" &amp; $A898 &amp; ""'""))))"),"")</f>
        <v/>
      </c>
      <c r="P898" s="76" t="str">
        <f>IFERROR(__xludf.DUMMYFUNCTION("IF(ISBLANK($D898),"""",IFERROR(JOIN("", "",QUERY(INDIRECT(""'(EDCA) "" &amp; P$3 &amp; ""'!$A$1:$D$1000""),""SELECT A WHERE D = '"" &amp; $A898 &amp; ""'""))))"),"")</f>
        <v/>
      </c>
      <c r="Q898" s="76">
        <f t="shared" ref="Q898:V898" si="896">IF(ISBLANK(IFERROR(VLOOKUP($A898,INDIRECT("'(EDCA) " &amp; Q$3 &amp; "'!$D:$D"),1,FALSE))),0,1)</f>
        <v>0</v>
      </c>
      <c r="R898" s="76">
        <f t="shared" si="896"/>
        <v>0</v>
      </c>
      <c r="S898" s="76">
        <f t="shared" si="896"/>
        <v>0</v>
      </c>
      <c r="T898" s="76">
        <f t="shared" si="896"/>
        <v>0</v>
      </c>
      <c r="U898" s="76">
        <f t="shared" si="896"/>
        <v>0</v>
      </c>
      <c r="V898" s="76">
        <f t="shared" si="896"/>
        <v>0</v>
      </c>
    </row>
    <row r="899">
      <c r="A899" s="76" t="str">
        <f t="shared" si="1"/>
        <v> ()</v>
      </c>
      <c r="B899" s="76"/>
      <c r="C899" s="76"/>
      <c r="D899" s="76"/>
      <c r="E899" s="76"/>
      <c r="F899" s="76"/>
      <c r="G899" s="76"/>
      <c r="H899" s="76"/>
      <c r="I899" s="88" t="str">
        <f t="shared" si="3"/>
        <v>no</v>
      </c>
      <c r="J899" s="88" t="str">
        <f>IFERROR(__xludf.DUMMYFUNCTION("IFERROR(JOIN("", "",FILTER(K899:P899,LEN(K899:P899))))"),"")</f>
        <v/>
      </c>
      <c r="K899" s="76" t="str">
        <f>IFERROR(__xludf.DUMMYFUNCTION("IF(ISBLANK($D899),"""",IFERROR(JOIN("", "",QUERY(INDIRECT(""'(EDCA) "" &amp; K$3 &amp; ""'!$A$1:$D$1000""),""SELECT A WHERE D = '"" &amp; $A899 &amp; ""'""))))"),"")</f>
        <v/>
      </c>
      <c r="L899" s="76" t="str">
        <f>IFERROR(__xludf.DUMMYFUNCTION("IF(ISBLANK($D899),"""",IFERROR(JOIN("", "",QUERY(INDIRECT(""'(EDCA) "" &amp; L$3 &amp; ""'!$A$1:$D$1000""),""SELECT A WHERE D = '"" &amp; $A899 &amp; ""'""))))"),"")</f>
        <v/>
      </c>
      <c r="M899" s="76" t="str">
        <f>IFERROR(__xludf.DUMMYFUNCTION("IF(ISBLANK($D899),"""",IFERROR(JOIN("", "",QUERY(INDIRECT(""'(EDCA) "" &amp; M$3 &amp; ""'!$A$1:$D$1000""),""SELECT A WHERE D = '"" &amp; $A899 &amp; ""'""))))"),"")</f>
        <v/>
      </c>
      <c r="N899" s="76" t="str">
        <f>IFERROR(__xludf.DUMMYFUNCTION("IF(ISBLANK($D899),"""",IFERROR(JOIN("", "",QUERY(INDIRECT(""'(EDCA) "" &amp; N$3 &amp; ""'!$A$1:$D$1000""),""SELECT A WHERE D = '"" &amp; $A899 &amp; ""'""))))"),"")</f>
        <v/>
      </c>
      <c r="O899" s="76" t="str">
        <f>IFERROR(__xludf.DUMMYFUNCTION("IF(ISBLANK($D899),"""",IFERROR(JOIN("", "",QUERY(INDIRECT(""'(EDCA) "" &amp; O$3 &amp; ""'!$A$1:$D$1000""),""SELECT A WHERE D = '"" &amp; $A899 &amp; ""'""))))"),"")</f>
        <v/>
      </c>
      <c r="P899" s="76" t="str">
        <f>IFERROR(__xludf.DUMMYFUNCTION("IF(ISBLANK($D899),"""",IFERROR(JOIN("", "",QUERY(INDIRECT(""'(EDCA) "" &amp; P$3 &amp; ""'!$A$1:$D$1000""),""SELECT A WHERE D = '"" &amp; $A899 &amp; ""'""))))"),"")</f>
        <v/>
      </c>
      <c r="Q899" s="76">
        <f t="shared" ref="Q899:V899" si="897">IF(ISBLANK(IFERROR(VLOOKUP($A899,INDIRECT("'(EDCA) " &amp; Q$3 &amp; "'!$D:$D"),1,FALSE))),0,1)</f>
        <v>0</v>
      </c>
      <c r="R899" s="76">
        <f t="shared" si="897"/>
        <v>0</v>
      </c>
      <c r="S899" s="76">
        <f t="shared" si="897"/>
        <v>0</v>
      </c>
      <c r="T899" s="76">
        <f t="shared" si="897"/>
        <v>0</v>
      </c>
      <c r="U899" s="76">
        <f t="shared" si="897"/>
        <v>0</v>
      </c>
      <c r="V899" s="76">
        <f t="shared" si="897"/>
        <v>0</v>
      </c>
    </row>
    <row r="900">
      <c r="A900" s="76" t="str">
        <f t="shared" si="1"/>
        <v> ()</v>
      </c>
      <c r="B900" s="76"/>
      <c r="C900" s="76"/>
      <c r="D900" s="76"/>
      <c r="E900" s="76"/>
      <c r="F900" s="76"/>
      <c r="G900" s="76"/>
      <c r="H900" s="76"/>
      <c r="I900" s="88" t="str">
        <f t="shared" si="3"/>
        <v>no</v>
      </c>
      <c r="J900" s="88" t="str">
        <f>IFERROR(__xludf.DUMMYFUNCTION("IFERROR(JOIN("", "",FILTER(K900:P900,LEN(K900:P900))))"),"")</f>
        <v/>
      </c>
      <c r="K900" s="76" t="str">
        <f>IFERROR(__xludf.DUMMYFUNCTION("IF(ISBLANK($D900),"""",IFERROR(JOIN("", "",QUERY(INDIRECT(""'(EDCA) "" &amp; K$3 &amp; ""'!$A$1:$D$1000""),""SELECT A WHERE D = '"" &amp; $A900 &amp; ""'""))))"),"")</f>
        <v/>
      </c>
      <c r="L900" s="76" t="str">
        <f>IFERROR(__xludf.DUMMYFUNCTION("IF(ISBLANK($D900),"""",IFERROR(JOIN("", "",QUERY(INDIRECT(""'(EDCA) "" &amp; L$3 &amp; ""'!$A$1:$D$1000""),""SELECT A WHERE D = '"" &amp; $A900 &amp; ""'""))))"),"")</f>
        <v/>
      </c>
      <c r="M900" s="76" t="str">
        <f>IFERROR(__xludf.DUMMYFUNCTION("IF(ISBLANK($D900),"""",IFERROR(JOIN("", "",QUERY(INDIRECT(""'(EDCA) "" &amp; M$3 &amp; ""'!$A$1:$D$1000""),""SELECT A WHERE D = '"" &amp; $A900 &amp; ""'""))))"),"")</f>
        <v/>
      </c>
      <c r="N900" s="76" t="str">
        <f>IFERROR(__xludf.DUMMYFUNCTION("IF(ISBLANK($D900),"""",IFERROR(JOIN("", "",QUERY(INDIRECT(""'(EDCA) "" &amp; N$3 &amp; ""'!$A$1:$D$1000""),""SELECT A WHERE D = '"" &amp; $A900 &amp; ""'""))))"),"")</f>
        <v/>
      </c>
      <c r="O900" s="76" t="str">
        <f>IFERROR(__xludf.DUMMYFUNCTION("IF(ISBLANK($D900),"""",IFERROR(JOIN("", "",QUERY(INDIRECT(""'(EDCA) "" &amp; O$3 &amp; ""'!$A$1:$D$1000""),""SELECT A WHERE D = '"" &amp; $A900 &amp; ""'""))))"),"")</f>
        <v/>
      </c>
      <c r="P900" s="76" t="str">
        <f>IFERROR(__xludf.DUMMYFUNCTION("IF(ISBLANK($D900),"""",IFERROR(JOIN("", "",QUERY(INDIRECT(""'(EDCA) "" &amp; P$3 &amp; ""'!$A$1:$D$1000""),""SELECT A WHERE D = '"" &amp; $A900 &amp; ""'""))))"),"")</f>
        <v/>
      </c>
      <c r="Q900" s="76">
        <f t="shared" ref="Q900:V900" si="898">IF(ISBLANK(IFERROR(VLOOKUP($A900,INDIRECT("'(EDCA) " &amp; Q$3 &amp; "'!$D:$D"),1,FALSE))),0,1)</f>
        <v>0</v>
      </c>
      <c r="R900" s="76">
        <f t="shared" si="898"/>
        <v>0</v>
      </c>
      <c r="S900" s="76">
        <f t="shared" si="898"/>
        <v>0</v>
      </c>
      <c r="T900" s="76">
        <f t="shared" si="898"/>
        <v>0</v>
      </c>
      <c r="U900" s="76">
        <f t="shared" si="898"/>
        <v>0</v>
      </c>
      <c r="V900" s="76">
        <f t="shared" si="898"/>
        <v>0</v>
      </c>
    </row>
    <row r="901">
      <c r="A901" s="76" t="str">
        <f t="shared" si="1"/>
        <v> ()</v>
      </c>
      <c r="B901" s="76"/>
      <c r="C901" s="76"/>
      <c r="D901" s="76"/>
      <c r="E901" s="76"/>
      <c r="F901" s="76"/>
      <c r="G901" s="76"/>
      <c r="H901" s="76"/>
      <c r="I901" s="88" t="str">
        <f t="shared" si="3"/>
        <v>no</v>
      </c>
      <c r="J901" s="88" t="str">
        <f>IFERROR(__xludf.DUMMYFUNCTION("IFERROR(JOIN("", "",FILTER(K901:P901,LEN(K901:P901))))"),"")</f>
        <v/>
      </c>
      <c r="K901" s="76" t="str">
        <f>IFERROR(__xludf.DUMMYFUNCTION("IF(ISBLANK($D901),"""",IFERROR(JOIN("", "",QUERY(INDIRECT(""'(EDCA) "" &amp; K$3 &amp; ""'!$A$1:$D$1000""),""SELECT A WHERE D = '"" &amp; $A901 &amp; ""'""))))"),"")</f>
        <v/>
      </c>
      <c r="L901" s="76" t="str">
        <f>IFERROR(__xludf.DUMMYFUNCTION("IF(ISBLANK($D901),"""",IFERROR(JOIN("", "",QUERY(INDIRECT(""'(EDCA) "" &amp; L$3 &amp; ""'!$A$1:$D$1000""),""SELECT A WHERE D = '"" &amp; $A901 &amp; ""'""))))"),"")</f>
        <v/>
      </c>
      <c r="M901" s="76" t="str">
        <f>IFERROR(__xludf.DUMMYFUNCTION("IF(ISBLANK($D901),"""",IFERROR(JOIN("", "",QUERY(INDIRECT(""'(EDCA) "" &amp; M$3 &amp; ""'!$A$1:$D$1000""),""SELECT A WHERE D = '"" &amp; $A901 &amp; ""'""))))"),"")</f>
        <v/>
      </c>
      <c r="N901" s="76" t="str">
        <f>IFERROR(__xludf.DUMMYFUNCTION("IF(ISBLANK($D901),"""",IFERROR(JOIN("", "",QUERY(INDIRECT(""'(EDCA) "" &amp; N$3 &amp; ""'!$A$1:$D$1000""),""SELECT A WHERE D = '"" &amp; $A901 &amp; ""'""))))"),"")</f>
        <v/>
      </c>
      <c r="O901" s="76" t="str">
        <f>IFERROR(__xludf.DUMMYFUNCTION("IF(ISBLANK($D901),"""",IFERROR(JOIN("", "",QUERY(INDIRECT(""'(EDCA) "" &amp; O$3 &amp; ""'!$A$1:$D$1000""),""SELECT A WHERE D = '"" &amp; $A901 &amp; ""'""))))"),"")</f>
        <v/>
      </c>
      <c r="P901" s="76" t="str">
        <f>IFERROR(__xludf.DUMMYFUNCTION("IF(ISBLANK($D901),"""",IFERROR(JOIN("", "",QUERY(INDIRECT(""'(EDCA) "" &amp; P$3 &amp; ""'!$A$1:$D$1000""),""SELECT A WHERE D = '"" &amp; $A901 &amp; ""'""))))"),"")</f>
        <v/>
      </c>
      <c r="Q901" s="76">
        <f t="shared" ref="Q901:V901" si="899">IF(ISBLANK(IFERROR(VLOOKUP($A901,INDIRECT("'(EDCA) " &amp; Q$3 &amp; "'!$D:$D"),1,FALSE))),0,1)</f>
        <v>0</v>
      </c>
      <c r="R901" s="76">
        <f t="shared" si="899"/>
        <v>0</v>
      </c>
      <c r="S901" s="76">
        <f t="shared" si="899"/>
        <v>0</v>
      </c>
      <c r="T901" s="76">
        <f t="shared" si="899"/>
        <v>0</v>
      </c>
      <c r="U901" s="76">
        <f t="shared" si="899"/>
        <v>0</v>
      </c>
      <c r="V901" s="76">
        <f t="shared" si="899"/>
        <v>0</v>
      </c>
    </row>
    <row r="902">
      <c r="A902" s="76" t="str">
        <f t="shared" si="1"/>
        <v> ()</v>
      </c>
      <c r="B902" s="76"/>
      <c r="C902" s="76"/>
      <c r="D902" s="76"/>
      <c r="E902" s="76"/>
      <c r="F902" s="76"/>
      <c r="G902" s="76"/>
      <c r="H902" s="76"/>
      <c r="I902" s="88" t="str">
        <f t="shared" si="3"/>
        <v>no</v>
      </c>
      <c r="J902" s="88" t="str">
        <f>IFERROR(__xludf.DUMMYFUNCTION("IFERROR(JOIN("", "",FILTER(K902:P902,LEN(K902:P902))))"),"")</f>
        <v/>
      </c>
      <c r="K902" s="76" t="str">
        <f>IFERROR(__xludf.DUMMYFUNCTION("IF(ISBLANK($D902),"""",IFERROR(JOIN("", "",QUERY(INDIRECT(""'(EDCA) "" &amp; K$3 &amp; ""'!$A$1:$D$1000""),""SELECT A WHERE D = '"" &amp; $A902 &amp; ""'""))))"),"")</f>
        <v/>
      </c>
      <c r="L902" s="76" t="str">
        <f>IFERROR(__xludf.DUMMYFUNCTION("IF(ISBLANK($D902),"""",IFERROR(JOIN("", "",QUERY(INDIRECT(""'(EDCA) "" &amp; L$3 &amp; ""'!$A$1:$D$1000""),""SELECT A WHERE D = '"" &amp; $A902 &amp; ""'""))))"),"")</f>
        <v/>
      </c>
      <c r="M902" s="76" t="str">
        <f>IFERROR(__xludf.DUMMYFUNCTION("IF(ISBLANK($D902),"""",IFERROR(JOIN("", "",QUERY(INDIRECT(""'(EDCA) "" &amp; M$3 &amp; ""'!$A$1:$D$1000""),""SELECT A WHERE D = '"" &amp; $A902 &amp; ""'""))))"),"")</f>
        <v/>
      </c>
      <c r="N902" s="76" t="str">
        <f>IFERROR(__xludf.DUMMYFUNCTION("IF(ISBLANK($D902),"""",IFERROR(JOIN("", "",QUERY(INDIRECT(""'(EDCA) "" &amp; N$3 &amp; ""'!$A$1:$D$1000""),""SELECT A WHERE D = '"" &amp; $A902 &amp; ""'""))))"),"")</f>
        <v/>
      </c>
      <c r="O902" s="76" t="str">
        <f>IFERROR(__xludf.DUMMYFUNCTION("IF(ISBLANK($D902),"""",IFERROR(JOIN("", "",QUERY(INDIRECT(""'(EDCA) "" &amp; O$3 &amp; ""'!$A$1:$D$1000""),""SELECT A WHERE D = '"" &amp; $A902 &amp; ""'""))))"),"")</f>
        <v/>
      </c>
      <c r="P902" s="76" t="str">
        <f>IFERROR(__xludf.DUMMYFUNCTION("IF(ISBLANK($D902),"""",IFERROR(JOIN("", "",QUERY(INDIRECT(""'(EDCA) "" &amp; P$3 &amp; ""'!$A$1:$D$1000""),""SELECT A WHERE D = '"" &amp; $A902 &amp; ""'""))))"),"")</f>
        <v/>
      </c>
      <c r="Q902" s="76">
        <f t="shared" ref="Q902:V902" si="900">IF(ISBLANK(IFERROR(VLOOKUP($A902,INDIRECT("'(EDCA) " &amp; Q$3 &amp; "'!$D:$D"),1,FALSE))),0,1)</f>
        <v>0</v>
      </c>
      <c r="R902" s="76">
        <f t="shared" si="900"/>
        <v>0</v>
      </c>
      <c r="S902" s="76">
        <f t="shared" si="900"/>
        <v>0</v>
      </c>
      <c r="T902" s="76">
        <f t="shared" si="900"/>
        <v>0</v>
      </c>
      <c r="U902" s="76">
        <f t="shared" si="900"/>
        <v>0</v>
      </c>
      <c r="V902" s="76">
        <f t="shared" si="900"/>
        <v>0</v>
      </c>
    </row>
    <row r="903">
      <c r="A903" s="76" t="str">
        <f t="shared" si="1"/>
        <v> ()</v>
      </c>
      <c r="B903" s="76"/>
      <c r="C903" s="76"/>
      <c r="D903" s="76"/>
      <c r="E903" s="76"/>
      <c r="F903" s="76"/>
      <c r="G903" s="76"/>
      <c r="H903" s="76"/>
      <c r="I903" s="88" t="str">
        <f t="shared" si="3"/>
        <v>no</v>
      </c>
      <c r="J903" s="88" t="str">
        <f>IFERROR(__xludf.DUMMYFUNCTION("IFERROR(JOIN("", "",FILTER(K903:P903,LEN(K903:P903))))"),"")</f>
        <v/>
      </c>
      <c r="K903" s="76" t="str">
        <f>IFERROR(__xludf.DUMMYFUNCTION("IF(ISBLANK($D903),"""",IFERROR(JOIN("", "",QUERY(INDIRECT(""'(EDCA) "" &amp; K$3 &amp; ""'!$A$1:$D$1000""),""SELECT A WHERE D = '"" &amp; $A903 &amp; ""'""))))"),"")</f>
        <v/>
      </c>
      <c r="L903" s="76" t="str">
        <f>IFERROR(__xludf.DUMMYFUNCTION("IF(ISBLANK($D903),"""",IFERROR(JOIN("", "",QUERY(INDIRECT(""'(EDCA) "" &amp; L$3 &amp; ""'!$A$1:$D$1000""),""SELECT A WHERE D = '"" &amp; $A903 &amp; ""'""))))"),"")</f>
        <v/>
      </c>
      <c r="M903" s="76" t="str">
        <f>IFERROR(__xludf.DUMMYFUNCTION("IF(ISBLANK($D903),"""",IFERROR(JOIN("", "",QUERY(INDIRECT(""'(EDCA) "" &amp; M$3 &amp; ""'!$A$1:$D$1000""),""SELECT A WHERE D = '"" &amp; $A903 &amp; ""'""))))"),"")</f>
        <v/>
      </c>
      <c r="N903" s="76" t="str">
        <f>IFERROR(__xludf.DUMMYFUNCTION("IF(ISBLANK($D903),"""",IFERROR(JOIN("", "",QUERY(INDIRECT(""'(EDCA) "" &amp; N$3 &amp; ""'!$A$1:$D$1000""),""SELECT A WHERE D = '"" &amp; $A903 &amp; ""'""))))"),"")</f>
        <v/>
      </c>
      <c r="O903" s="76" t="str">
        <f>IFERROR(__xludf.DUMMYFUNCTION("IF(ISBLANK($D903),"""",IFERROR(JOIN("", "",QUERY(INDIRECT(""'(EDCA) "" &amp; O$3 &amp; ""'!$A$1:$D$1000""),""SELECT A WHERE D = '"" &amp; $A903 &amp; ""'""))))"),"")</f>
        <v/>
      </c>
      <c r="P903" s="76" t="str">
        <f>IFERROR(__xludf.DUMMYFUNCTION("IF(ISBLANK($D903),"""",IFERROR(JOIN("", "",QUERY(INDIRECT(""'(EDCA) "" &amp; P$3 &amp; ""'!$A$1:$D$1000""),""SELECT A WHERE D = '"" &amp; $A903 &amp; ""'""))))"),"")</f>
        <v/>
      </c>
      <c r="Q903" s="76">
        <f t="shared" ref="Q903:V903" si="901">IF(ISBLANK(IFERROR(VLOOKUP($A903,INDIRECT("'(EDCA) " &amp; Q$3 &amp; "'!$D:$D"),1,FALSE))),0,1)</f>
        <v>0</v>
      </c>
      <c r="R903" s="76">
        <f t="shared" si="901"/>
        <v>0</v>
      </c>
      <c r="S903" s="76">
        <f t="shared" si="901"/>
        <v>0</v>
      </c>
      <c r="T903" s="76">
        <f t="shared" si="901"/>
        <v>0</v>
      </c>
      <c r="U903" s="76">
        <f t="shared" si="901"/>
        <v>0</v>
      </c>
      <c r="V903" s="76">
        <f t="shared" si="901"/>
        <v>0</v>
      </c>
    </row>
    <row r="904">
      <c r="A904" s="76" t="str">
        <f t="shared" si="1"/>
        <v> ()</v>
      </c>
      <c r="B904" s="76"/>
      <c r="C904" s="76"/>
      <c r="D904" s="76"/>
      <c r="E904" s="76"/>
      <c r="F904" s="76"/>
      <c r="G904" s="76"/>
      <c r="H904" s="76"/>
      <c r="I904" s="88" t="str">
        <f t="shared" si="3"/>
        <v>no</v>
      </c>
      <c r="J904" s="88" t="str">
        <f>IFERROR(__xludf.DUMMYFUNCTION("IFERROR(JOIN("", "",FILTER(K904:P904,LEN(K904:P904))))"),"")</f>
        <v/>
      </c>
      <c r="K904" s="76" t="str">
        <f>IFERROR(__xludf.DUMMYFUNCTION("IF(ISBLANK($D904),"""",IFERROR(JOIN("", "",QUERY(INDIRECT(""'(EDCA) "" &amp; K$3 &amp; ""'!$A$1:$D$1000""),""SELECT A WHERE D = '"" &amp; $A904 &amp; ""'""))))"),"")</f>
        <v/>
      </c>
      <c r="L904" s="76" t="str">
        <f>IFERROR(__xludf.DUMMYFUNCTION("IF(ISBLANK($D904),"""",IFERROR(JOIN("", "",QUERY(INDIRECT(""'(EDCA) "" &amp; L$3 &amp; ""'!$A$1:$D$1000""),""SELECT A WHERE D = '"" &amp; $A904 &amp; ""'""))))"),"")</f>
        <v/>
      </c>
      <c r="M904" s="76" t="str">
        <f>IFERROR(__xludf.DUMMYFUNCTION("IF(ISBLANK($D904),"""",IFERROR(JOIN("", "",QUERY(INDIRECT(""'(EDCA) "" &amp; M$3 &amp; ""'!$A$1:$D$1000""),""SELECT A WHERE D = '"" &amp; $A904 &amp; ""'""))))"),"")</f>
        <v/>
      </c>
      <c r="N904" s="76" t="str">
        <f>IFERROR(__xludf.DUMMYFUNCTION("IF(ISBLANK($D904),"""",IFERROR(JOIN("", "",QUERY(INDIRECT(""'(EDCA) "" &amp; N$3 &amp; ""'!$A$1:$D$1000""),""SELECT A WHERE D = '"" &amp; $A904 &amp; ""'""))))"),"")</f>
        <v/>
      </c>
      <c r="O904" s="76" t="str">
        <f>IFERROR(__xludf.DUMMYFUNCTION("IF(ISBLANK($D904),"""",IFERROR(JOIN("", "",QUERY(INDIRECT(""'(EDCA) "" &amp; O$3 &amp; ""'!$A$1:$D$1000""),""SELECT A WHERE D = '"" &amp; $A904 &amp; ""'""))))"),"")</f>
        <v/>
      </c>
      <c r="P904" s="76" t="str">
        <f>IFERROR(__xludf.DUMMYFUNCTION("IF(ISBLANK($D904),"""",IFERROR(JOIN("", "",QUERY(INDIRECT(""'(EDCA) "" &amp; P$3 &amp; ""'!$A$1:$D$1000""),""SELECT A WHERE D = '"" &amp; $A904 &amp; ""'""))))"),"")</f>
        <v/>
      </c>
      <c r="Q904" s="76">
        <f t="shared" ref="Q904:V904" si="902">IF(ISBLANK(IFERROR(VLOOKUP($A904,INDIRECT("'(EDCA) " &amp; Q$3 &amp; "'!$D:$D"),1,FALSE))),0,1)</f>
        <v>0</v>
      </c>
      <c r="R904" s="76">
        <f t="shared" si="902"/>
        <v>0</v>
      </c>
      <c r="S904" s="76">
        <f t="shared" si="902"/>
        <v>0</v>
      </c>
      <c r="T904" s="76">
        <f t="shared" si="902"/>
        <v>0</v>
      </c>
      <c r="U904" s="76">
        <f t="shared" si="902"/>
        <v>0</v>
      </c>
      <c r="V904" s="76">
        <f t="shared" si="902"/>
        <v>0</v>
      </c>
    </row>
    <row r="905">
      <c r="A905" s="76" t="str">
        <f t="shared" si="1"/>
        <v> ()</v>
      </c>
      <c r="B905" s="76"/>
      <c r="C905" s="76"/>
      <c r="D905" s="76"/>
      <c r="E905" s="76"/>
      <c r="F905" s="76"/>
      <c r="G905" s="76"/>
      <c r="H905" s="76"/>
      <c r="I905" s="88" t="str">
        <f t="shared" si="3"/>
        <v>no</v>
      </c>
      <c r="J905" s="88" t="str">
        <f>IFERROR(__xludf.DUMMYFUNCTION("IFERROR(JOIN("", "",FILTER(K905:P905,LEN(K905:P905))))"),"")</f>
        <v/>
      </c>
      <c r="K905" s="76" t="str">
        <f>IFERROR(__xludf.DUMMYFUNCTION("IF(ISBLANK($D905),"""",IFERROR(JOIN("", "",QUERY(INDIRECT(""'(EDCA) "" &amp; K$3 &amp; ""'!$A$1:$D$1000""),""SELECT A WHERE D = '"" &amp; $A905 &amp; ""'""))))"),"")</f>
        <v/>
      </c>
      <c r="L905" s="76" t="str">
        <f>IFERROR(__xludf.DUMMYFUNCTION("IF(ISBLANK($D905),"""",IFERROR(JOIN("", "",QUERY(INDIRECT(""'(EDCA) "" &amp; L$3 &amp; ""'!$A$1:$D$1000""),""SELECT A WHERE D = '"" &amp; $A905 &amp; ""'""))))"),"")</f>
        <v/>
      </c>
      <c r="M905" s="76" t="str">
        <f>IFERROR(__xludf.DUMMYFUNCTION("IF(ISBLANK($D905),"""",IFERROR(JOIN("", "",QUERY(INDIRECT(""'(EDCA) "" &amp; M$3 &amp; ""'!$A$1:$D$1000""),""SELECT A WHERE D = '"" &amp; $A905 &amp; ""'""))))"),"")</f>
        <v/>
      </c>
      <c r="N905" s="76" t="str">
        <f>IFERROR(__xludf.DUMMYFUNCTION("IF(ISBLANK($D905),"""",IFERROR(JOIN("", "",QUERY(INDIRECT(""'(EDCA) "" &amp; N$3 &amp; ""'!$A$1:$D$1000""),""SELECT A WHERE D = '"" &amp; $A905 &amp; ""'""))))"),"")</f>
        <v/>
      </c>
      <c r="O905" s="76" t="str">
        <f>IFERROR(__xludf.DUMMYFUNCTION("IF(ISBLANK($D905),"""",IFERROR(JOIN("", "",QUERY(INDIRECT(""'(EDCA) "" &amp; O$3 &amp; ""'!$A$1:$D$1000""),""SELECT A WHERE D = '"" &amp; $A905 &amp; ""'""))))"),"")</f>
        <v/>
      </c>
      <c r="P905" s="76" t="str">
        <f>IFERROR(__xludf.DUMMYFUNCTION("IF(ISBLANK($D905),"""",IFERROR(JOIN("", "",QUERY(INDIRECT(""'(EDCA) "" &amp; P$3 &amp; ""'!$A$1:$D$1000""),""SELECT A WHERE D = '"" &amp; $A905 &amp; ""'""))))"),"")</f>
        <v/>
      </c>
      <c r="Q905" s="76">
        <f t="shared" ref="Q905:V905" si="903">IF(ISBLANK(IFERROR(VLOOKUP($A905,INDIRECT("'(EDCA) " &amp; Q$3 &amp; "'!$D:$D"),1,FALSE))),0,1)</f>
        <v>0</v>
      </c>
      <c r="R905" s="76">
        <f t="shared" si="903"/>
        <v>0</v>
      </c>
      <c r="S905" s="76">
        <f t="shared" si="903"/>
        <v>0</v>
      </c>
      <c r="T905" s="76">
        <f t="shared" si="903"/>
        <v>0</v>
      </c>
      <c r="U905" s="76">
        <f t="shared" si="903"/>
        <v>0</v>
      </c>
      <c r="V905" s="76">
        <f t="shared" si="903"/>
        <v>0</v>
      </c>
    </row>
    <row r="906">
      <c r="A906" s="76" t="str">
        <f t="shared" si="1"/>
        <v> ()</v>
      </c>
      <c r="B906" s="76"/>
      <c r="C906" s="76"/>
      <c r="D906" s="76"/>
      <c r="E906" s="76"/>
      <c r="F906" s="76"/>
      <c r="G906" s="76"/>
      <c r="H906" s="76"/>
      <c r="I906" s="88" t="str">
        <f t="shared" si="3"/>
        <v>no</v>
      </c>
      <c r="J906" s="88" t="str">
        <f>IFERROR(__xludf.DUMMYFUNCTION("IFERROR(JOIN("", "",FILTER(K906:P906,LEN(K906:P906))))"),"")</f>
        <v/>
      </c>
      <c r="K906" s="76" t="str">
        <f>IFERROR(__xludf.DUMMYFUNCTION("IF(ISBLANK($D906),"""",IFERROR(JOIN("", "",QUERY(INDIRECT(""'(EDCA) "" &amp; K$3 &amp; ""'!$A$1:$D$1000""),""SELECT A WHERE D = '"" &amp; $A906 &amp; ""'""))))"),"")</f>
        <v/>
      </c>
      <c r="L906" s="76" t="str">
        <f>IFERROR(__xludf.DUMMYFUNCTION("IF(ISBLANK($D906),"""",IFERROR(JOIN("", "",QUERY(INDIRECT(""'(EDCA) "" &amp; L$3 &amp; ""'!$A$1:$D$1000""),""SELECT A WHERE D = '"" &amp; $A906 &amp; ""'""))))"),"")</f>
        <v/>
      </c>
      <c r="M906" s="76" t="str">
        <f>IFERROR(__xludf.DUMMYFUNCTION("IF(ISBLANK($D906),"""",IFERROR(JOIN("", "",QUERY(INDIRECT(""'(EDCA) "" &amp; M$3 &amp; ""'!$A$1:$D$1000""),""SELECT A WHERE D = '"" &amp; $A906 &amp; ""'""))))"),"")</f>
        <v/>
      </c>
      <c r="N906" s="76" t="str">
        <f>IFERROR(__xludf.DUMMYFUNCTION("IF(ISBLANK($D906),"""",IFERROR(JOIN("", "",QUERY(INDIRECT(""'(EDCA) "" &amp; N$3 &amp; ""'!$A$1:$D$1000""),""SELECT A WHERE D = '"" &amp; $A906 &amp; ""'""))))"),"")</f>
        <v/>
      </c>
      <c r="O906" s="76" t="str">
        <f>IFERROR(__xludf.DUMMYFUNCTION("IF(ISBLANK($D906),"""",IFERROR(JOIN("", "",QUERY(INDIRECT(""'(EDCA) "" &amp; O$3 &amp; ""'!$A$1:$D$1000""),""SELECT A WHERE D = '"" &amp; $A906 &amp; ""'""))))"),"")</f>
        <v/>
      </c>
      <c r="P906" s="76" t="str">
        <f>IFERROR(__xludf.DUMMYFUNCTION("IF(ISBLANK($D906),"""",IFERROR(JOIN("", "",QUERY(INDIRECT(""'(EDCA) "" &amp; P$3 &amp; ""'!$A$1:$D$1000""),""SELECT A WHERE D = '"" &amp; $A906 &amp; ""'""))))"),"")</f>
        <v/>
      </c>
      <c r="Q906" s="76">
        <f t="shared" ref="Q906:V906" si="904">IF(ISBLANK(IFERROR(VLOOKUP($A906,INDIRECT("'(EDCA) " &amp; Q$3 &amp; "'!$D:$D"),1,FALSE))),0,1)</f>
        <v>0</v>
      </c>
      <c r="R906" s="76">
        <f t="shared" si="904"/>
        <v>0</v>
      </c>
      <c r="S906" s="76">
        <f t="shared" si="904"/>
        <v>0</v>
      </c>
      <c r="T906" s="76">
        <f t="shared" si="904"/>
        <v>0</v>
      </c>
      <c r="U906" s="76">
        <f t="shared" si="904"/>
        <v>0</v>
      </c>
      <c r="V906" s="76">
        <f t="shared" si="904"/>
        <v>0</v>
      </c>
    </row>
    <row r="907">
      <c r="A907" s="76" t="str">
        <f t="shared" si="1"/>
        <v> ()</v>
      </c>
      <c r="B907" s="76"/>
      <c r="C907" s="76"/>
      <c r="D907" s="76"/>
      <c r="E907" s="76"/>
      <c r="F907" s="76"/>
      <c r="G907" s="76"/>
      <c r="H907" s="76"/>
      <c r="I907" s="88" t="str">
        <f t="shared" si="3"/>
        <v>no</v>
      </c>
      <c r="J907" s="88" t="str">
        <f>IFERROR(__xludf.DUMMYFUNCTION("IFERROR(JOIN("", "",FILTER(K907:P907,LEN(K907:P907))))"),"")</f>
        <v/>
      </c>
      <c r="K907" s="76" t="str">
        <f>IFERROR(__xludf.DUMMYFUNCTION("IF(ISBLANK($D907),"""",IFERROR(JOIN("", "",QUERY(INDIRECT(""'(EDCA) "" &amp; K$3 &amp; ""'!$A$1:$D$1000""),""SELECT A WHERE D = '"" &amp; $A907 &amp; ""'""))))"),"")</f>
        <v/>
      </c>
      <c r="L907" s="76" t="str">
        <f>IFERROR(__xludf.DUMMYFUNCTION("IF(ISBLANK($D907),"""",IFERROR(JOIN("", "",QUERY(INDIRECT(""'(EDCA) "" &amp; L$3 &amp; ""'!$A$1:$D$1000""),""SELECT A WHERE D = '"" &amp; $A907 &amp; ""'""))))"),"")</f>
        <v/>
      </c>
      <c r="M907" s="76" t="str">
        <f>IFERROR(__xludf.DUMMYFUNCTION("IF(ISBLANK($D907),"""",IFERROR(JOIN("", "",QUERY(INDIRECT(""'(EDCA) "" &amp; M$3 &amp; ""'!$A$1:$D$1000""),""SELECT A WHERE D = '"" &amp; $A907 &amp; ""'""))))"),"")</f>
        <v/>
      </c>
      <c r="N907" s="76" t="str">
        <f>IFERROR(__xludf.DUMMYFUNCTION("IF(ISBLANK($D907),"""",IFERROR(JOIN("", "",QUERY(INDIRECT(""'(EDCA) "" &amp; N$3 &amp; ""'!$A$1:$D$1000""),""SELECT A WHERE D = '"" &amp; $A907 &amp; ""'""))))"),"")</f>
        <v/>
      </c>
      <c r="O907" s="76" t="str">
        <f>IFERROR(__xludf.DUMMYFUNCTION("IF(ISBLANK($D907),"""",IFERROR(JOIN("", "",QUERY(INDIRECT(""'(EDCA) "" &amp; O$3 &amp; ""'!$A$1:$D$1000""),""SELECT A WHERE D = '"" &amp; $A907 &amp; ""'""))))"),"")</f>
        <v/>
      </c>
      <c r="P907" s="76" t="str">
        <f>IFERROR(__xludf.DUMMYFUNCTION("IF(ISBLANK($D907),"""",IFERROR(JOIN("", "",QUERY(INDIRECT(""'(EDCA) "" &amp; P$3 &amp; ""'!$A$1:$D$1000""),""SELECT A WHERE D = '"" &amp; $A907 &amp; ""'""))))"),"")</f>
        <v/>
      </c>
      <c r="Q907" s="76">
        <f t="shared" ref="Q907:V907" si="905">IF(ISBLANK(IFERROR(VLOOKUP($A907,INDIRECT("'(EDCA) " &amp; Q$3 &amp; "'!$D:$D"),1,FALSE))),0,1)</f>
        <v>0</v>
      </c>
      <c r="R907" s="76">
        <f t="shared" si="905"/>
        <v>0</v>
      </c>
      <c r="S907" s="76">
        <f t="shared" si="905"/>
        <v>0</v>
      </c>
      <c r="T907" s="76">
        <f t="shared" si="905"/>
        <v>0</v>
      </c>
      <c r="U907" s="76">
        <f t="shared" si="905"/>
        <v>0</v>
      </c>
      <c r="V907" s="76">
        <f t="shared" si="905"/>
        <v>0</v>
      </c>
    </row>
    <row r="908">
      <c r="A908" s="76" t="str">
        <f t="shared" si="1"/>
        <v> ()</v>
      </c>
      <c r="B908" s="76"/>
      <c r="C908" s="76"/>
      <c r="D908" s="76"/>
      <c r="E908" s="76"/>
      <c r="F908" s="76"/>
      <c r="G908" s="76"/>
      <c r="H908" s="76"/>
      <c r="I908" s="88" t="str">
        <f t="shared" si="3"/>
        <v>no</v>
      </c>
      <c r="J908" s="88" t="str">
        <f>IFERROR(__xludf.DUMMYFUNCTION("IFERROR(JOIN("", "",FILTER(K908:P908,LEN(K908:P908))))"),"")</f>
        <v/>
      </c>
      <c r="K908" s="76" t="str">
        <f>IFERROR(__xludf.DUMMYFUNCTION("IF(ISBLANK($D908),"""",IFERROR(JOIN("", "",QUERY(INDIRECT(""'(EDCA) "" &amp; K$3 &amp; ""'!$A$1:$D$1000""),""SELECT A WHERE D = '"" &amp; $A908 &amp; ""'""))))"),"")</f>
        <v/>
      </c>
      <c r="L908" s="76" t="str">
        <f>IFERROR(__xludf.DUMMYFUNCTION("IF(ISBLANK($D908),"""",IFERROR(JOIN("", "",QUERY(INDIRECT(""'(EDCA) "" &amp; L$3 &amp; ""'!$A$1:$D$1000""),""SELECT A WHERE D = '"" &amp; $A908 &amp; ""'""))))"),"")</f>
        <v/>
      </c>
      <c r="M908" s="76" t="str">
        <f>IFERROR(__xludf.DUMMYFUNCTION("IF(ISBLANK($D908),"""",IFERROR(JOIN("", "",QUERY(INDIRECT(""'(EDCA) "" &amp; M$3 &amp; ""'!$A$1:$D$1000""),""SELECT A WHERE D = '"" &amp; $A908 &amp; ""'""))))"),"")</f>
        <v/>
      </c>
      <c r="N908" s="76" t="str">
        <f>IFERROR(__xludf.DUMMYFUNCTION("IF(ISBLANK($D908),"""",IFERROR(JOIN("", "",QUERY(INDIRECT(""'(EDCA) "" &amp; N$3 &amp; ""'!$A$1:$D$1000""),""SELECT A WHERE D = '"" &amp; $A908 &amp; ""'""))))"),"")</f>
        <v/>
      </c>
      <c r="O908" s="76" t="str">
        <f>IFERROR(__xludf.DUMMYFUNCTION("IF(ISBLANK($D908),"""",IFERROR(JOIN("", "",QUERY(INDIRECT(""'(EDCA) "" &amp; O$3 &amp; ""'!$A$1:$D$1000""),""SELECT A WHERE D = '"" &amp; $A908 &amp; ""'""))))"),"")</f>
        <v/>
      </c>
      <c r="P908" s="76" t="str">
        <f>IFERROR(__xludf.DUMMYFUNCTION("IF(ISBLANK($D908),"""",IFERROR(JOIN("", "",QUERY(INDIRECT(""'(EDCA) "" &amp; P$3 &amp; ""'!$A$1:$D$1000""),""SELECT A WHERE D = '"" &amp; $A908 &amp; ""'""))))"),"")</f>
        <v/>
      </c>
      <c r="Q908" s="76">
        <f t="shared" ref="Q908:V908" si="906">IF(ISBLANK(IFERROR(VLOOKUP($A908,INDIRECT("'(EDCA) " &amp; Q$3 &amp; "'!$D:$D"),1,FALSE))),0,1)</f>
        <v>0</v>
      </c>
      <c r="R908" s="76">
        <f t="shared" si="906"/>
        <v>0</v>
      </c>
      <c r="S908" s="76">
        <f t="shared" si="906"/>
        <v>0</v>
      </c>
      <c r="T908" s="76">
        <f t="shared" si="906"/>
        <v>0</v>
      </c>
      <c r="U908" s="76">
        <f t="shared" si="906"/>
        <v>0</v>
      </c>
      <c r="V908" s="76">
        <f t="shared" si="906"/>
        <v>0</v>
      </c>
    </row>
    <row r="909">
      <c r="A909" s="76" t="str">
        <f t="shared" si="1"/>
        <v> ()</v>
      </c>
      <c r="B909" s="76"/>
      <c r="C909" s="76"/>
      <c r="D909" s="76"/>
      <c r="E909" s="76"/>
      <c r="F909" s="76"/>
      <c r="G909" s="76"/>
      <c r="H909" s="76"/>
      <c r="I909" s="88" t="str">
        <f t="shared" si="3"/>
        <v>no</v>
      </c>
      <c r="J909" s="88" t="str">
        <f>IFERROR(__xludf.DUMMYFUNCTION("IFERROR(JOIN("", "",FILTER(K909:P909,LEN(K909:P909))))"),"")</f>
        <v/>
      </c>
      <c r="K909" s="76" t="str">
        <f>IFERROR(__xludf.DUMMYFUNCTION("IF(ISBLANK($D909),"""",IFERROR(JOIN("", "",QUERY(INDIRECT(""'(EDCA) "" &amp; K$3 &amp; ""'!$A$1:$D$1000""),""SELECT A WHERE D = '"" &amp; $A909 &amp; ""'""))))"),"")</f>
        <v/>
      </c>
      <c r="L909" s="76" t="str">
        <f>IFERROR(__xludf.DUMMYFUNCTION("IF(ISBLANK($D909),"""",IFERROR(JOIN("", "",QUERY(INDIRECT(""'(EDCA) "" &amp; L$3 &amp; ""'!$A$1:$D$1000""),""SELECT A WHERE D = '"" &amp; $A909 &amp; ""'""))))"),"")</f>
        <v/>
      </c>
      <c r="M909" s="76" t="str">
        <f>IFERROR(__xludf.DUMMYFUNCTION("IF(ISBLANK($D909),"""",IFERROR(JOIN("", "",QUERY(INDIRECT(""'(EDCA) "" &amp; M$3 &amp; ""'!$A$1:$D$1000""),""SELECT A WHERE D = '"" &amp; $A909 &amp; ""'""))))"),"")</f>
        <v/>
      </c>
      <c r="N909" s="76" t="str">
        <f>IFERROR(__xludf.DUMMYFUNCTION("IF(ISBLANK($D909),"""",IFERROR(JOIN("", "",QUERY(INDIRECT(""'(EDCA) "" &amp; N$3 &amp; ""'!$A$1:$D$1000""),""SELECT A WHERE D = '"" &amp; $A909 &amp; ""'""))))"),"")</f>
        <v/>
      </c>
      <c r="O909" s="76" t="str">
        <f>IFERROR(__xludf.DUMMYFUNCTION("IF(ISBLANK($D909),"""",IFERROR(JOIN("", "",QUERY(INDIRECT(""'(EDCA) "" &amp; O$3 &amp; ""'!$A$1:$D$1000""),""SELECT A WHERE D = '"" &amp; $A909 &amp; ""'""))))"),"")</f>
        <v/>
      </c>
      <c r="P909" s="76" t="str">
        <f>IFERROR(__xludf.DUMMYFUNCTION("IF(ISBLANK($D909),"""",IFERROR(JOIN("", "",QUERY(INDIRECT(""'(EDCA) "" &amp; P$3 &amp; ""'!$A$1:$D$1000""),""SELECT A WHERE D = '"" &amp; $A909 &amp; ""'""))))"),"")</f>
        <v/>
      </c>
      <c r="Q909" s="76">
        <f t="shared" ref="Q909:V909" si="907">IF(ISBLANK(IFERROR(VLOOKUP($A909,INDIRECT("'(EDCA) " &amp; Q$3 &amp; "'!$D:$D"),1,FALSE))),0,1)</f>
        <v>0</v>
      </c>
      <c r="R909" s="76">
        <f t="shared" si="907"/>
        <v>0</v>
      </c>
      <c r="S909" s="76">
        <f t="shared" si="907"/>
        <v>0</v>
      </c>
      <c r="T909" s="76">
        <f t="shared" si="907"/>
        <v>0</v>
      </c>
      <c r="U909" s="76">
        <f t="shared" si="907"/>
        <v>0</v>
      </c>
      <c r="V909" s="76">
        <f t="shared" si="907"/>
        <v>0</v>
      </c>
    </row>
    <row r="910">
      <c r="A910" s="76" t="str">
        <f t="shared" si="1"/>
        <v> ()</v>
      </c>
      <c r="B910" s="76"/>
      <c r="C910" s="76"/>
      <c r="D910" s="76"/>
      <c r="E910" s="76"/>
      <c r="F910" s="76"/>
      <c r="G910" s="76"/>
      <c r="H910" s="76"/>
      <c r="I910" s="88" t="str">
        <f t="shared" si="3"/>
        <v>no</v>
      </c>
      <c r="J910" s="88" t="str">
        <f>IFERROR(__xludf.DUMMYFUNCTION("IFERROR(JOIN("", "",FILTER(K910:P910,LEN(K910:P910))))"),"")</f>
        <v/>
      </c>
      <c r="K910" s="76" t="str">
        <f>IFERROR(__xludf.DUMMYFUNCTION("IF(ISBLANK($D910),"""",IFERROR(JOIN("", "",QUERY(INDIRECT(""'(EDCA) "" &amp; K$3 &amp; ""'!$A$1:$D$1000""),""SELECT A WHERE D = '"" &amp; $A910 &amp; ""'""))))"),"")</f>
        <v/>
      </c>
      <c r="L910" s="76" t="str">
        <f>IFERROR(__xludf.DUMMYFUNCTION("IF(ISBLANK($D910),"""",IFERROR(JOIN("", "",QUERY(INDIRECT(""'(EDCA) "" &amp; L$3 &amp; ""'!$A$1:$D$1000""),""SELECT A WHERE D = '"" &amp; $A910 &amp; ""'""))))"),"")</f>
        <v/>
      </c>
      <c r="M910" s="76" t="str">
        <f>IFERROR(__xludf.DUMMYFUNCTION("IF(ISBLANK($D910),"""",IFERROR(JOIN("", "",QUERY(INDIRECT(""'(EDCA) "" &amp; M$3 &amp; ""'!$A$1:$D$1000""),""SELECT A WHERE D = '"" &amp; $A910 &amp; ""'""))))"),"")</f>
        <v/>
      </c>
      <c r="N910" s="76" t="str">
        <f>IFERROR(__xludf.DUMMYFUNCTION("IF(ISBLANK($D910),"""",IFERROR(JOIN("", "",QUERY(INDIRECT(""'(EDCA) "" &amp; N$3 &amp; ""'!$A$1:$D$1000""),""SELECT A WHERE D = '"" &amp; $A910 &amp; ""'""))))"),"")</f>
        <v/>
      </c>
      <c r="O910" s="76" t="str">
        <f>IFERROR(__xludf.DUMMYFUNCTION("IF(ISBLANK($D910),"""",IFERROR(JOIN("", "",QUERY(INDIRECT(""'(EDCA) "" &amp; O$3 &amp; ""'!$A$1:$D$1000""),""SELECT A WHERE D = '"" &amp; $A910 &amp; ""'""))))"),"")</f>
        <v/>
      </c>
      <c r="P910" s="76" t="str">
        <f>IFERROR(__xludf.DUMMYFUNCTION("IF(ISBLANK($D910),"""",IFERROR(JOIN("", "",QUERY(INDIRECT(""'(EDCA) "" &amp; P$3 &amp; ""'!$A$1:$D$1000""),""SELECT A WHERE D = '"" &amp; $A910 &amp; ""'""))))"),"")</f>
        <v/>
      </c>
      <c r="Q910" s="76">
        <f t="shared" ref="Q910:V910" si="908">IF(ISBLANK(IFERROR(VLOOKUP($A910,INDIRECT("'(EDCA) " &amp; Q$3 &amp; "'!$D:$D"),1,FALSE))),0,1)</f>
        <v>0</v>
      </c>
      <c r="R910" s="76">
        <f t="shared" si="908"/>
        <v>0</v>
      </c>
      <c r="S910" s="76">
        <f t="shared" si="908"/>
        <v>0</v>
      </c>
      <c r="T910" s="76">
        <f t="shared" si="908"/>
        <v>0</v>
      </c>
      <c r="U910" s="76">
        <f t="shared" si="908"/>
        <v>0</v>
      </c>
      <c r="V910" s="76">
        <f t="shared" si="908"/>
        <v>0</v>
      </c>
    </row>
    <row r="911">
      <c r="A911" s="76" t="str">
        <f t="shared" si="1"/>
        <v> ()</v>
      </c>
      <c r="B911" s="76"/>
      <c r="C911" s="76"/>
      <c r="D911" s="76"/>
      <c r="E911" s="76"/>
      <c r="F911" s="76"/>
      <c r="G911" s="76"/>
      <c r="H911" s="76"/>
      <c r="I911" s="88" t="str">
        <f t="shared" si="3"/>
        <v>no</v>
      </c>
      <c r="J911" s="88" t="str">
        <f>IFERROR(__xludf.DUMMYFUNCTION("IFERROR(JOIN("", "",FILTER(K911:P911,LEN(K911:P911))))"),"")</f>
        <v/>
      </c>
      <c r="K911" s="76" t="str">
        <f>IFERROR(__xludf.DUMMYFUNCTION("IF(ISBLANK($D911),"""",IFERROR(JOIN("", "",QUERY(INDIRECT(""'(EDCA) "" &amp; K$3 &amp; ""'!$A$1:$D$1000""),""SELECT A WHERE D = '"" &amp; $A911 &amp; ""'""))))"),"")</f>
        <v/>
      </c>
      <c r="L911" s="76" t="str">
        <f>IFERROR(__xludf.DUMMYFUNCTION("IF(ISBLANK($D911),"""",IFERROR(JOIN("", "",QUERY(INDIRECT(""'(EDCA) "" &amp; L$3 &amp; ""'!$A$1:$D$1000""),""SELECT A WHERE D = '"" &amp; $A911 &amp; ""'""))))"),"")</f>
        <v/>
      </c>
      <c r="M911" s="76" t="str">
        <f>IFERROR(__xludf.DUMMYFUNCTION("IF(ISBLANK($D911),"""",IFERROR(JOIN("", "",QUERY(INDIRECT(""'(EDCA) "" &amp; M$3 &amp; ""'!$A$1:$D$1000""),""SELECT A WHERE D = '"" &amp; $A911 &amp; ""'""))))"),"")</f>
        <v/>
      </c>
      <c r="N911" s="76" t="str">
        <f>IFERROR(__xludf.DUMMYFUNCTION("IF(ISBLANK($D911),"""",IFERROR(JOIN("", "",QUERY(INDIRECT(""'(EDCA) "" &amp; N$3 &amp; ""'!$A$1:$D$1000""),""SELECT A WHERE D = '"" &amp; $A911 &amp; ""'""))))"),"")</f>
        <v/>
      </c>
      <c r="O911" s="76" t="str">
        <f>IFERROR(__xludf.DUMMYFUNCTION("IF(ISBLANK($D911),"""",IFERROR(JOIN("", "",QUERY(INDIRECT(""'(EDCA) "" &amp; O$3 &amp; ""'!$A$1:$D$1000""),""SELECT A WHERE D = '"" &amp; $A911 &amp; ""'""))))"),"")</f>
        <v/>
      </c>
      <c r="P911" s="76" t="str">
        <f>IFERROR(__xludf.DUMMYFUNCTION("IF(ISBLANK($D911),"""",IFERROR(JOIN("", "",QUERY(INDIRECT(""'(EDCA) "" &amp; P$3 &amp; ""'!$A$1:$D$1000""),""SELECT A WHERE D = '"" &amp; $A911 &amp; ""'""))))"),"")</f>
        <v/>
      </c>
      <c r="Q911" s="76">
        <f t="shared" ref="Q911:V911" si="909">IF(ISBLANK(IFERROR(VLOOKUP($A911,INDIRECT("'(EDCA) " &amp; Q$3 &amp; "'!$D:$D"),1,FALSE))),0,1)</f>
        <v>0</v>
      </c>
      <c r="R911" s="76">
        <f t="shared" si="909"/>
        <v>0</v>
      </c>
      <c r="S911" s="76">
        <f t="shared" si="909"/>
        <v>0</v>
      </c>
      <c r="T911" s="76">
        <f t="shared" si="909"/>
        <v>0</v>
      </c>
      <c r="U911" s="76">
        <f t="shared" si="909"/>
        <v>0</v>
      </c>
      <c r="V911" s="76">
        <f t="shared" si="909"/>
        <v>0</v>
      </c>
    </row>
    <row r="912">
      <c r="A912" s="76" t="str">
        <f t="shared" si="1"/>
        <v> ()</v>
      </c>
      <c r="B912" s="76"/>
      <c r="C912" s="76"/>
      <c r="D912" s="76"/>
      <c r="E912" s="76"/>
      <c r="F912" s="76"/>
      <c r="G912" s="76"/>
      <c r="H912" s="76"/>
      <c r="I912" s="88" t="str">
        <f t="shared" si="3"/>
        <v>no</v>
      </c>
      <c r="J912" s="88" t="str">
        <f>IFERROR(__xludf.DUMMYFUNCTION("IFERROR(JOIN("", "",FILTER(K912:P912,LEN(K912:P912))))"),"")</f>
        <v/>
      </c>
      <c r="K912" s="76" t="str">
        <f>IFERROR(__xludf.DUMMYFUNCTION("IF(ISBLANK($D912),"""",IFERROR(JOIN("", "",QUERY(INDIRECT(""'(EDCA) "" &amp; K$3 &amp; ""'!$A$1:$D$1000""),""SELECT A WHERE D = '"" &amp; $A912 &amp; ""'""))))"),"")</f>
        <v/>
      </c>
      <c r="L912" s="76" t="str">
        <f>IFERROR(__xludf.DUMMYFUNCTION("IF(ISBLANK($D912),"""",IFERROR(JOIN("", "",QUERY(INDIRECT(""'(EDCA) "" &amp; L$3 &amp; ""'!$A$1:$D$1000""),""SELECT A WHERE D = '"" &amp; $A912 &amp; ""'""))))"),"")</f>
        <v/>
      </c>
      <c r="M912" s="76" t="str">
        <f>IFERROR(__xludf.DUMMYFUNCTION("IF(ISBLANK($D912),"""",IFERROR(JOIN("", "",QUERY(INDIRECT(""'(EDCA) "" &amp; M$3 &amp; ""'!$A$1:$D$1000""),""SELECT A WHERE D = '"" &amp; $A912 &amp; ""'""))))"),"")</f>
        <v/>
      </c>
      <c r="N912" s="76" t="str">
        <f>IFERROR(__xludf.DUMMYFUNCTION("IF(ISBLANK($D912),"""",IFERROR(JOIN("", "",QUERY(INDIRECT(""'(EDCA) "" &amp; N$3 &amp; ""'!$A$1:$D$1000""),""SELECT A WHERE D = '"" &amp; $A912 &amp; ""'""))))"),"")</f>
        <v/>
      </c>
      <c r="O912" s="76" t="str">
        <f>IFERROR(__xludf.DUMMYFUNCTION("IF(ISBLANK($D912),"""",IFERROR(JOIN("", "",QUERY(INDIRECT(""'(EDCA) "" &amp; O$3 &amp; ""'!$A$1:$D$1000""),""SELECT A WHERE D = '"" &amp; $A912 &amp; ""'""))))"),"")</f>
        <v/>
      </c>
      <c r="P912" s="76" t="str">
        <f>IFERROR(__xludf.DUMMYFUNCTION("IF(ISBLANK($D912),"""",IFERROR(JOIN("", "",QUERY(INDIRECT(""'(EDCA) "" &amp; P$3 &amp; ""'!$A$1:$D$1000""),""SELECT A WHERE D = '"" &amp; $A912 &amp; ""'""))))"),"")</f>
        <v/>
      </c>
      <c r="Q912" s="76">
        <f t="shared" ref="Q912:V912" si="910">IF(ISBLANK(IFERROR(VLOOKUP($A912,INDIRECT("'(EDCA) " &amp; Q$3 &amp; "'!$D:$D"),1,FALSE))),0,1)</f>
        <v>0</v>
      </c>
      <c r="R912" s="76">
        <f t="shared" si="910"/>
        <v>0</v>
      </c>
      <c r="S912" s="76">
        <f t="shared" si="910"/>
        <v>0</v>
      </c>
      <c r="T912" s="76">
        <f t="shared" si="910"/>
        <v>0</v>
      </c>
      <c r="U912" s="76">
        <f t="shared" si="910"/>
        <v>0</v>
      </c>
      <c r="V912" s="76">
        <f t="shared" si="910"/>
        <v>0</v>
      </c>
    </row>
    <row r="913">
      <c r="A913" s="76" t="str">
        <f t="shared" si="1"/>
        <v> ()</v>
      </c>
      <c r="B913" s="76"/>
      <c r="C913" s="76"/>
      <c r="D913" s="76"/>
      <c r="E913" s="76"/>
      <c r="F913" s="76"/>
      <c r="G913" s="76"/>
      <c r="H913" s="76"/>
      <c r="I913" s="88" t="str">
        <f t="shared" si="3"/>
        <v>no</v>
      </c>
      <c r="J913" s="88" t="str">
        <f>IFERROR(__xludf.DUMMYFUNCTION("IFERROR(JOIN("", "",FILTER(K913:P913,LEN(K913:P913))))"),"")</f>
        <v/>
      </c>
      <c r="K913" s="76" t="str">
        <f>IFERROR(__xludf.DUMMYFUNCTION("IF(ISBLANK($D913),"""",IFERROR(JOIN("", "",QUERY(INDIRECT(""'(EDCA) "" &amp; K$3 &amp; ""'!$A$1:$D$1000""),""SELECT A WHERE D = '"" &amp; $A913 &amp; ""'""))))"),"")</f>
        <v/>
      </c>
      <c r="L913" s="76" t="str">
        <f>IFERROR(__xludf.DUMMYFUNCTION("IF(ISBLANK($D913),"""",IFERROR(JOIN("", "",QUERY(INDIRECT(""'(EDCA) "" &amp; L$3 &amp; ""'!$A$1:$D$1000""),""SELECT A WHERE D = '"" &amp; $A913 &amp; ""'""))))"),"")</f>
        <v/>
      </c>
      <c r="M913" s="76" t="str">
        <f>IFERROR(__xludf.DUMMYFUNCTION("IF(ISBLANK($D913),"""",IFERROR(JOIN("", "",QUERY(INDIRECT(""'(EDCA) "" &amp; M$3 &amp; ""'!$A$1:$D$1000""),""SELECT A WHERE D = '"" &amp; $A913 &amp; ""'""))))"),"")</f>
        <v/>
      </c>
      <c r="N913" s="76" t="str">
        <f>IFERROR(__xludf.DUMMYFUNCTION("IF(ISBLANK($D913),"""",IFERROR(JOIN("", "",QUERY(INDIRECT(""'(EDCA) "" &amp; N$3 &amp; ""'!$A$1:$D$1000""),""SELECT A WHERE D = '"" &amp; $A913 &amp; ""'""))))"),"")</f>
        <v/>
      </c>
      <c r="O913" s="76" t="str">
        <f>IFERROR(__xludf.DUMMYFUNCTION("IF(ISBLANK($D913),"""",IFERROR(JOIN("", "",QUERY(INDIRECT(""'(EDCA) "" &amp; O$3 &amp; ""'!$A$1:$D$1000""),""SELECT A WHERE D = '"" &amp; $A913 &amp; ""'""))))"),"")</f>
        <v/>
      </c>
      <c r="P913" s="76" t="str">
        <f>IFERROR(__xludf.DUMMYFUNCTION("IF(ISBLANK($D913),"""",IFERROR(JOIN("", "",QUERY(INDIRECT(""'(EDCA) "" &amp; P$3 &amp; ""'!$A$1:$D$1000""),""SELECT A WHERE D = '"" &amp; $A913 &amp; ""'""))))"),"")</f>
        <v/>
      </c>
      <c r="Q913" s="76">
        <f t="shared" ref="Q913:V913" si="911">IF(ISBLANK(IFERROR(VLOOKUP($A913,INDIRECT("'(EDCA) " &amp; Q$3 &amp; "'!$D:$D"),1,FALSE))),0,1)</f>
        <v>0</v>
      </c>
      <c r="R913" s="76">
        <f t="shared" si="911"/>
        <v>0</v>
      </c>
      <c r="S913" s="76">
        <f t="shared" si="911"/>
        <v>0</v>
      </c>
      <c r="T913" s="76">
        <f t="shared" si="911"/>
        <v>0</v>
      </c>
      <c r="U913" s="76">
        <f t="shared" si="911"/>
        <v>0</v>
      </c>
      <c r="V913" s="76">
        <f t="shared" si="911"/>
        <v>0</v>
      </c>
    </row>
    <row r="914">
      <c r="A914" s="76" t="str">
        <f t="shared" si="1"/>
        <v> ()</v>
      </c>
      <c r="B914" s="76"/>
      <c r="C914" s="76"/>
      <c r="D914" s="76"/>
      <c r="E914" s="76"/>
      <c r="F914" s="76"/>
      <c r="G914" s="76"/>
      <c r="H914" s="76"/>
      <c r="I914" s="88" t="str">
        <f t="shared" si="3"/>
        <v>no</v>
      </c>
      <c r="J914" s="88" t="str">
        <f>IFERROR(__xludf.DUMMYFUNCTION("IFERROR(JOIN("", "",FILTER(K914:P914,LEN(K914:P914))))"),"")</f>
        <v/>
      </c>
      <c r="K914" s="76" t="str">
        <f>IFERROR(__xludf.DUMMYFUNCTION("IF(ISBLANK($D914),"""",IFERROR(JOIN("", "",QUERY(INDIRECT(""'(EDCA) "" &amp; K$3 &amp; ""'!$A$1:$D$1000""),""SELECT A WHERE D = '"" &amp; $A914 &amp; ""'""))))"),"")</f>
        <v/>
      </c>
      <c r="L914" s="76" t="str">
        <f>IFERROR(__xludf.DUMMYFUNCTION("IF(ISBLANK($D914),"""",IFERROR(JOIN("", "",QUERY(INDIRECT(""'(EDCA) "" &amp; L$3 &amp; ""'!$A$1:$D$1000""),""SELECT A WHERE D = '"" &amp; $A914 &amp; ""'""))))"),"")</f>
        <v/>
      </c>
      <c r="M914" s="76" t="str">
        <f>IFERROR(__xludf.DUMMYFUNCTION("IF(ISBLANK($D914),"""",IFERROR(JOIN("", "",QUERY(INDIRECT(""'(EDCA) "" &amp; M$3 &amp; ""'!$A$1:$D$1000""),""SELECT A WHERE D = '"" &amp; $A914 &amp; ""'""))))"),"")</f>
        <v/>
      </c>
      <c r="N914" s="76" t="str">
        <f>IFERROR(__xludf.DUMMYFUNCTION("IF(ISBLANK($D914),"""",IFERROR(JOIN("", "",QUERY(INDIRECT(""'(EDCA) "" &amp; N$3 &amp; ""'!$A$1:$D$1000""),""SELECT A WHERE D = '"" &amp; $A914 &amp; ""'""))))"),"")</f>
        <v/>
      </c>
      <c r="O914" s="76" t="str">
        <f>IFERROR(__xludf.DUMMYFUNCTION("IF(ISBLANK($D914),"""",IFERROR(JOIN("", "",QUERY(INDIRECT(""'(EDCA) "" &amp; O$3 &amp; ""'!$A$1:$D$1000""),""SELECT A WHERE D = '"" &amp; $A914 &amp; ""'""))))"),"")</f>
        <v/>
      </c>
      <c r="P914" s="76" t="str">
        <f>IFERROR(__xludf.DUMMYFUNCTION("IF(ISBLANK($D914),"""",IFERROR(JOIN("", "",QUERY(INDIRECT(""'(EDCA) "" &amp; P$3 &amp; ""'!$A$1:$D$1000""),""SELECT A WHERE D = '"" &amp; $A914 &amp; ""'""))))"),"")</f>
        <v/>
      </c>
      <c r="Q914" s="76">
        <f t="shared" ref="Q914:V914" si="912">IF(ISBLANK(IFERROR(VLOOKUP($A914,INDIRECT("'(EDCA) " &amp; Q$3 &amp; "'!$D:$D"),1,FALSE))),0,1)</f>
        <v>0</v>
      </c>
      <c r="R914" s="76">
        <f t="shared" si="912"/>
        <v>0</v>
      </c>
      <c r="S914" s="76">
        <f t="shared" si="912"/>
        <v>0</v>
      </c>
      <c r="T914" s="76">
        <f t="shared" si="912"/>
        <v>0</v>
      </c>
      <c r="U914" s="76">
        <f t="shared" si="912"/>
        <v>0</v>
      </c>
      <c r="V914" s="76">
        <f t="shared" si="912"/>
        <v>0</v>
      </c>
    </row>
    <row r="915">
      <c r="A915" s="76" t="str">
        <f t="shared" si="1"/>
        <v> ()</v>
      </c>
      <c r="B915" s="76"/>
      <c r="C915" s="76"/>
      <c r="D915" s="76"/>
      <c r="E915" s="76"/>
      <c r="F915" s="76"/>
      <c r="G915" s="76"/>
      <c r="H915" s="76"/>
      <c r="I915" s="88" t="str">
        <f t="shared" si="3"/>
        <v>no</v>
      </c>
      <c r="J915" s="88" t="str">
        <f>IFERROR(__xludf.DUMMYFUNCTION("IFERROR(JOIN("", "",FILTER(K915:P915,LEN(K915:P915))))"),"")</f>
        <v/>
      </c>
      <c r="K915" s="76" t="str">
        <f>IFERROR(__xludf.DUMMYFUNCTION("IF(ISBLANK($D915),"""",IFERROR(JOIN("", "",QUERY(INDIRECT(""'(EDCA) "" &amp; K$3 &amp; ""'!$A$1:$D$1000""),""SELECT A WHERE D = '"" &amp; $A915 &amp; ""'""))))"),"")</f>
        <v/>
      </c>
      <c r="L915" s="76" t="str">
        <f>IFERROR(__xludf.DUMMYFUNCTION("IF(ISBLANK($D915),"""",IFERROR(JOIN("", "",QUERY(INDIRECT(""'(EDCA) "" &amp; L$3 &amp; ""'!$A$1:$D$1000""),""SELECT A WHERE D = '"" &amp; $A915 &amp; ""'""))))"),"")</f>
        <v/>
      </c>
      <c r="M915" s="76" t="str">
        <f>IFERROR(__xludf.DUMMYFUNCTION("IF(ISBLANK($D915),"""",IFERROR(JOIN("", "",QUERY(INDIRECT(""'(EDCA) "" &amp; M$3 &amp; ""'!$A$1:$D$1000""),""SELECT A WHERE D = '"" &amp; $A915 &amp; ""'""))))"),"")</f>
        <v/>
      </c>
      <c r="N915" s="76" t="str">
        <f>IFERROR(__xludf.DUMMYFUNCTION("IF(ISBLANK($D915),"""",IFERROR(JOIN("", "",QUERY(INDIRECT(""'(EDCA) "" &amp; N$3 &amp; ""'!$A$1:$D$1000""),""SELECT A WHERE D = '"" &amp; $A915 &amp; ""'""))))"),"")</f>
        <v/>
      </c>
      <c r="O915" s="76" t="str">
        <f>IFERROR(__xludf.DUMMYFUNCTION("IF(ISBLANK($D915),"""",IFERROR(JOIN("", "",QUERY(INDIRECT(""'(EDCA) "" &amp; O$3 &amp; ""'!$A$1:$D$1000""),""SELECT A WHERE D = '"" &amp; $A915 &amp; ""'""))))"),"")</f>
        <v/>
      </c>
      <c r="P915" s="76" t="str">
        <f>IFERROR(__xludf.DUMMYFUNCTION("IF(ISBLANK($D915),"""",IFERROR(JOIN("", "",QUERY(INDIRECT(""'(EDCA) "" &amp; P$3 &amp; ""'!$A$1:$D$1000""),""SELECT A WHERE D = '"" &amp; $A915 &amp; ""'""))))"),"")</f>
        <v/>
      </c>
      <c r="Q915" s="76">
        <f t="shared" ref="Q915:V915" si="913">IF(ISBLANK(IFERROR(VLOOKUP($A915,INDIRECT("'(EDCA) " &amp; Q$3 &amp; "'!$D:$D"),1,FALSE))),0,1)</f>
        <v>0</v>
      </c>
      <c r="R915" s="76">
        <f t="shared" si="913"/>
        <v>0</v>
      </c>
      <c r="S915" s="76">
        <f t="shared" si="913"/>
        <v>0</v>
      </c>
      <c r="T915" s="76">
        <f t="shared" si="913"/>
        <v>0</v>
      </c>
      <c r="U915" s="76">
        <f t="shared" si="913"/>
        <v>0</v>
      </c>
      <c r="V915" s="76">
        <f t="shared" si="913"/>
        <v>0</v>
      </c>
    </row>
    <row r="916">
      <c r="A916" s="76" t="str">
        <f t="shared" si="1"/>
        <v> ()</v>
      </c>
      <c r="B916" s="76"/>
      <c r="C916" s="76"/>
      <c r="D916" s="76"/>
      <c r="E916" s="76"/>
      <c r="F916" s="76"/>
      <c r="G916" s="76"/>
      <c r="H916" s="76"/>
      <c r="I916" s="88" t="str">
        <f t="shared" si="3"/>
        <v>no</v>
      </c>
      <c r="J916" s="88" t="str">
        <f>IFERROR(__xludf.DUMMYFUNCTION("IFERROR(JOIN("", "",FILTER(K916:P916,LEN(K916:P916))))"),"")</f>
        <v/>
      </c>
      <c r="K916" s="76" t="str">
        <f>IFERROR(__xludf.DUMMYFUNCTION("IF(ISBLANK($D916),"""",IFERROR(JOIN("", "",QUERY(INDIRECT(""'(EDCA) "" &amp; K$3 &amp; ""'!$A$1:$D$1000""),""SELECT A WHERE D = '"" &amp; $A916 &amp; ""'""))))"),"")</f>
        <v/>
      </c>
      <c r="L916" s="76" t="str">
        <f>IFERROR(__xludf.DUMMYFUNCTION("IF(ISBLANK($D916),"""",IFERROR(JOIN("", "",QUERY(INDIRECT(""'(EDCA) "" &amp; L$3 &amp; ""'!$A$1:$D$1000""),""SELECT A WHERE D = '"" &amp; $A916 &amp; ""'""))))"),"")</f>
        <v/>
      </c>
      <c r="M916" s="76" t="str">
        <f>IFERROR(__xludf.DUMMYFUNCTION("IF(ISBLANK($D916),"""",IFERROR(JOIN("", "",QUERY(INDIRECT(""'(EDCA) "" &amp; M$3 &amp; ""'!$A$1:$D$1000""),""SELECT A WHERE D = '"" &amp; $A916 &amp; ""'""))))"),"")</f>
        <v/>
      </c>
      <c r="N916" s="76" t="str">
        <f>IFERROR(__xludf.DUMMYFUNCTION("IF(ISBLANK($D916),"""",IFERROR(JOIN("", "",QUERY(INDIRECT(""'(EDCA) "" &amp; N$3 &amp; ""'!$A$1:$D$1000""),""SELECT A WHERE D = '"" &amp; $A916 &amp; ""'""))))"),"")</f>
        <v/>
      </c>
      <c r="O916" s="76" t="str">
        <f>IFERROR(__xludf.DUMMYFUNCTION("IF(ISBLANK($D916),"""",IFERROR(JOIN("", "",QUERY(INDIRECT(""'(EDCA) "" &amp; O$3 &amp; ""'!$A$1:$D$1000""),""SELECT A WHERE D = '"" &amp; $A916 &amp; ""'""))))"),"")</f>
        <v/>
      </c>
      <c r="P916" s="76" t="str">
        <f>IFERROR(__xludf.DUMMYFUNCTION("IF(ISBLANK($D916),"""",IFERROR(JOIN("", "",QUERY(INDIRECT(""'(EDCA) "" &amp; P$3 &amp; ""'!$A$1:$D$1000""),""SELECT A WHERE D = '"" &amp; $A916 &amp; ""'""))))"),"")</f>
        <v/>
      </c>
      <c r="Q916" s="76">
        <f t="shared" ref="Q916:V916" si="914">IF(ISBLANK(IFERROR(VLOOKUP($A916,INDIRECT("'(EDCA) " &amp; Q$3 &amp; "'!$D:$D"),1,FALSE))),0,1)</f>
        <v>0</v>
      </c>
      <c r="R916" s="76">
        <f t="shared" si="914"/>
        <v>0</v>
      </c>
      <c r="S916" s="76">
        <f t="shared" si="914"/>
        <v>0</v>
      </c>
      <c r="T916" s="76">
        <f t="shared" si="914"/>
        <v>0</v>
      </c>
      <c r="U916" s="76">
        <f t="shared" si="914"/>
        <v>0</v>
      </c>
      <c r="V916" s="76">
        <f t="shared" si="914"/>
        <v>0</v>
      </c>
    </row>
    <row r="917">
      <c r="A917" s="76" t="str">
        <f t="shared" si="1"/>
        <v> ()</v>
      </c>
      <c r="B917" s="76"/>
      <c r="C917" s="76"/>
      <c r="D917" s="76"/>
      <c r="E917" s="76"/>
      <c r="F917" s="76"/>
      <c r="G917" s="76"/>
      <c r="H917" s="76"/>
      <c r="I917" s="88" t="str">
        <f t="shared" si="3"/>
        <v>no</v>
      </c>
      <c r="J917" s="88" t="str">
        <f>IFERROR(__xludf.DUMMYFUNCTION("IFERROR(JOIN("", "",FILTER(K917:P917,LEN(K917:P917))))"),"")</f>
        <v/>
      </c>
      <c r="K917" s="76" t="str">
        <f>IFERROR(__xludf.DUMMYFUNCTION("IF(ISBLANK($D917),"""",IFERROR(JOIN("", "",QUERY(INDIRECT(""'(EDCA) "" &amp; K$3 &amp; ""'!$A$1:$D$1000""),""SELECT A WHERE D = '"" &amp; $A917 &amp; ""'""))))"),"")</f>
        <v/>
      </c>
      <c r="L917" s="76" t="str">
        <f>IFERROR(__xludf.DUMMYFUNCTION("IF(ISBLANK($D917),"""",IFERROR(JOIN("", "",QUERY(INDIRECT(""'(EDCA) "" &amp; L$3 &amp; ""'!$A$1:$D$1000""),""SELECT A WHERE D = '"" &amp; $A917 &amp; ""'""))))"),"")</f>
        <v/>
      </c>
      <c r="M917" s="76" t="str">
        <f>IFERROR(__xludf.DUMMYFUNCTION("IF(ISBLANK($D917),"""",IFERROR(JOIN("", "",QUERY(INDIRECT(""'(EDCA) "" &amp; M$3 &amp; ""'!$A$1:$D$1000""),""SELECT A WHERE D = '"" &amp; $A917 &amp; ""'""))))"),"")</f>
        <v/>
      </c>
      <c r="N917" s="76" t="str">
        <f>IFERROR(__xludf.DUMMYFUNCTION("IF(ISBLANK($D917),"""",IFERROR(JOIN("", "",QUERY(INDIRECT(""'(EDCA) "" &amp; N$3 &amp; ""'!$A$1:$D$1000""),""SELECT A WHERE D = '"" &amp; $A917 &amp; ""'""))))"),"")</f>
        <v/>
      </c>
      <c r="O917" s="76" t="str">
        <f>IFERROR(__xludf.DUMMYFUNCTION("IF(ISBLANK($D917),"""",IFERROR(JOIN("", "",QUERY(INDIRECT(""'(EDCA) "" &amp; O$3 &amp; ""'!$A$1:$D$1000""),""SELECT A WHERE D = '"" &amp; $A917 &amp; ""'""))))"),"")</f>
        <v/>
      </c>
      <c r="P917" s="76" t="str">
        <f>IFERROR(__xludf.DUMMYFUNCTION("IF(ISBLANK($D917),"""",IFERROR(JOIN("", "",QUERY(INDIRECT(""'(EDCA) "" &amp; P$3 &amp; ""'!$A$1:$D$1000""),""SELECT A WHERE D = '"" &amp; $A917 &amp; ""'""))))"),"")</f>
        <v/>
      </c>
      <c r="Q917" s="76">
        <f t="shared" ref="Q917:V917" si="915">IF(ISBLANK(IFERROR(VLOOKUP($A917,INDIRECT("'(EDCA) " &amp; Q$3 &amp; "'!$D:$D"),1,FALSE))),0,1)</f>
        <v>0</v>
      </c>
      <c r="R917" s="76">
        <f t="shared" si="915"/>
        <v>0</v>
      </c>
      <c r="S917" s="76">
        <f t="shared" si="915"/>
        <v>0</v>
      </c>
      <c r="T917" s="76">
        <f t="shared" si="915"/>
        <v>0</v>
      </c>
      <c r="U917" s="76">
        <f t="shared" si="915"/>
        <v>0</v>
      </c>
      <c r="V917" s="76">
        <f t="shared" si="915"/>
        <v>0</v>
      </c>
    </row>
    <row r="918">
      <c r="A918" s="76" t="str">
        <f t="shared" si="1"/>
        <v> ()</v>
      </c>
      <c r="B918" s="76"/>
      <c r="C918" s="76"/>
      <c r="D918" s="76"/>
      <c r="E918" s="76"/>
      <c r="F918" s="76"/>
      <c r="G918" s="76"/>
      <c r="H918" s="76"/>
      <c r="I918" s="88" t="str">
        <f t="shared" si="3"/>
        <v>no</v>
      </c>
      <c r="J918" s="88" t="str">
        <f>IFERROR(__xludf.DUMMYFUNCTION("IFERROR(JOIN("", "",FILTER(K918:P918,LEN(K918:P918))))"),"")</f>
        <v/>
      </c>
      <c r="K918" s="76" t="str">
        <f>IFERROR(__xludf.DUMMYFUNCTION("IF(ISBLANK($D918),"""",IFERROR(JOIN("", "",QUERY(INDIRECT(""'(EDCA) "" &amp; K$3 &amp; ""'!$A$1:$D$1000""),""SELECT A WHERE D = '"" &amp; $A918 &amp; ""'""))))"),"")</f>
        <v/>
      </c>
      <c r="L918" s="76" t="str">
        <f>IFERROR(__xludf.DUMMYFUNCTION("IF(ISBLANK($D918),"""",IFERROR(JOIN("", "",QUERY(INDIRECT(""'(EDCA) "" &amp; L$3 &amp; ""'!$A$1:$D$1000""),""SELECT A WHERE D = '"" &amp; $A918 &amp; ""'""))))"),"")</f>
        <v/>
      </c>
      <c r="M918" s="76" t="str">
        <f>IFERROR(__xludf.DUMMYFUNCTION("IF(ISBLANK($D918),"""",IFERROR(JOIN("", "",QUERY(INDIRECT(""'(EDCA) "" &amp; M$3 &amp; ""'!$A$1:$D$1000""),""SELECT A WHERE D = '"" &amp; $A918 &amp; ""'""))))"),"")</f>
        <v/>
      </c>
      <c r="N918" s="76" t="str">
        <f>IFERROR(__xludf.DUMMYFUNCTION("IF(ISBLANK($D918),"""",IFERROR(JOIN("", "",QUERY(INDIRECT(""'(EDCA) "" &amp; N$3 &amp; ""'!$A$1:$D$1000""),""SELECT A WHERE D = '"" &amp; $A918 &amp; ""'""))))"),"")</f>
        <v/>
      </c>
      <c r="O918" s="76" t="str">
        <f>IFERROR(__xludf.DUMMYFUNCTION("IF(ISBLANK($D918),"""",IFERROR(JOIN("", "",QUERY(INDIRECT(""'(EDCA) "" &amp; O$3 &amp; ""'!$A$1:$D$1000""),""SELECT A WHERE D = '"" &amp; $A918 &amp; ""'""))))"),"")</f>
        <v/>
      </c>
      <c r="P918" s="76" t="str">
        <f>IFERROR(__xludf.DUMMYFUNCTION("IF(ISBLANK($D918),"""",IFERROR(JOIN("", "",QUERY(INDIRECT(""'(EDCA) "" &amp; P$3 &amp; ""'!$A$1:$D$1000""),""SELECT A WHERE D = '"" &amp; $A918 &amp; ""'""))))"),"")</f>
        <v/>
      </c>
      <c r="Q918" s="76">
        <f t="shared" ref="Q918:V918" si="916">IF(ISBLANK(IFERROR(VLOOKUP($A918,INDIRECT("'(EDCA) " &amp; Q$3 &amp; "'!$D:$D"),1,FALSE))),0,1)</f>
        <v>0</v>
      </c>
      <c r="R918" s="76">
        <f t="shared" si="916"/>
        <v>0</v>
      </c>
      <c r="S918" s="76">
        <f t="shared" si="916"/>
        <v>0</v>
      </c>
      <c r="T918" s="76">
        <f t="shared" si="916"/>
        <v>0</v>
      </c>
      <c r="U918" s="76">
        <f t="shared" si="916"/>
        <v>0</v>
      </c>
      <c r="V918" s="76">
        <f t="shared" si="916"/>
        <v>0</v>
      </c>
    </row>
    <row r="919">
      <c r="A919" s="76" t="str">
        <f t="shared" si="1"/>
        <v> ()</v>
      </c>
      <c r="B919" s="76"/>
      <c r="C919" s="76"/>
      <c r="D919" s="76"/>
      <c r="E919" s="76"/>
      <c r="F919" s="76"/>
      <c r="G919" s="76"/>
      <c r="H919" s="76"/>
      <c r="I919" s="88" t="str">
        <f t="shared" si="3"/>
        <v>no</v>
      </c>
      <c r="J919" s="88" t="str">
        <f>IFERROR(__xludf.DUMMYFUNCTION("IFERROR(JOIN("", "",FILTER(K919:P919,LEN(K919:P919))))"),"")</f>
        <v/>
      </c>
      <c r="K919" s="76" t="str">
        <f>IFERROR(__xludf.DUMMYFUNCTION("IF(ISBLANK($D919),"""",IFERROR(JOIN("", "",QUERY(INDIRECT(""'(EDCA) "" &amp; K$3 &amp; ""'!$A$1:$D$1000""),""SELECT A WHERE D = '"" &amp; $A919 &amp; ""'""))))"),"")</f>
        <v/>
      </c>
      <c r="L919" s="76" t="str">
        <f>IFERROR(__xludf.DUMMYFUNCTION("IF(ISBLANK($D919),"""",IFERROR(JOIN("", "",QUERY(INDIRECT(""'(EDCA) "" &amp; L$3 &amp; ""'!$A$1:$D$1000""),""SELECT A WHERE D = '"" &amp; $A919 &amp; ""'""))))"),"")</f>
        <v/>
      </c>
      <c r="M919" s="76" t="str">
        <f>IFERROR(__xludf.DUMMYFUNCTION("IF(ISBLANK($D919),"""",IFERROR(JOIN("", "",QUERY(INDIRECT(""'(EDCA) "" &amp; M$3 &amp; ""'!$A$1:$D$1000""),""SELECT A WHERE D = '"" &amp; $A919 &amp; ""'""))))"),"")</f>
        <v/>
      </c>
      <c r="N919" s="76" t="str">
        <f>IFERROR(__xludf.DUMMYFUNCTION("IF(ISBLANK($D919),"""",IFERROR(JOIN("", "",QUERY(INDIRECT(""'(EDCA) "" &amp; N$3 &amp; ""'!$A$1:$D$1000""),""SELECT A WHERE D = '"" &amp; $A919 &amp; ""'""))))"),"")</f>
        <v/>
      </c>
      <c r="O919" s="76" t="str">
        <f>IFERROR(__xludf.DUMMYFUNCTION("IF(ISBLANK($D919),"""",IFERROR(JOIN("", "",QUERY(INDIRECT(""'(EDCA) "" &amp; O$3 &amp; ""'!$A$1:$D$1000""),""SELECT A WHERE D = '"" &amp; $A919 &amp; ""'""))))"),"")</f>
        <v/>
      </c>
      <c r="P919" s="76" t="str">
        <f>IFERROR(__xludf.DUMMYFUNCTION("IF(ISBLANK($D919),"""",IFERROR(JOIN("", "",QUERY(INDIRECT(""'(EDCA) "" &amp; P$3 &amp; ""'!$A$1:$D$1000""),""SELECT A WHERE D = '"" &amp; $A919 &amp; ""'""))))"),"")</f>
        <v/>
      </c>
      <c r="Q919" s="76">
        <f t="shared" ref="Q919:V919" si="917">IF(ISBLANK(IFERROR(VLOOKUP($A919,INDIRECT("'(EDCA) " &amp; Q$3 &amp; "'!$D:$D"),1,FALSE))),0,1)</f>
        <v>0</v>
      </c>
      <c r="R919" s="76">
        <f t="shared" si="917"/>
        <v>0</v>
      </c>
      <c r="S919" s="76">
        <f t="shared" si="917"/>
        <v>0</v>
      </c>
      <c r="T919" s="76">
        <f t="shared" si="917"/>
        <v>0</v>
      </c>
      <c r="U919" s="76">
        <f t="shared" si="917"/>
        <v>0</v>
      </c>
      <c r="V919" s="76">
        <f t="shared" si="917"/>
        <v>0</v>
      </c>
    </row>
    <row r="920">
      <c r="A920" s="76" t="str">
        <f t="shared" si="1"/>
        <v> ()</v>
      </c>
      <c r="B920" s="76"/>
      <c r="C920" s="76"/>
      <c r="D920" s="76"/>
      <c r="E920" s="76"/>
      <c r="F920" s="76"/>
      <c r="G920" s="76"/>
      <c r="H920" s="76"/>
      <c r="I920" s="88" t="str">
        <f t="shared" si="3"/>
        <v>no</v>
      </c>
      <c r="J920" s="88" t="str">
        <f>IFERROR(__xludf.DUMMYFUNCTION("IFERROR(JOIN("", "",FILTER(K920:P920,LEN(K920:P920))))"),"")</f>
        <v/>
      </c>
      <c r="K920" s="76" t="str">
        <f>IFERROR(__xludf.DUMMYFUNCTION("IF(ISBLANK($D920),"""",IFERROR(JOIN("", "",QUERY(INDIRECT(""'(EDCA) "" &amp; K$3 &amp; ""'!$A$1:$D$1000""),""SELECT A WHERE D = '"" &amp; $A920 &amp; ""'""))))"),"")</f>
        <v/>
      </c>
      <c r="L920" s="76" t="str">
        <f>IFERROR(__xludf.DUMMYFUNCTION("IF(ISBLANK($D920),"""",IFERROR(JOIN("", "",QUERY(INDIRECT(""'(EDCA) "" &amp; L$3 &amp; ""'!$A$1:$D$1000""),""SELECT A WHERE D = '"" &amp; $A920 &amp; ""'""))))"),"")</f>
        <v/>
      </c>
      <c r="M920" s="76" t="str">
        <f>IFERROR(__xludf.DUMMYFUNCTION("IF(ISBLANK($D920),"""",IFERROR(JOIN("", "",QUERY(INDIRECT(""'(EDCA) "" &amp; M$3 &amp; ""'!$A$1:$D$1000""),""SELECT A WHERE D = '"" &amp; $A920 &amp; ""'""))))"),"")</f>
        <v/>
      </c>
      <c r="N920" s="76" t="str">
        <f>IFERROR(__xludf.DUMMYFUNCTION("IF(ISBLANK($D920),"""",IFERROR(JOIN("", "",QUERY(INDIRECT(""'(EDCA) "" &amp; N$3 &amp; ""'!$A$1:$D$1000""),""SELECT A WHERE D = '"" &amp; $A920 &amp; ""'""))))"),"")</f>
        <v/>
      </c>
      <c r="O920" s="76" t="str">
        <f>IFERROR(__xludf.DUMMYFUNCTION("IF(ISBLANK($D920),"""",IFERROR(JOIN("", "",QUERY(INDIRECT(""'(EDCA) "" &amp; O$3 &amp; ""'!$A$1:$D$1000""),""SELECT A WHERE D = '"" &amp; $A920 &amp; ""'""))))"),"")</f>
        <v/>
      </c>
      <c r="P920" s="76" t="str">
        <f>IFERROR(__xludf.DUMMYFUNCTION("IF(ISBLANK($D920),"""",IFERROR(JOIN("", "",QUERY(INDIRECT(""'(EDCA) "" &amp; P$3 &amp; ""'!$A$1:$D$1000""),""SELECT A WHERE D = '"" &amp; $A920 &amp; ""'""))))"),"")</f>
        <v/>
      </c>
      <c r="Q920" s="76">
        <f t="shared" ref="Q920:V920" si="918">IF(ISBLANK(IFERROR(VLOOKUP($A920,INDIRECT("'(EDCA) " &amp; Q$3 &amp; "'!$D:$D"),1,FALSE))),0,1)</f>
        <v>0</v>
      </c>
      <c r="R920" s="76">
        <f t="shared" si="918"/>
        <v>0</v>
      </c>
      <c r="S920" s="76">
        <f t="shared" si="918"/>
        <v>0</v>
      </c>
      <c r="T920" s="76">
        <f t="shared" si="918"/>
        <v>0</v>
      </c>
      <c r="U920" s="76">
        <f t="shared" si="918"/>
        <v>0</v>
      </c>
      <c r="V920" s="76">
        <f t="shared" si="918"/>
        <v>0</v>
      </c>
    </row>
    <row r="921">
      <c r="A921" s="76" t="str">
        <f t="shared" si="1"/>
        <v> ()</v>
      </c>
      <c r="B921" s="76"/>
      <c r="C921" s="76"/>
      <c r="D921" s="76"/>
      <c r="E921" s="76"/>
      <c r="F921" s="76"/>
      <c r="G921" s="76"/>
      <c r="H921" s="76"/>
      <c r="I921" s="88" t="str">
        <f t="shared" si="3"/>
        <v>no</v>
      </c>
      <c r="J921" s="88" t="str">
        <f>IFERROR(__xludf.DUMMYFUNCTION("IFERROR(JOIN("", "",FILTER(K921:P921,LEN(K921:P921))))"),"")</f>
        <v/>
      </c>
      <c r="K921" s="76" t="str">
        <f>IFERROR(__xludf.DUMMYFUNCTION("IF(ISBLANK($D921),"""",IFERROR(JOIN("", "",QUERY(INDIRECT(""'(EDCA) "" &amp; K$3 &amp; ""'!$A$1:$D$1000""),""SELECT A WHERE D = '"" &amp; $A921 &amp; ""'""))))"),"")</f>
        <v/>
      </c>
      <c r="L921" s="76" t="str">
        <f>IFERROR(__xludf.DUMMYFUNCTION("IF(ISBLANK($D921),"""",IFERROR(JOIN("", "",QUERY(INDIRECT(""'(EDCA) "" &amp; L$3 &amp; ""'!$A$1:$D$1000""),""SELECT A WHERE D = '"" &amp; $A921 &amp; ""'""))))"),"")</f>
        <v/>
      </c>
      <c r="M921" s="76" t="str">
        <f>IFERROR(__xludf.DUMMYFUNCTION("IF(ISBLANK($D921),"""",IFERROR(JOIN("", "",QUERY(INDIRECT(""'(EDCA) "" &amp; M$3 &amp; ""'!$A$1:$D$1000""),""SELECT A WHERE D = '"" &amp; $A921 &amp; ""'""))))"),"")</f>
        <v/>
      </c>
      <c r="N921" s="76" t="str">
        <f>IFERROR(__xludf.DUMMYFUNCTION("IF(ISBLANK($D921),"""",IFERROR(JOIN("", "",QUERY(INDIRECT(""'(EDCA) "" &amp; N$3 &amp; ""'!$A$1:$D$1000""),""SELECT A WHERE D = '"" &amp; $A921 &amp; ""'""))))"),"")</f>
        <v/>
      </c>
      <c r="O921" s="76" t="str">
        <f>IFERROR(__xludf.DUMMYFUNCTION("IF(ISBLANK($D921),"""",IFERROR(JOIN("", "",QUERY(INDIRECT(""'(EDCA) "" &amp; O$3 &amp; ""'!$A$1:$D$1000""),""SELECT A WHERE D = '"" &amp; $A921 &amp; ""'""))))"),"")</f>
        <v/>
      </c>
      <c r="P921" s="76" t="str">
        <f>IFERROR(__xludf.DUMMYFUNCTION("IF(ISBLANK($D921),"""",IFERROR(JOIN("", "",QUERY(INDIRECT(""'(EDCA) "" &amp; P$3 &amp; ""'!$A$1:$D$1000""),""SELECT A WHERE D = '"" &amp; $A921 &amp; ""'""))))"),"")</f>
        <v/>
      </c>
      <c r="Q921" s="76">
        <f t="shared" ref="Q921:V921" si="919">IF(ISBLANK(IFERROR(VLOOKUP($A921,INDIRECT("'(EDCA) " &amp; Q$3 &amp; "'!$D:$D"),1,FALSE))),0,1)</f>
        <v>0</v>
      </c>
      <c r="R921" s="76">
        <f t="shared" si="919"/>
        <v>0</v>
      </c>
      <c r="S921" s="76">
        <f t="shared" si="919"/>
        <v>0</v>
      </c>
      <c r="T921" s="76">
        <f t="shared" si="919"/>
        <v>0</v>
      </c>
      <c r="U921" s="76">
        <f t="shared" si="919"/>
        <v>0</v>
      </c>
      <c r="V921" s="76">
        <f t="shared" si="919"/>
        <v>0</v>
      </c>
    </row>
    <row r="922">
      <c r="A922" s="76" t="str">
        <f t="shared" si="1"/>
        <v> ()</v>
      </c>
      <c r="B922" s="76"/>
      <c r="C922" s="76"/>
      <c r="D922" s="76"/>
      <c r="E922" s="76"/>
      <c r="F922" s="76"/>
      <c r="G922" s="76"/>
      <c r="H922" s="76"/>
      <c r="I922" s="88" t="str">
        <f t="shared" si="3"/>
        <v>no</v>
      </c>
      <c r="J922" s="88" t="str">
        <f>IFERROR(__xludf.DUMMYFUNCTION("IFERROR(JOIN("", "",FILTER(K922:P922,LEN(K922:P922))))"),"")</f>
        <v/>
      </c>
      <c r="K922" s="76" t="str">
        <f>IFERROR(__xludf.DUMMYFUNCTION("IF(ISBLANK($D922),"""",IFERROR(JOIN("", "",QUERY(INDIRECT(""'(EDCA) "" &amp; K$3 &amp; ""'!$A$1:$D$1000""),""SELECT A WHERE D = '"" &amp; $A922 &amp; ""'""))))"),"")</f>
        <v/>
      </c>
      <c r="L922" s="76" t="str">
        <f>IFERROR(__xludf.DUMMYFUNCTION("IF(ISBLANK($D922),"""",IFERROR(JOIN("", "",QUERY(INDIRECT(""'(EDCA) "" &amp; L$3 &amp; ""'!$A$1:$D$1000""),""SELECT A WHERE D = '"" &amp; $A922 &amp; ""'""))))"),"")</f>
        <v/>
      </c>
      <c r="M922" s="76" t="str">
        <f>IFERROR(__xludf.DUMMYFUNCTION("IF(ISBLANK($D922),"""",IFERROR(JOIN("", "",QUERY(INDIRECT(""'(EDCA) "" &amp; M$3 &amp; ""'!$A$1:$D$1000""),""SELECT A WHERE D = '"" &amp; $A922 &amp; ""'""))))"),"")</f>
        <v/>
      </c>
      <c r="N922" s="76" t="str">
        <f>IFERROR(__xludf.DUMMYFUNCTION("IF(ISBLANK($D922),"""",IFERROR(JOIN("", "",QUERY(INDIRECT(""'(EDCA) "" &amp; N$3 &amp; ""'!$A$1:$D$1000""),""SELECT A WHERE D = '"" &amp; $A922 &amp; ""'""))))"),"")</f>
        <v/>
      </c>
      <c r="O922" s="76" t="str">
        <f>IFERROR(__xludf.DUMMYFUNCTION("IF(ISBLANK($D922),"""",IFERROR(JOIN("", "",QUERY(INDIRECT(""'(EDCA) "" &amp; O$3 &amp; ""'!$A$1:$D$1000""),""SELECT A WHERE D = '"" &amp; $A922 &amp; ""'""))))"),"")</f>
        <v/>
      </c>
      <c r="P922" s="76" t="str">
        <f>IFERROR(__xludf.DUMMYFUNCTION("IF(ISBLANK($D922),"""",IFERROR(JOIN("", "",QUERY(INDIRECT(""'(EDCA) "" &amp; P$3 &amp; ""'!$A$1:$D$1000""),""SELECT A WHERE D = '"" &amp; $A922 &amp; ""'""))))"),"")</f>
        <v/>
      </c>
      <c r="Q922" s="76">
        <f t="shared" ref="Q922:V922" si="920">IF(ISBLANK(IFERROR(VLOOKUP($A922,INDIRECT("'(EDCA) " &amp; Q$3 &amp; "'!$D:$D"),1,FALSE))),0,1)</f>
        <v>0</v>
      </c>
      <c r="R922" s="76">
        <f t="shared" si="920"/>
        <v>0</v>
      </c>
      <c r="S922" s="76">
        <f t="shared" si="920"/>
        <v>0</v>
      </c>
      <c r="T922" s="76">
        <f t="shared" si="920"/>
        <v>0</v>
      </c>
      <c r="U922" s="76">
        <f t="shared" si="920"/>
        <v>0</v>
      </c>
      <c r="V922" s="76">
        <f t="shared" si="920"/>
        <v>0</v>
      </c>
    </row>
    <row r="923">
      <c r="A923" s="76" t="str">
        <f t="shared" si="1"/>
        <v> ()</v>
      </c>
      <c r="B923" s="76"/>
      <c r="C923" s="76"/>
      <c r="D923" s="76"/>
      <c r="E923" s="76"/>
      <c r="F923" s="76"/>
      <c r="G923" s="76"/>
      <c r="H923" s="76"/>
      <c r="I923" s="88" t="str">
        <f t="shared" si="3"/>
        <v>no</v>
      </c>
      <c r="J923" s="88" t="str">
        <f>IFERROR(__xludf.DUMMYFUNCTION("IFERROR(JOIN("", "",FILTER(K923:P923,LEN(K923:P923))))"),"")</f>
        <v/>
      </c>
      <c r="K923" s="76" t="str">
        <f>IFERROR(__xludf.DUMMYFUNCTION("IF(ISBLANK($D923),"""",IFERROR(JOIN("", "",QUERY(INDIRECT(""'(EDCA) "" &amp; K$3 &amp; ""'!$A$1:$D$1000""),""SELECT A WHERE D = '"" &amp; $A923 &amp; ""'""))))"),"")</f>
        <v/>
      </c>
      <c r="L923" s="76" t="str">
        <f>IFERROR(__xludf.DUMMYFUNCTION("IF(ISBLANK($D923),"""",IFERROR(JOIN("", "",QUERY(INDIRECT(""'(EDCA) "" &amp; L$3 &amp; ""'!$A$1:$D$1000""),""SELECT A WHERE D = '"" &amp; $A923 &amp; ""'""))))"),"")</f>
        <v/>
      </c>
      <c r="M923" s="76" t="str">
        <f>IFERROR(__xludf.DUMMYFUNCTION("IF(ISBLANK($D923),"""",IFERROR(JOIN("", "",QUERY(INDIRECT(""'(EDCA) "" &amp; M$3 &amp; ""'!$A$1:$D$1000""),""SELECT A WHERE D = '"" &amp; $A923 &amp; ""'""))))"),"")</f>
        <v/>
      </c>
      <c r="N923" s="76" t="str">
        <f>IFERROR(__xludf.DUMMYFUNCTION("IF(ISBLANK($D923),"""",IFERROR(JOIN("", "",QUERY(INDIRECT(""'(EDCA) "" &amp; N$3 &amp; ""'!$A$1:$D$1000""),""SELECT A WHERE D = '"" &amp; $A923 &amp; ""'""))))"),"")</f>
        <v/>
      </c>
      <c r="O923" s="76" t="str">
        <f>IFERROR(__xludf.DUMMYFUNCTION("IF(ISBLANK($D923),"""",IFERROR(JOIN("", "",QUERY(INDIRECT(""'(EDCA) "" &amp; O$3 &amp; ""'!$A$1:$D$1000""),""SELECT A WHERE D = '"" &amp; $A923 &amp; ""'""))))"),"")</f>
        <v/>
      </c>
      <c r="P923" s="76" t="str">
        <f>IFERROR(__xludf.DUMMYFUNCTION("IF(ISBLANK($D923),"""",IFERROR(JOIN("", "",QUERY(INDIRECT(""'(EDCA) "" &amp; P$3 &amp; ""'!$A$1:$D$1000""),""SELECT A WHERE D = '"" &amp; $A923 &amp; ""'""))))"),"")</f>
        <v/>
      </c>
      <c r="Q923" s="76">
        <f t="shared" ref="Q923:V923" si="921">IF(ISBLANK(IFERROR(VLOOKUP($A923,INDIRECT("'(EDCA) " &amp; Q$3 &amp; "'!$D:$D"),1,FALSE))),0,1)</f>
        <v>0</v>
      </c>
      <c r="R923" s="76">
        <f t="shared" si="921"/>
        <v>0</v>
      </c>
      <c r="S923" s="76">
        <f t="shared" si="921"/>
        <v>0</v>
      </c>
      <c r="T923" s="76">
        <f t="shared" si="921"/>
        <v>0</v>
      </c>
      <c r="U923" s="76">
        <f t="shared" si="921"/>
        <v>0</v>
      </c>
      <c r="V923" s="76">
        <f t="shared" si="921"/>
        <v>0</v>
      </c>
    </row>
    <row r="924">
      <c r="A924" s="76" t="str">
        <f t="shared" si="1"/>
        <v> ()</v>
      </c>
      <c r="B924" s="76"/>
      <c r="C924" s="76"/>
      <c r="D924" s="76"/>
      <c r="E924" s="76"/>
      <c r="F924" s="76"/>
      <c r="G924" s="76"/>
      <c r="H924" s="76"/>
      <c r="I924" s="88" t="str">
        <f t="shared" si="3"/>
        <v>no</v>
      </c>
      <c r="J924" s="88" t="str">
        <f>IFERROR(__xludf.DUMMYFUNCTION("IFERROR(JOIN("", "",FILTER(K924:P924,LEN(K924:P924))))"),"")</f>
        <v/>
      </c>
      <c r="K924" s="76" t="str">
        <f>IFERROR(__xludf.DUMMYFUNCTION("IF(ISBLANK($D924),"""",IFERROR(JOIN("", "",QUERY(INDIRECT(""'(EDCA) "" &amp; K$3 &amp; ""'!$A$1:$D$1000""),""SELECT A WHERE D = '"" &amp; $A924 &amp; ""'""))))"),"")</f>
        <v/>
      </c>
      <c r="L924" s="76" t="str">
        <f>IFERROR(__xludf.DUMMYFUNCTION("IF(ISBLANK($D924),"""",IFERROR(JOIN("", "",QUERY(INDIRECT(""'(EDCA) "" &amp; L$3 &amp; ""'!$A$1:$D$1000""),""SELECT A WHERE D = '"" &amp; $A924 &amp; ""'""))))"),"")</f>
        <v/>
      </c>
      <c r="M924" s="76" t="str">
        <f>IFERROR(__xludf.DUMMYFUNCTION("IF(ISBLANK($D924),"""",IFERROR(JOIN("", "",QUERY(INDIRECT(""'(EDCA) "" &amp; M$3 &amp; ""'!$A$1:$D$1000""),""SELECT A WHERE D = '"" &amp; $A924 &amp; ""'""))))"),"")</f>
        <v/>
      </c>
      <c r="N924" s="76" t="str">
        <f>IFERROR(__xludf.DUMMYFUNCTION("IF(ISBLANK($D924),"""",IFERROR(JOIN("", "",QUERY(INDIRECT(""'(EDCA) "" &amp; N$3 &amp; ""'!$A$1:$D$1000""),""SELECT A WHERE D = '"" &amp; $A924 &amp; ""'""))))"),"")</f>
        <v/>
      </c>
      <c r="O924" s="76" t="str">
        <f>IFERROR(__xludf.DUMMYFUNCTION("IF(ISBLANK($D924),"""",IFERROR(JOIN("", "",QUERY(INDIRECT(""'(EDCA) "" &amp; O$3 &amp; ""'!$A$1:$D$1000""),""SELECT A WHERE D = '"" &amp; $A924 &amp; ""'""))))"),"")</f>
        <v/>
      </c>
      <c r="P924" s="76" t="str">
        <f>IFERROR(__xludf.DUMMYFUNCTION("IF(ISBLANK($D924),"""",IFERROR(JOIN("", "",QUERY(INDIRECT(""'(EDCA) "" &amp; P$3 &amp; ""'!$A$1:$D$1000""),""SELECT A WHERE D = '"" &amp; $A924 &amp; ""'""))))"),"")</f>
        <v/>
      </c>
      <c r="Q924" s="76">
        <f t="shared" ref="Q924:V924" si="922">IF(ISBLANK(IFERROR(VLOOKUP($A924,INDIRECT("'(EDCA) " &amp; Q$3 &amp; "'!$D:$D"),1,FALSE))),0,1)</f>
        <v>0</v>
      </c>
      <c r="R924" s="76">
        <f t="shared" si="922"/>
        <v>0</v>
      </c>
      <c r="S924" s="76">
        <f t="shared" si="922"/>
        <v>0</v>
      </c>
      <c r="T924" s="76">
        <f t="shared" si="922"/>
        <v>0</v>
      </c>
      <c r="U924" s="76">
        <f t="shared" si="922"/>
        <v>0</v>
      </c>
      <c r="V924" s="76">
        <f t="shared" si="922"/>
        <v>0</v>
      </c>
    </row>
    <row r="925">
      <c r="A925" s="76" t="str">
        <f t="shared" si="1"/>
        <v> ()</v>
      </c>
      <c r="B925" s="76"/>
      <c r="C925" s="76"/>
      <c r="D925" s="76"/>
      <c r="E925" s="76"/>
      <c r="F925" s="76"/>
      <c r="G925" s="76"/>
      <c r="H925" s="76"/>
      <c r="I925" s="88" t="str">
        <f t="shared" si="3"/>
        <v>no</v>
      </c>
      <c r="J925" s="88" t="str">
        <f>IFERROR(__xludf.DUMMYFUNCTION("IFERROR(JOIN("", "",FILTER(K925:P925,LEN(K925:P925))))"),"")</f>
        <v/>
      </c>
      <c r="K925" s="76" t="str">
        <f>IFERROR(__xludf.DUMMYFUNCTION("IF(ISBLANK($D925),"""",IFERROR(JOIN("", "",QUERY(INDIRECT(""'(EDCA) "" &amp; K$3 &amp; ""'!$A$1:$D$1000""),""SELECT A WHERE D = '"" &amp; $A925 &amp; ""'""))))"),"")</f>
        <v/>
      </c>
      <c r="L925" s="76" t="str">
        <f>IFERROR(__xludf.DUMMYFUNCTION("IF(ISBLANK($D925),"""",IFERROR(JOIN("", "",QUERY(INDIRECT(""'(EDCA) "" &amp; L$3 &amp; ""'!$A$1:$D$1000""),""SELECT A WHERE D = '"" &amp; $A925 &amp; ""'""))))"),"")</f>
        <v/>
      </c>
      <c r="M925" s="76" t="str">
        <f>IFERROR(__xludf.DUMMYFUNCTION("IF(ISBLANK($D925),"""",IFERROR(JOIN("", "",QUERY(INDIRECT(""'(EDCA) "" &amp; M$3 &amp; ""'!$A$1:$D$1000""),""SELECT A WHERE D = '"" &amp; $A925 &amp; ""'""))))"),"")</f>
        <v/>
      </c>
      <c r="N925" s="76" t="str">
        <f>IFERROR(__xludf.DUMMYFUNCTION("IF(ISBLANK($D925),"""",IFERROR(JOIN("", "",QUERY(INDIRECT(""'(EDCA) "" &amp; N$3 &amp; ""'!$A$1:$D$1000""),""SELECT A WHERE D = '"" &amp; $A925 &amp; ""'""))))"),"")</f>
        <v/>
      </c>
      <c r="O925" s="76" t="str">
        <f>IFERROR(__xludf.DUMMYFUNCTION("IF(ISBLANK($D925),"""",IFERROR(JOIN("", "",QUERY(INDIRECT(""'(EDCA) "" &amp; O$3 &amp; ""'!$A$1:$D$1000""),""SELECT A WHERE D = '"" &amp; $A925 &amp; ""'""))))"),"")</f>
        <v/>
      </c>
      <c r="P925" s="76" t="str">
        <f>IFERROR(__xludf.DUMMYFUNCTION("IF(ISBLANK($D925),"""",IFERROR(JOIN("", "",QUERY(INDIRECT(""'(EDCA) "" &amp; P$3 &amp; ""'!$A$1:$D$1000""),""SELECT A WHERE D = '"" &amp; $A925 &amp; ""'""))))"),"")</f>
        <v/>
      </c>
      <c r="Q925" s="76">
        <f t="shared" ref="Q925:V925" si="923">IF(ISBLANK(IFERROR(VLOOKUP($A925,INDIRECT("'(EDCA) " &amp; Q$3 &amp; "'!$D:$D"),1,FALSE))),0,1)</f>
        <v>0</v>
      </c>
      <c r="R925" s="76">
        <f t="shared" si="923"/>
        <v>0</v>
      </c>
      <c r="S925" s="76">
        <f t="shared" si="923"/>
        <v>0</v>
      </c>
      <c r="T925" s="76">
        <f t="shared" si="923"/>
        <v>0</v>
      </c>
      <c r="U925" s="76">
        <f t="shared" si="923"/>
        <v>0</v>
      </c>
      <c r="V925" s="76">
        <f t="shared" si="923"/>
        <v>0</v>
      </c>
    </row>
    <row r="926">
      <c r="A926" s="76" t="str">
        <f t="shared" si="1"/>
        <v> ()</v>
      </c>
      <c r="B926" s="76"/>
      <c r="C926" s="76"/>
      <c r="D926" s="76"/>
      <c r="E926" s="76"/>
      <c r="F926" s="76"/>
      <c r="G926" s="76"/>
      <c r="H926" s="76"/>
      <c r="I926" s="88" t="str">
        <f t="shared" si="3"/>
        <v>no</v>
      </c>
      <c r="J926" s="88" t="str">
        <f>IFERROR(__xludf.DUMMYFUNCTION("IFERROR(JOIN("", "",FILTER(K926:P926,LEN(K926:P926))))"),"")</f>
        <v/>
      </c>
      <c r="K926" s="76" t="str">
        <f>IFERROR(__xludf.DUMMYFUNCTION("IF(ISBLANK($D926),"""",IFERROR(JOIN("", "",QUERY(INDIRECT(""'(EDCA) "" &amp; K$3 &amp; ""'!$A$1:$D$1000""),""SELECT A WHERE D = '"" &amp; $A926 &amp; ""'""))))"),"")</f>
        <v/>
      </c>
      <c r="L926" s="76" t="str">
        <f>IFERROR(__xludf.DUMMYFUNCTION("IF(ISBLANK($D926),"""",IFERROR(JOIN("", "",QUERY(INDIRECT(""'(EDCA) "" &amp; L$3 &amp; ""'!$A$1:$D$1000""),""SELECT A WHERE D = '"" &amp; $A926 &amp; ""'""))))"),"")</f>
        <v/>
      </c>
      <c r="M926" s="76" t="str">
        <f>IFERROR(__xludf.DUMMYFUNCTION("IF(ISBLANK($D926),"""",IFERROR(JOIN("", "",QUERY(INDIRECT(""'(EDCA) "" &amp; M$3 &amp; ""'!$A$1:$D$1000""),""SELECT A WHERE D = '"" &amp; $A926 &amp; ""'""))))"),"")</f>
        <v/>
      </c>
      <c r="N926" s="76" t="str">
        <f>IFERROR(__xludf.DUMMYFUNCTION("IF(ISBLANK($D926),"""",IFERROR(JOIN("", "",QUERY(INDIRECT(""'(EDCA) "" &amp; N$3 &amp; ""'!$A$1:$D$1000""),""SELECT A WHERE D = '"" &amp; $A926 &amp; ""'""))))"),"")</f>
        <v/>
      </c>
      <c r="O926" s="76" t="str">
        <f>IFERROR(__xludf.DUMMYFUNCTION("IF(ISBLANK($D926),"""",IFERROR(JOIN("", "",QUERY(INDIRECT(""'(EDCA) "" &amp; O$3 &amp; ""'!$A$1:$D$1000""),""SELECT A WHERE D = '"" &amp; $A926 &amp; ""'""))))"),"")</f>
        <v/>
      </c>
      <c r="P926" s="76" t="str">
        <f>IFERROR(__xludf.DUMMYFUNCTION("IF(ISBLANK($D926),"""",IFERROR(JOIN("", "",QUERY(INDIRECT(""'(EDCA) "" &amp; P$3 &amp; ""'!$A$1:$D$1000""),""SELECT A WHERE D = '"" &amp; $A926 &amp; ""'""))))"),"")</f>
        <v/>
      </c>
      <c r="Q926" s="76">
        <f t="shared" ref="Q926:V926" si="924">IF(ISBLANK(IFERROR(VLOOKUP($A926,INDIRECT("'(EDCA) " &amp; Q$3 &amp; "'!$D:$D"),1,FALSE))),0,1)</f>
        <v>0</v>
      </c>
      <c r="R926" s="76">
        <f t="shared" si="924"/>
        <v>0</v>
      </c>
      <c r="S926" s="76">
        <f t="shared" si="924"/>
        <v>0</v>
      </c>
      <c r="T926" s="76">
        <f t="shared" si="924"/>
        <v>0</v>
      </c>
      <c r="U926" s="76">
        <f t="shared" si="924"/>
        <v>0</v>
      </c>
      <c r="V926" s="76">
        <f t="shared" si="924"/>
        <v>0</v>
      </c>
    </row>
    <row r="927">
      <c r="A927" s="76" t="str">
        <f t="shared" si="1"/>
        <v> ()</v>
      </c>
      <c r="B927" s="76"/>
      <c r="C927" s="76"/>
      <c r="D927" s="76"/>
      <c r="E927" s="76"/>
      <c r="F927" s="76"/>
      <c r="G927" s="76"/>
      <c r="H927" s="76"/>
      <c r="I927" s="88" t="str">
        <f t="shared" si="3"/>
        <v>no</v>
      </c>
      <c r="J927" s="88" t="str">
        <f>IFERROR(__xludf.DUMMYFUNCTION("IFERROR(JOIN("", "",FILTER(K927:P927,LEN(K927:P927))))"),"")</f>
        <v/>
      </c>
      <c r="K927" s="76" t="str">
        <f>IFERROR(__xludf.DUMMYFUNCTION("IF(ISBLANK($D927),"""",IFERROR(JOIN("", "",QUERY(INDIRECT(""'(EDCA) "" &amp; K$3 &amp; ""'!$A$1:$D$1000""),""SELECT A WHERE D = '"" &amp; $A927 &amp; ""'""))))"),"")</f>
        <v/>
      </c>
      <c r="L927" s="76" t="str">
        <f>IFERROR(__xludf.DUMMYFUNCTION("IF(ISBLANK($D927),"""",IFERROR(JOIN("", "",QUERY(INDIRECT(""'(EDCA) "" &amp; L$3 &amp; ""'!$A$1:$D$1000""),""SELECT A WHERE D = '"" &amp; $A927 &amp; ""'""))))"),"")</f>
        <v/>
      </c>
      <c r="M927" s="76" t="str">
        <f>IFERROR(__xludf.DUMMYFUNCTION("IF(ISBLANK($D927),"""",IFERROR(JOIN("", "",QUERY(INDIRECT(""'(EDCA) "" &amp; M$3 &amp; ""'!$A$1:$D$1000""),""SELECT A WHERE D = '"" &amp; $A927 &amp; ""'""))))"),"")</f>
        <v/>
      </c>
      <c r="N927" s="76" t="str">
        <f>IFERROR(__xludf.DUMMYFUNCTION("IF(ISBLANK($D927),"""",IFERROR(JOIN("", "",QUERY(INDIRECT(""'(EDCA) "" &amp; N$3 &amp; ""'!$A$1:$D$1000""),""SELECT A WHERE D = '"" &amp; $A927 &amp; ""'""))))"),"")</f>
        <v/>
      </c>
      <c r="O927" s="76" t="str">
        <f>IFERROR(__xludf.DUMMYFUNCTION("IF(ISBLANK($D927),"""",IFERROR(JOIN("", "",QUERY(INDIRECT(""'(EDCA) "" &amp; O$3 &amp; ""'!$A$1:$D$1000""),""SELECT A WHERE D = '"" &amp; $A927 &amp; ""'""))))"),"")</f>
        <v/>
      </c>
      <c r="P927" s="76" t="str">
        <f>IFERROR(__xludf.DUMMYFUNCTION("IF(ISBLANK($D927),"""",IFERROR(JOIN("", "",QUERY(INDIRECT(""'(EDCA) "" &amp; P$3 &amp; ""'!$A$1:$D$1000""),""SELECT A WHERE D = '"" &amp; $A927 &amp; ""'""))))"),"")</f>
        <v/>
      </c>
      <c r="Q927" s="76">
        <f t="shared" ref="Q927:V927" si="925">IF(ISBLANK(IFERROR(VLOOKUP($A927,INDIRECT("'(EDCA) " &amp; Q$3 &amp; "'!$D:$D"),1,FALSE))),0,1)</f>
        <v>0</v>
      </c>
      <c r="R927" s="76">
        <f t="shared" si="925"/>
        <v>0</v>
      </c>
      <c r="S927" s="76">
        <f t="shared" si="925"/>
        <v>0</v>
      </c>
      <c r="T927" s="76">
        <f t="shared" si="925"/>
        <v>0</v>
      </c>
      <c r="U927" s="76">
        <f t="shared" si="925"/>
        <v>0</v>
      </c>
      <c r="V927" s="76">
        <f t="shared" si="925"/>
        <v>0</v>
      </c>
    </row>
    <row r="928">
      <c r="A928" s="76" t="str">
        <f t="shared" si="1"/>
        <v> ()</v>
      </c>
      <c r="B928" s="76"/>
      <c r="C928" s="76"/>
      <c r="D928" s="76"/>
      <c r="E928" s="76"/>
      <c r="F928" s="76"/>
      <c r="G928" s="76"/>
      <c r="H928" s="76"/>
      <c r="I928" s="88" t="str">
        <f t="shared" si="3"/>
        <v>no</v>
      </c>
      <c r="J928" s="88" t="str">
        <f>IFERROR(__xludf.DUMMYFUNCTION("IFERROR(JOIN("", "",FILTER(K928:P928,LEN(K928:P928))))"),"")</f>
        <v/>
      </c>
      <c r="K928" s="76" t="str">
        <f>IFERROR(__xludf.DUMMYFUNCTION("IF(ISBLANK($D928),"""",IFERROR(JOIN("", "",QUERY(INDIRECT(""'(EDCA) "" &amp; K$3 &amp; ""'!$A$1:$D$1000""),""SELECT A WHERE D = '"" &amp; $A928 &amp; ""'""))))"),"")</f>
        <v/>
      </c>
      <c r="L928" s="76" t="str">
        <f>IFERROR(__xludf.DUMMYFUNCTION("IF(ISBLANK($D928),"""",IFERROR(JOIN("", "",QUERY(INDIRECT(""'(EDCA) "" &amp; L$3 &amp; ""'!$A$1:$D$1000""),""SELECT A WHERE D = '"" &amp; $A928 &amp; ""'""))))"),"")</f>
        <v/>
      </c>
      <c r="M928" s="76" t="str">
        <f>IFERROR(__xludf.DUMMYFUNCTION("IF(ISBLANK($D928),"""",IFERROR(JOIN("", "",QUERY(INDIRECT(""'(EDCA) "" &amp; M$3 &amp; ""'!$A$1:$D$1000""),""SELECT A WHERE D = '"" &amp; $A928 &amp; ""'""))))"),"")</f>
        <v/>
      </c>
      <c r="N928" s="76" t="str">
        <f>IFERROR(__xludf.DUMMYFUNCTION("IF(ISBLANK($D928),"""",IFERROR(JOIN("", "",QUERY(INDIRECT(""'(EDCA) "" &amp; N$3 &amp; ""'!$A$1:$D$1000""),""SELECT A WHERE D = '"" &amp; $A928 &amp; ""'""))))"),"")</f>
        <v/>
      </c>
      <c r="O928" s="76" t="str">
        <f>IFERROR(__xludf.DUMMYFUNCTION("IF(ISBLANK($D928),"""",IFERROR(JOIN("", "",QUERY(INDIRECT(""'(EDCA) "" &amp; O$3 &amp; ""'!$A$1:$D$1000""),""SELECT A WHERE D = '"" &amp; $A928 &amp; ""'""))))"),"")</f>
        <v/>
      </c>
      <c r="P928" s="76" t="str">
        <f>IFERROR(__xludf.DUMMYFUNCTION("IF(ISBLANK($D928),"""",IFERROR(JOIN("", "",QUERY(INDIRECT(""'(EDCA) "" &amp; P$3 &amp; ""'!$A$1:$D$1000""),""SELECT A WHERE D = '"" &amp; $A928 &amp; ""'""))))"),"")</f>
        <v/>
      </c>
      <c r="Q928" s="76">
        <f t="shared" ref="Q928:V928" si="926">IF(ISBLANK(IFERROR(VLOOKUP($A928,INDIRECT("'(EDCA) " &amp; Q$3 &amp; "'!$D:$D"),1,FALSE))),0,1)</f>
        <v>0</v>
      </c>
      <c r="R928" s="76">
        <f t="shared" si="926"/>
        <v>0</v>
      </c>
      <c r="S928" s="76">
        <f t="shared" si="926"/>
        <v>0</v>
      </c>
      <c r="T928" s="76">
        <f t="shared" si="926"/>
        <v>0</v>
      </c>
      <c r="U928" s="76">
        <f t="shared" si="926"/>
        <v>0</v>
      </c>
      <c r="V928" s="76">
        <f t="shared" si="926"/>
        <v>0</v>
      </c>
    </row>
    <row r="929">
      <c r="A929" s="76" t="str">
        <f t="shared" si="1"/>
        <v> ()</v>
      </c>
      <c r="B929" s="76"/>
      <c r="C929" s="76"/>
      <c r="D929" s="76"/>
      <c r="E929" s="76"/>
      <c r="F929" s="76"/>
      <c r="G929" s="76"/>
      <c r="H929" s="76"/>
      <c r="I929" s="88" t="str">
        <f t="shared" si="3"/>
        <v>no</v>
      </c>
      <c r="J929" s="88" t="str">
        <f>IFERROR(__xludf.DUMMYFUNCTION("IFERROR(JOIN("", "",FILTER(K929:P929,LEN(K929:P929))))"),"")</f>
        <v/>
      </c>
      <c r="K929" s="76" t="str">
        <f>IFERROR(__xludf.DUMMYFUNCTION("IF(ISBLANK($D929),"""",IFERROR(JOIN("", "",QUERY(INDIRECT(""'(EDCA) "" &amp; K$3 &amp; ""'!$A$1:$D$1000""),""SELECT A WHERE D = '"" &amp; $A929 &amp; ""'""))))"),"")</f>
        <v/>
      </c>
      <c r="L929" s="76" t="str">
        <f>IFERROR(__xludf.DUMMYFUNCTION("IF(ISBLANK($D929),"""",IFERROR(JOIN("", "",QUERY(INDIRECT(""'(EDCA) "" &amp; L$3 &amp; ""'!$A$1:$D$1000""),""SELECT A WHERE D = '"" &amp; $A929 &amp; ""'""))))"),"")</f>
        <v/>
      </c>
      <c r="M929" s="76" t="str">
        <f>IFERROR(__xludf.DUMMYFUNCTION("IF(ISBLANK($D929),"""",IFERROR(JOIN("", "",QUERY(INDIRECT(""'(EDCA) "" &amp; M$3 &amp; ""'!$A$1:$D$1000""),""SELECT A WHERE D = '"" &amp; $A929 &amp; ""'""))))"),"")</f>
        <v/>
      </c>
      <c r="N929" s="76" t="str">
        <f>IFERROR(__xludf.DUMMYFUNCTION("IF(ISBLANK($D929),"""",IFERROR(JOIN("", "",QUERY(INDIRECT(""'(EDCA) "" &amp; N$3 &amp; ""'!$A$1:$D$1000""),""SELECT A WHERE D = '"" &amp; $A929 &amp; ""'""))))"),"")</f>
        <v/>
      </c>
      <c r="O929" s="76" t="str">
        <f>IFERROR(__xludf.DUMMYFUNCTION("IF(ISBLANK($D929),"""",IFERROR(JOIN("", "",QUERY(INDIRECT(""'(EDCA) "" &amp; O$3 &amp; ""'!$A$1:$D$1000""),""SELECT A WHERE D = '"" &amp; $A929 &amp; ""'""))))"),"")</f>
        <v/>
      </c>
      <c r="P929" s="76" t="str">
        <f>IFERROR(__xludf.DUMMYFUNCTION("IF(ISBLANK($D929),"""",IFERROR(JOIN("", "",QUERY(INDIRECT(""'(EDCA) "" &amp; P$3 &amp; ""'!$A$1:$D$1000""),""SELECT A WHERE D = '"" &amp; $A929 &amp; ""'""))))"),"")</f>
        <v/>
      </c>
      <c r="Q929" s="76">
        <f t="shared" ref="Q929:V929" si="927">IF(ISBLANK(IFERROR(VLOOKUP($A929,INDIRECT("'(EDCA) " &amp; Q$3 &amp; "'!$D:$D"),1,FALSE))),0,1)</f>
        <v>0</v>
      </c>
      <c r="R929" s="76">
        <f t="shared" si="927"/>
        <v>0</v>
      </c>
      <c r="S929" s="76">
        <f t="shared" si="927"/>
        <v>0</v>
      </c>
      <c r="T929" s="76">
        <f t="shared" si="927"/>
        <v>0</v>
      </c>
      <c r="U929" s="76">
        <f t="shared" si="927"/>
        <v>0</v>
      </c>
      <c r="V929" s="76">
        <f t="shared" si="927"/>
        <v>0</v>
      </c>
    </row>
    <row r="930">
      <c r="A930" s="76" t="str">
        <f t="shared" si="1"/>
        <v> ()</v>
      </c>
      <c r="B930" s="76"/>
      <c r="C930" s="76"/>
      <c r="D930" s="76"/>
      <c r="E930" s="76"/>
      <c r="F930" s="76"/>
      <c r="G930" s="76"/>
      <c r="H930" s="76"/>
      <c r="I930" s="88" t="str">
        <f t="shared" si="3"/>
        <v>no</v>
      </c>
      <c r="J930" s="88" t="str">
        <f>IFERROR(__xludf.DUMMYFUNCTION("IFERROR(JOIN("", "",FILTER(K930:P930,LEN(K930:P930))))"),"")</f>
        <v/>
      </c>
      <c r="K930" s="76" t="str">
        <f>IFERROR(__xludf.DUMMYFUNCTION("IF(ISBLANK($D930),"""",IFERROR(JOIN("", "",QUERY(INDIRECT(""'(EDCA) "" &amp; K$3 &amp; ""'!$A$1:$D$1000""),""SELECT A WHERE D = '"" &amp; $A930 &amp; ""'""))))"),"")</f>
        <v/>
      </c>
      <c r="L930" s="76" t="str">
        <f>IFERROR(__xludf.DUMMYFUNCTION("IF(ISBLANK($D930),"""",IFERROR(JOIN("", "",QUERY(INDIRECT(""'(EDCA) "" &amp; L$3 &amp; ""'!$A$1:$D$1000""),""SELECT A WHERE D = '"" &amp; $A930 &amp; ""'""))))"),"")</f>
        <v/>
      </c>
      <c r="M930" s="76" t="str">
        <f>IFERROR(__xludf.DUMMYFUNCTION("IF(ISBLANK($D930),"""",IFERROR(JOIN("", "",QUERY(INDIRECT(""'(EDCA) "" &amp; M$3 &amp; ""'!$A$1:$D$1000""),""SELECT A WHERE D = '"" &amp; $A930 &amp; ""'""))))"),"")</f>
        <v/>
      </c>
      <c r="N930" s="76" t="str">
        <f>IFERROR(__xludf.DUMMYFUNCTION("IF(ISBLANK($D930),"""",IFERROR(JOIN("", "",QUERY(INDIRECT(""'(EDCA) "" &amp; N$3 &amp; ""'!$A$1:$D$1000""),""SELECT A WHERE D = '"" &amp; $A930 &amp; ""'""))))"),"")</f>
        <v/>
      </c>
      <c r="O930" s="76" t="str">
        <f>IFERROR(__xludf.DUMMYFUNCTION("IF(ISBLANK($D930),"""",IFERROR(JOIN("", "",QUERY(INDIRECT(""'(EDCA) "" &amp; O$3 &amp; ""'!$A$1:$D$1000""),""SELECT A WHERE D = '"" &amp; $A930 &amp; ""'""))))"),"")</f>
        <v/>
      </c>
      <c r="P930" s="76" t="str">
        <f>IFERROR(__xludf.DUMMYFUNCTION("IF(ISBLANK($D930),"""",IFERROR(JOIN("", "",QUERY(INDIRECT(""'(EDCA) "" &amp; P$3 &amp; ""'!$A$1:$D$1000""),""SELECT A WHERE D = '"" &amp; $A930 &amp; ""'""))))"),"")</f>
        <v/>
      </c>
      <c r="Q930" s="76">
        <f t="shared" ref="Q930:V930" si="928">IF(ISBLANK(IFERROR(VLOOKUP($A930,INDIRECT("'(EDCA) " &amp; Q$3 &amp; "'!$D:$D"),1,FALSE))),0,1)</f>
        <v>0</v>
      </c>
      <c r="R930" s="76">
        <f t="shared" si="928"/>
        <v>0</v>
      </c>
      <c r="S930" s="76">
        <f t="shared" si="928"/>
        <v>0</v>
      </c>
      <c r="T930" s="76">
        <f t="shared" si="928"/>
        <v>0</v>
      </c>
      <c r="U930" s="76">
        <f t="shared" si="928"/>
        <v>0</v>
      </c>
      <c r="V930" s="76">
        <f t="shared" si="928"/>
        <v>0</v>
      </c>
    </row>
    <row r="931">
      <c r="A931" s="76" t="str">
        <f t="shared" si="1"/>
        <v> ()</v>
      </c>
      <c r="B931" s="76"/>
      <c r="C931" s="76"/>
      <c r="D931" s="76"/>
      <c r="E931" s="76"/>
      <c r="F931" s="76"/>
      <c r="G931" s="76"/>
      <c r="H931" s="76"/>
      <c r="I931" s="88" t="str">
        <f t="shared" si="3"/>
        <v>no</v>
      </c>
      <c r="J931" s="88" t="str">
        <f>IFERROR(__xludf.DUMMYFUNCTION("IFERROR(JOIN("", "",FILTER(K931:P931,LEN(K931:P931))))"),"")</f>
        <v/>
      </c>
      <c r="K931" s="76" t="str">
        <f>IFERROR(__xludf.DUMMYFUNCTION("IF(ISBLANK($D931),"""",IFERROR(JOIN("", "",QUERY(INDIRECT(""'(EDCA) "" &amp; K$3 &amp; ""'!$A$1:$D$1000""),""SELECT A WHERE D = '"" &amp; $A931 &amp; ""'""))))"),"")</f>
        <v/>
      </c>
      <c r="L931" s="76" t="str">
        <f>IFERROR(__xludf.DUMMYFUNCTION("IF(ISBLANK($D931),"""",IFERROR(JOIN("", "",QUERY(INDIRECT(""'(EDCA) "" &amp; L$3 &amp; ""'!$A$1:$D$1000""),""SELECT A WHERE D = '"" &amp; $A931 &amp; ""'""))))"),"")</f>
        <v/>
      </c>
      <c r="M931" s="76" t="str">
        <f>IFERROR(__xludf.DUMMYFUNCTION("IF(ISBLANK($D931),"""",IFERROR(JOIN("", "",QUERY(INDIRECT(""'(EDCA) "" &amp; M$3 &amp; ""'!$A$1:$D$1000""),""SELECT A WHERE D = '"" &amp; $A931 &amp; ""'""))))"),"")</f>
        <v/>
      </c>
      <c r="N931" s="76" t="str">
        <f>IFERROR(__xludf.DUMMYFUNCTION("IF(ISBLANK($D931),"""",IFERROR(JOIN("", "",QUERY(INDIRECT(""'(EDCA) "" &amp; N$3 &amp; ""'!$A$1:$D$1000""),""SELECT A WHERE D = '"" &amp; $A931 &amp; ""'""))))"),"")</f>
        <v/>
      </c>
      <c r="O931" s="76" t="str">
        <f>IFERROR(__xludf.DUMMYFUNCTION("IF(ISBLANK($D931),"""",IFERROR(JOIN("", "",QUERY(INDIRECT(""'(EDCA) "" &amp; O$3 &amp; ""'!$A$1:$D$1000""),""SELECT A WHERE D = '"" &amp; $A931 &amp; ""'""))))"),"")</f>
        <v/>
      </c>
      <c r="P931" s="76" t="str">
        <f>IFERROR(__xludf.DUMMYFUNCTION("IF(ISBLANK($D931),"""",IFERROR(JOIN("", "",QUERY(INDIRECT(""'(EDCA) "" &amp; P$3 &amp; ""'!$A$1:$D$1000""),""SELECT A WHERE D = '"" &amp; $A931 &amp; ""'""))))"),"")</f>
        <v/>
      </c>
      <c r="Q931" s="76">
        <f t="shared" ref="Q931:V931" si="929">IF(ISBLANK(IFERROR(VLOOKUP($A931,INDIRECT("'(EDCA) " &amp; Q$3 &amp; "'!$D:$D"),1,FALSE))),0,1)</f>
        <v>0</v>
      </c>
      <c r="R931" s="76">
        <f t="shared" si="929"/>
        <v>0</v>
      </c>
      <c r="S931" s="76">
        <f t="shared" si="929"/>
        <v>0</v>
      </c>
      <c r="T931" s="76">
        <f t="shared" si="929"/>
        <v>0</v>
      </c>
      <c r="U931" s="76">
        <f t="shared" si="929"/>
        <v>0</v>
      </c>
      <c r="V931" s="76">
        <f t="shared" si="929"/>
        <v>0</v>
      </c>
    </row>
    <row r="932">
      <c r="A932" s="76" t="str">
        <f t="shared" si="1"/>
        <v> ()</v>
      </c>
      <c r="B932" s="76"/>
      <c r="C932" s="76"/>
      <c r="D932" s="76"/>
      <c r="E932" s="76"/>
      <c r="F932" s="76"/>
      <c r="G932" s="76"/>
      <c r="H932" s="76"/>
      <c r="I932" s="88" t="str">
        <f t="shared" si="3"/>
        <v>no</v>
      </c>
      <c r="J932" s="88" t="str">
        <f>IFERROR(__xludf.DUMMYFUNCTION("IFERROR(JOIN("", "",FILTER(K932:P932,LEN(K932:P932))))"),"")</f>
        <v/>
      </c>
      <c r="K932" s="76" t="str">
        <f>IFERROR(__xludf.DUMMYFUNCTION("IF(ISBLANK($D932),"""",IFERROR(JOIN("", "",QUERY(INDIRECT(""'(EDCA) "" &amp; K$3 &amp; ""'!$A$1:$D$1000""),""SELECT A WHERE D = '"" &amp; $A932 &amp; ""'""))))"),"")</f>
        <v/>
      </c>
      <c r="L932" s="76" t="str">
        <f>IFERROR(__xludf.DUMMYFUNCTION("IF(ISBLANK($D932),"""",IFERROR(JOIN("", "",QUERY(INDIRECT(""'(EDCA) "" &amp; L$3 &amp; ""'!$A$1:$D$1000""),""SELECT A WHERE D = '"" &amp; $A932 &amp; ""'""))))"),"")</f>
        <v/>
      </c>
      <c r="M932" s="76" t="str">
        <f>IFERROR(__xludf.DUMMYFUNCTION("IF(ISBLANK($D932),"""",IFERROR(JOIN("", "",QUERY(INDIRECT(""'(EDCA) "" &amp; M$3 &amp; ""'!$A$1:$D$1000""),""SELECT A WHERE D = '"" &amp; $A932 &amp; ""'""))))"),"")</f>
        <v/>
      </c>
      <c r="N932" s="76" t="str">
        <f>IFERROR(__xludf.DUMMYFUNCTION("IF(ISBLANK($D932),"""",IFERROR(JOIN("", "",QUERY(INDIRECT(""'(EDCA) "" &amp; N$3 &amp; ""'!$A$1:$D$1000""),""SELECT A WHERE D = '"" &amp; $A932 &amp; ""'""))))"),"")</f>
        <v/>
      </c>
      <c r="O932" s="76" t="str">
        <f>IFERROR(__xludf.DUMMYFUNCTION("IF(ISBLANK($D932),"""",IFERROR(JOIN("", "",QUERY(INDIRECT(""'(EDCA) "" &amp; O$3 &amp; ""'!$A$1:$D$1000""),""SELECT A WHERE D = '"" &amp; $A932 &amp; ""'""))))"),"")</f>
        <v/>
      </c>
      <c r="P932" s="76" t="str">
        <f>IFERROR(__xludf.DUMMYFUNCTION("IF(ISBLANK($D932),"""",IFERROR(JOIN("", "",QUERY(INDIRECT(""'(EDCA) "" &amp; P$3 &amp; ""'!$A$1:$D$1000""),""SELECT A WHERE D = '"" &amp; $A932 &amp; ""'""))))"),"")</f>
        <v/>
      </c>
      <c r="Q932" s="76">
        <f t="shared" ref="Q932:V932" si="930">IF(ISBLANK(IFERROR(VLOOKUP($A932,INDIRECT("'(EDCA) " &amp; Q$3 &amp; "'!$D:$D"),1,FALSE))),0,1)</f>
        <v>0</v>
      </c>
      <c r="R932" s="76">
        <f t="shared" si="930"/>
        <v>0</v>
      </c>
      <c r="S932" s="76">
        <f t="shared" si="930"/>
        <v>0</v>
      </c>
      <c r="T932" s="76">
        <f t="shared" si="930"/>
        <v>0</v>
      </c>
      <c r="U932" s="76">
        <f t="shared" si="930"/>
        <v>0</v>
      </c>
      <c r="V932" s="76">
        <f t="shared" si="930"/>
        <v>0</v>
      </c>
    </row>
    <row r="933">
      <c r="A933" s="76" t="str">
        <f t="shared" si="1"/>
        <v> ()</v>
      </c>
      <c r="B933" s="76"/>
      <c r="C933" s="76"/>
      <c r="D933" s="76"/>
      <c r="E933" s="76"/>
      <c r="F933" s="76"/>
      <c r="G933" s="76"/>
      <c r="H933" s="76"/>
      <c r="I933" s="88" t="str">
        <f t="shared" si="3"/>
        <v>no</v>
      </c>
      <c r="J933" s="88" t="str">
        <f>IFERROR(__xludf.DUMMYFUNCTION("IFERROR(JOIN("", "",FILTER(K933:P933,LEN(K933:P933))))"),"")</f>
        <v/>
      </c>
      <c r="K933" s="76" t="str">
        <f>IFERROR(__xludf.DUMMYFUNCTION("IF(ISBLANK($D933),"""",IFERROR(JOIN("", "",QUERY(INDIRECT(""'(EDCA) "" &amp; K$3 &amp; ""'!$A$1:$D$1000""),""SELECT A WHERE D = '"" &amp; $A933 &amp; ""'""))))"),"")</f>
        <v/>
      </c>
      <c r="L933" s="76" t="str">
        <f>IFERROR(__xludf.DUMMYFUNCTION("IF(ISBLANK($D933),"""",IFERROR(JOIN("", "",QUERY(INDIRECT(""'(EDCA) "" &amp; L$3 &amp; ""'!$A$1:$D$1000""),""SELECT A WHERE D = '"" &amp; $A933 &amp; ""'""))))"),"")</f>
        <v/>
      </c>
      <c r="M933" s="76" t="str">
        <f>IFERROR(__xludf.DUMMYFUNCTION("IF(ISBLANK($D933),"""",IFERROR(JOIN("", "",QUERY(INDIRECT(""'(EDCA) "" &amp; M$3 &amp; ""'!$A$1:$D$1000""),""SELECT A WHERE D = '"" &amp; $A933 &amp; ""'""))))"),"")</f>
        <v/>
      </c>
      <c r="N933" s="76" t="str">
        <f>IFERROR(__xludf.DUMMYFUNCTION("IF(ISBLANK($D933),"""",IFERROR(JOIN("", "",QUERY(INDIRECT(""'(EDCA) "" &amp; N$3 &amp; ""'!$A$1:$D$1000""),""SELECT A WHERE D = '"" &amp; $A933 &amp; ""'""))))"),"")</f>
        <v/>
      </c>
      <c r="O933" s="76" t="str">
        <f>IFERROR(__xludf.DUMMYFUNCTION("IF(ISBLANK($D933),"""",IFERROR(JOIN("", "",QUERY(INDIRECT(""'(EDCA) "" &amp; O$3 &amp; ""'!$A$1:$D$1000""),""SELECT A WHERE D = '"" &amp; $A933 &amp; ""'""))))"),"")</f>
        <v/>
      </c>
      <c r="P933" s="76" t="str">
        <f>IFERROR(__xludf.DUMMYFUNCTION("IF(ISBLANK($D933),"""",IFERROR(JOIN("", "",QUERY(INDIRECT(""'(EDCA) "" &amp; P$3 &amp; ""'!$A$1:$D$1000""),""SELECT A WHERE D = '"" &amp; $A933 &amp; ""'""))))"),"")</f>
        <v/>
      </c>
      <c r="Q933" s="76">
        <f t="shared" ref="Q933:V933" si="931">IF(ISBLANK(IFERROR(VLOOKUP($A933,INDIRECT("'(EDCA) " &amp; Q$3 &amp; "'!$D:$D"),1,FALSE))),0,1)</f>
        <v>0</v>
      </c>
      <c r="R933" s="76">
        <f t="shared" si="931"/>
        <v>0</v>
      </c>
      <c r="S933" s="76">
        <f t="shared" si="931"/>
        <v>0</v>
      </c>
      <c r="T933" s="76">
        <f t="shared" si="931"/>
        <v>0</v>
      </c>
      <c r="U933" s="76">
        <f t="shared" si="931"/>
        <v>0</v>
      </c>
      <c r="V933" s="76">
        <f t="shared" si="931"/>
        <v>0</v>
      </c>
    </row>
    <row r="934">
      <c r="A934" s="76" t="str">
        <f t="shared" si="1"/>
        <v> ()</v>
      </c>
      <c r="B934" s="76"/>
      <c r="C934" s="76"/>
      <c r="D934" s="76"/>
      <c r="E934" s="76"/>
      <c r="F934" s="76"/>
      <c r="G934" s="76"/>
      <c r="H934" s="76"/>
      <c r="I934" s="88" t="str">
        <f t="shared" si="3"/>
        <v>no</v>
      </c>
      <c r="J934" s="88" t="str">
        <f>IFERROR(__xludf.DUMMYFUNCTION("IFERROR(JOIN("", "",FILTER(K934:P934,LEN(K934:P934))))"),"")</f>
        <v/>
      </c>
      <c r="K934" s="76" t="str">
        <f>IFERROR(__xludf.DUMMYFUNCTION("IF(ISBLANK($D934),"""",IFERROR(JOIN("", "",QUERY(INDIRECT(""'(EDCA) "" &amp; K$3 &amp; ""'!$A$1:$D$1000""),""SELECT A WHERE D = '"" &amp; $A934 &amp; ""'""))))"),"")</f>
        <v/>
      </c>
      <c r="L934" s="76" t="str">
        <f>IFERROR(__xludf.DUMMYFUNCTION("IF(ISBLANK($D934),"""",IFERROR(JOIN("", "",QUERY(INDIRECT(""'(EDCA) "" &amp; L$3 &amp; ""'!$A$1:$D$1000""),""SELECT A WHERE D = '"" &amp; $A934 &amp; ""'""))))"),"")</f>
        <v/>
      </c>
      <c r="M934" s="76" t="str">
        <f>IFERROR(__xludf.DUMMYFUNCTION("IF(ISBLANK($D934),"""",IFERROR(JOIN("", "",QUERY(INDIRECT(""'(EDCA) "" &amp; M$3 &amp; ""'!$A$1:$D$1000""),""SELECT A WHERE D = '"" &amp; $A934 &amp; ""'""))))"),"")</f>
        <v/>
      </c>
      <c r="N934" s="76" t="str">
        <f>IFERROR(__xludf.DUMMYFUNCTION("IF(ISBLANK($D934),"""",IFERROR(JOIN("", "",QUERY(INDIRECT(""'(EDCA) "" &amp; N$3 &amp; ""'!$A$1:$D$1000""),""SELECT A WHERE D = '"" &amp; $A934 &amp; ""'""))))"),"")</f>
        <v/>
      </c>
      <c r="O934" s="76" t="str">
        <f>IFERROR(__xludf.DUMMYFUNCTION("IF(ISBLANK($D934),"""",IFERROR(JOIN("", "",QUERY(INDIRECT(""'(EDCA) "" &amp; O$3 &amp; ""'!$A$1:$D$1000""),""SELECT A WHERE D = '"" &amp; $A934 &amp; ""'""))))"),"")</f>
        <v/>
      </c>
      <c r="P934" s="76" t="str">
        <f>IFERROR(__xludf.DUMMYFUNCTION("IF(ISBLANK($D934),"""",IFERROR(JOIN("", "",QUERY(INDIRECT(""'(EDCA) "" &amp; P$3 &amp; ""'!$A$1:$D$1000""),""SELECT A WHERE D = '"" &amp; $A934 &amp; ""'""))))"),"")</f>
        <v/>
      </c>
      <c r="Q934" s="76">
        <f t="shared" ref="Q934:V934" si="932">IF(ISBLANK(IFERROR(VLOOKUP($A934,INDIRECT("'(EDCA) " &amp; Q$3 &amp; "'!$D:$D"),1,FALSE))),0,1)</f>
        <v>0</v>
      </c>
      <c r="R934" s="76">
        <f t="shared" si="932"/>
        <v>0</v>
      </c>
      <c r="S934" s="76">
        <f t="shared" si="932"/>
        <v>0</v>
      </c>
      <c r="T934" s="76">
        <f t="shared" si="932"/>
        <v>0</v>
      </c>
      <c r="U934" s="76">
        <f t="shared" si="932"/>
        <v>0</v>
      </c>
      <c r="V934" s="76">
        <f t="shared" si="932"/>
        <v>0</v>
      </c>
    </row>
    <row r="935">
      <c r="A935" s="76" t="str">
        <f t="shared" si="1"/>
        <v> ()</v>
      </c>
      <c r="B935" s="76"/>
      <c r="C935" s="76"/>
      <c r="D935" s="76"/>
      <c r="E935" s="76"/>
      <c r="F935" s="76"/>
      <c r="G935" s="76"/>
      <c r="H935" s="76"/>
      <c r="I935" s="88" t="str">
        <f t="shared" si="3"/>
        <v>no</v>
      </c>
      <c r="J935" s="88" t="str">
        <f>IFERROR(__xludf.DUMMYFUNCTION("IFERROR(JOIN("", "",FILTER(K935:P935,LEN(K935:P935))))"),"")</f>
        <v/>
      </c>
      <c r="K935" s="76" t="str">
        <f>IFERROR(__xludf.DUMMYFUNCTION("IF(ISBLANK($D935),"""",IFERROR(JOIN("", "",QUERY(INDIRECT(""'(EDCA) "" &amp; K$3 &amp; ""'!$A$1:$D$1000""),""SELECT A WHERE D = '"" &amp; $A935 &amp; ""'""))))"),"")</f>
        <v/>
      </c>
      <c r="L935" s="76" t="str">
        <f>IFERROR(__xludf.DUMMYFUNCTION("IF(ISBLANK($D935),"""",IFERROR(JOIN("", "",QUERY(INDIRECT(""'(EDCA) "" &amp; L$3 &amp; ""'!$A$1:$D$1000""),""SELECT A WHERE D = '"" &amp; $A935 &amp; ""'""))))"),"")</f>
        <v/>
      </c>
      <c r="M935" s="76" t="str">
        <f>IFERROR(__xludf.DUMMYFUNCTION("IF(ISBLANK($D935),"""",IFERROR(JOIN("", "",QUERY(INDIRECT(""'(EDCA) "" &amp; M$3 &amp; ""'!$A$1:$D$1000""),""SELECT A WHERE D = '"" &amp; $A935 &amp; ""'""))))"),"")</f>
        <v/>
      </c>
      <c r="N935" s="76" t="str">
        <f>IFERROR(__xludf.DUMMYFUNCTION("IF(ISBLANK($D935),"""",IFERROR(JOIN("", "",QUERY(INDIRECT(""'(EDCA) "" &amp; N$3 &amp; ""'!$A$1:$D$1000""),""SELECT A WHERE D = '"" &amp; $A935 &amp; ""'""))))"),"")</f>
        <v/>
      </c>
      <c r="O935" s="76" t="str">
        <f>IFERROR(__xludf.DUMMYFUNCTION("IF(ISBLANK($D935),"""",IFERROR(JOIN("", "",QUERY(INDIRECT(""'(EDCA) "" &amp; O$3 &amp; ""'!$A$1:$D$1000""),""SELECT A WHERE D = '"" &amp; $A935 &amp; ""'""))))"),"")</f>
        <v/>
      </c>
      <c r="P935" s="76" t="str">
        <f>IFERROR(__xludf.DUMMYFUNCTION("IF(ISBLANK($D935),"""",IFERROR(JOIN("", "",QUERY(INDIRECT(""'(EDCA) "" &amp; P$3 &amp; ""'!$A$1:$D$1000""),""SELECT A WHERE D = '"" &amp; $A935 &amp; ""'""))))"),"")</f>
        <v/>
      </c>
      <c r="Q935" s="76">
        <f t="shared" ref="Q935:V935" si="933">IF(ISBLANK(IFERROR(VLOOKUP($A935,INDIRECT("'(EDCA) " &amp; Q$3 &amp; "'!$D:$D"),1,FALSE))),0,1)</f>
        <v>0</v>
      </c>
      <c r="R935" s="76">
        <f t="shared" si="933"/>
        <v>0</v>
      </c>
      <c r="S935" s="76">
        <f t="shared" si="933"/>
        <v>0</v>
      </c>
      <c r="T935" s="76">
        <f t="shared" si="933"/>
        <v>0</v>
      </c>
      <c r="U935" s="76">
        <f t="shared" si="933"/>
        <v>0</v>
      </c>
      <c r="V935" s="76">
        <f t="shared" si="933"/>
        <v>0</v>
      </c>
    </row>
    <row r="936">
      <c r="A936" s="76" t="str">
        <f t="shared" si="1"/>
        <v> ()</v>
      </c>
      <c r="B936" s="76"/>
      <c r="C936" s="76"/>
      <c r="D936" s="76"/>
      <c r="E936" s="76"/>
      <c r="F936" s="76"/>
      <c r="G936" s="76"/>
      <c r="H936" s="76"/>
      <c r="I936" s="88" t="str">
        <f t="shared" si="3"/>
        <v>no</v>
      </c>
      <c r="J936" s="88" t="str">
        <f>IFERROR(__xludf.DUMMYFUNCTION("IFERROR(JOIN("", "",FILTER(K936:P936,LEN(K936:P936))))"),"")</f>
        <v/>
      </c>
      <c r="K936" s="76" t="str">
        <f>IFERROR(__xludf.DUMMYFUNCTION("IF(ISBLANK($D936),"""",IFERROR(JOIN("", "",QUERY(INDIRECT(""'(EDCA) "" &amp; K$3 &amp; ""'!$A$1:$D$1000""),""SELECT A WHERE D = '"" &amp; $A936 &amp; ""'""))))"),"")</f>
        <v/>
      </c>
      <c r="L936" s="76" t="str">
        <f>IFERROR(__xludf.DUMMYFUNCTION("IF(ISBLANK($D936),"""",IFERROR(JOIN("", "",QUERY(INDIRECT(""'(EDCA) "" &amp; L$3 &amp; ""'!$A$1:$D$1000""),""SELECT A WHERE D = '"" &amp; $A936 &amp; ""'""))))"),"")</f>
        <v/>
      </c>
      <c r="M936" s="76" t="str">
        <f>IFERROR(__xludf.DUMMYFUNCTION("IF(ISBLANK($D936),"""",IFERROR(JOIN("", "",QUERY(INDIRECT(""'(EDCA) "" &amp; M$3 &amp; ""'!$A$1:$D$1000""),""SELECT A WHERE D = '"" &amp; $A936 &amp; ""'""))))"),"")</f>
        <v/>
      </c>
      <c r="N936" s="76" t="str">
        <f>IFERROR(__xludf.DUMMYFUNCTION("IF(ISBLANK($D936),"""",IFERROR(JOIN("", "",QUERY(INDIRECT(""'(EDCA) "" &amp; N$3 &amp; ""'!$A$1:$D$1000""),""SELECT A WHERE D = '"" &amp; $A936 &amp; ""'""))))"),"")</f>
        <v/>
      </c>
      <c r="O936" s="76" t="str">
        <f>IFERROR(__xludf.DUMMYFUNCTION("IF(ISBLANK($D936),"""",IFERROR(JOIN("", "",QUERY(INDIRECT(""'(EDCA) "" &amp; O$3 &amp; ""'!$A$1:$D$1000""),""SELECT A WHERE D = '"" &amp; $A936 &amp; ""'""))))"),"")</f>
        <v/>
      </c>
      <c r="P936" s="76" t="str">
        <f>IFERROR(__xludf.DUMMYFUNCTION("IF(ISBLANK($D936),"""",IFERROR(JOIN("", "",QUERY(INDIRECT(""'(EDCA) "" &amp; P$3 &amp; ""'!$A$1:$D$1000""),""SELECT A WHERE D = '"" &amp; $A936 &amp; ""'""))))"),"")</f>
        <v/>
      </c>
      <c r="Q936" s="76">
        <f t="shared" ref="Q936:V936" si="934">IF(ISBLANK(IFERROR(VLOOKUP($A936,INDIRECT("'(EDCA) " &amp; Q$3 &amp; "'!$D:$D"),1,FALSE))),0,1)</f>
        <v>0</v>
      </c>
      <c r="R936" s="76">
        <f t="shared" si="934"/>
        <v>0</v>
      </c>
      <c r="S936" s="76">
        <f t="shared" si="934"/>
        <v>0</v>
      </c>
      <c r="T936" s="76">
        <f t="shared" si="934"/>
        <v>0</v>
      </c>
      <c r="U936" s="76">
        <f t="shared" si="934"/>
        <v>0</v>
      </c>
      <c r="V936" s="76">
        <f t="shared" si="934"/>
        <v>0</v>
      </c>
    </row>
    <row r="937">
      <c r="A937" s="76" t="str">
        <f t="shared" si="1"/>
        <v> ()</v>
      </c>
      <c r="B937" s="76"/>
      <c r="C937" s="76"/>
      <c r="D937" s="76"/>
      <c r="E937" s="76"/>
      <c r="F937" s="76"/>
      <c r="G937" s="76"/>
      <c r="H937" s="76"/>
      <c r="I937" s="88" t="str">
        <f t="shared" si="3"/>
        <v>no</v>
      </c>
      <c r="J937" s="88" t="str">
        <f>IFERROR(__xludf.DUMMYFUNCTION("IFERROR(JOIN("", "",FILTER(K937:P937,LEN(K937:P937))))"),"")</f>
        <v/>
      </c>
      <c r="K937" s="76" t="str">
        <f>IFERROR(__xludf.DUMMYFUNCTION("IF(ISBLANK($D937),"""",IFERROR(JOIN("", "",QUERY(INDIRECT(""'(EDCA) "" &amp; K$3 &amp; ""'!$A$1:$D$1000""),""SELECT A WHERE D = '"" &amp; $A937 &amp; ""'""))))"),"")</f>
        <v/>
      </c>
      <c r="L937" s="76" t="str">
        <f>IFERROR(__xludf.DUMMYFUNCTION("IF(ISBLANK($D937),"""",IFERROR(JOIN("", "",QUERY(INDIRECT(""'(EDCA) "" &amp; L$3 &amp; ""'!$A$1:$D$1000""),""SELECT A WHERE D = '"" &amp; $A937 &amp; ""'""))))"),"")</f>
        <v/>
      </c>
      <c r="M937" s="76" t="str">
        <f>IFERROR(__xludf.DUMMYFUNCTION("IF(ISBLANK($D937),"""",IFERROR(JOIN("", "",QUERY(INDIRECT(""'(EDCA) "" &amp; M$3 &amp; ""'!$A$1:$D$1000""),""SELECT A WHERE D = '"" &amp; $A937 &amp; ""'""))))"),"")</f>
        <v/>
      </c>
      <c r="N937" s="76" t="str">
        <f>IFERROR(__xludf.DUMMYFUNCTION("IF(ISBLANK($D937),"""",IFERROR(JOIN("", "",QUERY(INDIRECT(""'(EDCA) "" &amp; N$3 &amp; ""'!$A$1:$D$1000""),""SELECT A WHERE D = '"" &amp; $A937 &amp; ""'""))))"),"")</f>
        <v/>
      </c>
      <c r="O937" s="76" t="str">
        <f>IFERROR(__xludf.DUMMYFUNCTION("IF(ISBLANK($D937),"""",IFERROR(JOIN("", "",QUERY(INDIRECT(""'(EDCA) "" &amp; O$3 &amp; ""'!$A$1:$D$1000""),""SELECT A WHERE D = '"" &amp; $A937 &amp; ""'""))))"),"")</f>
        <v/>
      </c>
      <c r="P937" s="76" t="str">
        <f>IFERROR(__xludf.DUMMYFUNCTION("IF(ISBLANK($D937),"""",IFERROR(JOIN("", "",QUERY(INDIRECT(""'(EDCA) "" &amp; P$3 &amp; ""'!$A$1:$D$1000""),""SELECT A WHERE D = '"" &amp; $A937 &amp; ""'""))))"),"")</f>
        <v/>
      </c>
      <c r="Q937" s="76">
        <f t="shared" ref="Q937:V937" si="935">IF(ISBLANK(IFERROR(VLOOKUP($A937,INDIRECT("'(EDCA) " &amp; Q$3 &amp; "'!$D:$D"),1,FALSE))),0,1)</f>
        <v>0</v>
      </c>
      <c r="R937" s="76">
        <f t="shared" si="935"/>
        <v>0</v>
      </c>
      <c r="S937" s="76">
        <f t="shared" si="935"/>
        <v>0</v>
      </c>
      <c r="T937" s="76">
        <f t="shared" si="935"/>
        <v>0</v>
      </c>
      <c r="U937" s="76">
        <f t="shared" si="935"/>
        <v>0</v>
      </c>
      <c r="V937" s="76">
        <f t="shared" si="935"/>
        <v>0</v>
      </c>
    </row>
    <row r="938">
      <c r="A938" s="76" t="str">
        <f t="shared" si="1"/>
        <v> ()</v>
      </c>
      <c r="B938" s="76"/>
      <c r="C938" s="76"/>
      <c r="D938" s="76"/>
      <c r="E938" s="76"/>
      <c r="F938" s="76"/>
      <c r="G938" s="76"/>
      <c r="H938" s="76"/>
      <c r="I938" s="88" t="str">
        <f t="shared" si="3"/>
        <v>no</v>
      </c>
      <c r="J938" s="88" t="str">
        <f>IFERROR(__xludf.DUMMYFUNCTION("IFERROR(JOIN("", "",FILTER(K938:P938,LEN(K938:P938))))"),"")</f>
        <v/>
      </c>
      <c r="K938" s="76" t="str">
        <f>IFERROR(__xludf.DUMMYFUNCTION("IF(ISBLANK($D938),"""",IFERROR(JOIN("", "",QUERY(INDIRECT(""'(EDCA) "" &amp; K$3 &amp; ""'!$A$1:$D$1000""),""SELECT A WHERE D = '"" &amp; $A938 &amp; ""'""))))"),"")</f>
        <v/>
      </c>
      <c r="L938" s="76" t="str">
        <f>IFERROR(__xludf.DUMMYFUNCTION("IF(ISBLANK($D938),"""",IFERROR(JOIN("", "",QUERY(INDIRECT(""'(EDCA) "" &amp; L$3 &amp; ""'!$A$1:$D$1000""),""SELECT A WHERE D = '"" &amp; $A938 &amp; ""'""))))"),"")</f>
        <v/>
      </c>
      <c r="M938" s="76" t="str">
        <f>IFERROR(__xludf.DUMMYFUNCTION("IF(ISBLANK($D938),"""",IFERROR(JOIN("", "",QUERY(INDIRECT(""'(EDCA) "" &amp; M$3 &amp; ""'!$A$1:$D$1000""),""SELECT A WHERE D = '"" &amp; $A938 &amp; ""'""))))"),"")</f>
        <v/>
      </c>
      <c r="N938" s="76" t="str">
        <f>IFERROR(__xludf.DUMMYFUNCTION("IF(ISBLANK($D938),"""",IFERROR(JOIN("", "",QUERY(INDIRECT(""'(EDCA) "" &amp; N$3 &amp; ""'!$A$1:$D$1000""),""SELECT A WHERE D = '"" &amp; $A938 &amp; ""'""))))"),"")</f>
        <v/>
      </c>
      <c r="O938" s="76" t="str">
        <f>IFERROR(__xludf.DUMMYFUNCTION("IF(ISBLANK($D938),"""",IFERROR(JOIN("", "",QUERY(INDIRECT(""'(EDCA) "" &amp; O$3 &amp; ""'!$A$1:$D$1000""),""SELECT A WHERE D = '"" &amp; $A938 &amp; ""'""))))"),"")</f>
        <v/>
      </c>
      <c r="P938" s="76" t="str">
        <f>IFERROR(__xludf.DUMMYFUNCTION("IF(ISBLANK($D938),"""",IFERROR(JOIN("", "",QUERY(INDIRECT(""'(EDCA) "" &amp; P$3 &amp; ""'!$A$1:$D$1000""),""SELECT A WHERE D = '"" &amp; $A938 &amp; ""'""))))"),"")</f>
        <v/>
      </c>
      <c r="Q938" s="76">
        <f t="shared" ref="Q938:V938" si="936">IF(ISBLANK(IFERROR(VLOOKUP($A938,INDIRECT("'(EDCA) " &amp; Q$3 &amp; "'!$D:$D"),1,FALSE))),0,1)</f>
        <v>0</v>
      </c>
      <c r="R938" s="76">
        <f t="shared" si="936"/>
        <v>0</v>
      </c>
      <c r="S938" s="76">
        <f t="shared" si="936"/>
        <v>0</v>
      </c>
      <c r="T938" s="76">
        <f t="shared" si="936"/>
        <v>0</v>
      </c>
      <c r="U938" s="76">
        <f t="shared" si="936"/>
        <v>0</v>
      </c>
      <c r="V938" s="76">
        <f t="shared" si="936"/>
        <v>0</v>
      </c>
    </row>
    <row r="939">
      <c r="A939" s="76" t="str">
        <f t="shared" si="1"/>
        <v> ()</v>
      </c>
      <c r="B939" s="76"/>
      <c r="C939" s="76"/>
      <c r="D939" s="76"/>
      <c r="E939" s="76"/>
      <c r="F939" s="76"/>
      <c r="G939" s="76"/>
      <c r="H939" s="76"/>
      <c r="I939" s="88" t="str">
        <f t="shared" si="3"/>
        <v>no</v>
      </c>
      <c r="J939" s="88" t="str">
        <f>IFERROR(__xludf.DUMMYFUNCTION("IFERROR(JOIN("", "",FILTER(K939:P939,LEN(K939:P939))))"),"")</f>
        <v/>
      </c>
      <c r="K939" s="76" t="str">
        <f>IFERROR(__xludf.DUMMYFUNCTION("IF(ISBLANK($D939),"""",IFERROR(JOIN("", "",QUERY(INDIRECT(""'(EDCA) "" &amp; K$3 &amp; ""'!$A$1:$D$1000""),""SELECT A WHERE D = '"" &amp; $A939 &amp; ""'""))))"),"")</f>
        <v/>
      </c>
      <c r="L939" s="76" t="str">
        <f>IFERROR(__xludf.DUMMYFUNCTION("IF(ISBLANK($D939),"""",IFERROR(JOIN("", "",QUERY(INDIRECT(""'(EDCA) "" &amp; L$3 &amp; ""'!$A$1:$D$1000""),""SELECT A WHERE D = '"" &amp; $A939 &amp; ""'""))))"),"")</f>
        <v/>
      </c>
      <c r="M939" s="76" t="str">
        <f>IFERROR(__xludf.DUMMYFUNCTION("IF(ISBLANK($D939),"""",IFERROR(JOIN("", "",QUERY(INDIRECT(""'(EDCA) "" &amp; M$3 &amp; ""'!$A$1:$D$1000""),""SELECT A WHERE D = '"" &amp; $A939 &amp; ""'""))))"),"")</f>
        <v/>
      </c>
      <c r="N939" s="76" t="str">
        <f>IFERROR(__xludf.DUMMYFUNCTION("IF(ISBLANK($D939),"""",IFERROR(JOIN("", "",QUERY(INDIRECT(""'(EDCA) "" &amp; N$3 &amp; ""'!$A$1:$D$1000""),""SELECT A WHERE D = '"" &amp; $A939 &amp; ""'""))))"),"")</f>
        <v/>
      </c>
      <c r="O939" s="76" t="str">
        <f>IFERROR(__xludf.DUMMYFUNCTION("IF(ISBLANK($D939),"""",IFERROR(JOIN("", "",QUERY(INDIRECT(""'(EDCA) "" &amp; O$3 &amp; ""'!$A$1:$D$1000""),""SELECT A WHERE D = '"" &amp; $A939 &amp; ""'""))))"),"")</f>
        <v/>
      </c>
      <c r="P939" s="76" t="str">
        <f>IFERROR(__xludf.DUMMYFUNCTION("IF(ISBLANK($D939),"""",IFERROR(JOIN("", "",QUERY(INDIRECT(""'(EDCA) "" &amp; P$3 &amp; ""'!$A$1:$D$1000""),""SELECT A WHERE D = '"" &amp; $A939 &amp; ""'""))))"),"")</f>
        <v/>
      </c>
      <c r="Q939" s="76">
        <f t="shared" ref="Q939:V939" si="937">IF(ISBLANK(IFERROR(VLOOKUP($A939,INDIRECT("'(EDCA) " &amp; Q$3 &amp; "'!$D:$D"),1,FALSE))),0,1)</f>
        <v>0</v>
      </c>
      <c r="R939" s="76">
        <f t="shared" si="937"/>
        <v>0</v>
      </c>
      <c r="S939" s="76">
        <f t="shared" si="937"/>
        <v>0</v>
      </c>
      <c r="T939" s="76">
        <f t="shared" si="937"/>
        <v>0</v>
      </c>
      <c r="U939" s="76">
        <f t="shared" si="937"/>
        <v>0</v>
      </c>
      <c r="V939" s="76">
        <f t="shared" si="937"/>
        <v>0</v>
      </c>
    </row>
    <row r="940">
      <c r="A940" s="76" t="str">
        <f t="shared" si="1"/>
        <v> ()</v>
      </c>
      <c r="B940" s="76"/>
      <c r="C940" s="76"/>
      <c r="D940" s="76"/>
      <c r="E940" s="76"/>
      <c r="F940" s="76"/>
      <c r="G940" s="76"/>
      <c r="H940" s="76"/>
      <c r="I940" s="88" t="str">
        <f t="shared" si="3"/>
        <v>no</v>
      </c>
      <c r="J940" s="88" t="str">
        <f>IFERROR(__xludf.DUMMYFUNCTION("IFERROR(JOIN("", "",FILTER(K940:P940,LEN(K940:P940))))"),"")</f>
        <v/>
      </c>
      <c r="K940" s="76" t="str">
        <f>IFERROR(__xludf.DUMMYFUNCTION("IF(ISBLANK($D940),"""",IFERROR(JOIN("", "",QUERY(INDIRECT(""'(EDCA) "" &amp; K$3 &amp; ""'!$A$1:$D$1000""),""SELECT A WHERE D = '"" &amp; $A940 &amp; ""'""))))"),"")</f>
        <v/>
      </c>
      <c r="L940" s="76" t="str">
        <f>IFERROR(__xludf.DUMMYFUNCTION("IF(ISBLANK($D940),"""",IFERROR(JOIN("", "",QUERY(INDIRECT(""'(EDCA) "" &amp; L$3 &amp; ""'!$A$1:$D$1000""),""SELECT A WHERE D = '"" &amp; $A940 &amp; ""'""))))"),"")</f>
        <v/>
      </c>
      <c r="M940" s="76" t="str">
        <f>IFERROR(__xludf.DUMMYFUNCTION("IF(ISBLANK($D940),"""",IFERROR(JOIN("", "",QUERY(INDIRECT(""'(EDCA) "" &amp; M$3 &amp; ""'!$A$1:$D$1000""),""SELECT A WHERE D = '"" &amp; $A940 &amp; ""'""))))"),"")</f>
        <v/>
      </c>
      <c r="N940" s="76" t="str">
        <f>IFERROR(__xludf.DUMMYFUNCTION("IF(ISBLANK($D940),"""",IFERROR(JOIN("", "",QUERY(INDIRECT(""'(EDCA) "" &amp; N$3 &amp; ""'!$A$1:$D$1000""),""SELECT A WHERE D = '"" &amp; $A940 &amp; ""'""))))"),"")</f>
        <v/>
      </c>
      <c r="O940" s="76" t="str">
        <f>IFERROR(__xludf.DUMMYFUNCTION("IF(ISBLANK($D940),"""",IFERROR(JOIN("", "",QUERY(INDIRECT(""'(EDCA) "" &amp; O$3 &amp; ""'!$A$1:$D$1000""),""SELECT A WHERE D = '"" &amp; $A940 &amp; ""'""))))"),"")</f>
        <v/>
      </c>
      <c r="P940" s="76" t="str">
        <f>IFERROR(__xludf.DUMMYFUNCTION("IF(ISBLANK($D940),"""",IFERROR(JOIN("", "",QUERY(INDIRECT(""'(EDCA) "" &amp; P$3 &amp; ""'!$A$1:$D$1000""),""SELECT A WHERE D = '"" &amp; $A940 &amp; ""'""))))"),"")</f>
        <v/>
      </c>
      <c r="Q940" s="76">
        <f t="shared" ref="Q940:V940" si="938">IF(ISBLANK(IFERROR(VLOOKUP($A940,INDIRECT("'(EDCA) " &amp; Q$3 &amp; "'!$D:$D"),1,FALSE))),0,1)</f>
        <v>0</v>
      </c>
      <c r="R940" s="76">
        <f t="shared" si="938"/>
        <v>0</v>
      </c>
      <c r="S940" s="76">
        <f t="shared" si="938"/>
        <v>0</v>
      </c>
      <c r="T940" s="76">
        <f t="shared" si="938"/>
        <v>0</v>
      </c>
      <c r="U940" s="76">
        <f t="shared" si="938"/>
        <v>0</v>
      </c>
      <c r="V940" s="76">
        <f t="shared" si="938"/>
        <v>0</v>
      </c>
    </row>
    <row r="941">
      <c r="A941" s="76" t="str">
        <f t="shared" si="1"/>
        <v> ()</v>
      </c>
      <c r="B941" s="76"/>
      <c r="C941" s="76"/>
      <c r="D941" s="76"/>
      <c r="E941" s="76"/>
      <c r="F941" s="76"/>
      <c r="G941" s="76"/>
      <c r="H941" s="76"/>
      <c r="I941" s="88" t="str">
        <f t="shared" si="3"/>
        <v>no</v>
      </c>
      <c r="J941" s="88" t="str">
        <f>IFERROR(__xludf.DUMMYFUNCTION("IFERROR(JOIN("", "",FILTER(K941:P941,LEN(K941:P941))))"),"")</f>
        <v/>
      </c>
      <c r="K941" s="76" t="str">
        <f>IFERROR(__xludf.DUMMYFUNCTION("IF(ISBLANK($D941),"""",IFERROR(JOIN("", "",QUERY(INDIRECT(""'(EDCA) "" &amp; K$3 &amp; ""'!$A$1:$D$1000""),""SELECT A WHERE D = '"" &amp; $A941 &amp; ""'""))))"),"")</f>
        <v/>
      </c>
      <c r="L941" s="76" t="str">
        <f>IFERROR(__xludf.DUMMYFUNCTION("IF(ISBLANK($D941),"""",IFERROR(JOIN("", "",QUERY(INDIRECT(""'(EDCA) "" &amp; L$3 &amp; ""'!$A$1:$D$1000""),""SELECT A WHERE D = '"" &amp; $A941 &amp; ""'""))))"),"")</f>
        <v/>
      </c>
      <c r="M941" s="76" t="str">
        <f>IFERROR(__xludf.DUMMYFUNCTION("IF(ISBLANK($D941),"""",IFERROR(JOIN("", "",QUERY(INDIRECT(""'(EDCA) "" &amp; M$3 &amp; ""'!$A$1:$D$1000""),""SELECT A WHERE D = '"" &amp; $A941 &amp; ""'""))))"),"")</f>
        <v/>
      </c>
      <c r="N941" s="76" t="str">
        <f>IFERROR(__xludf.DUMMYFUNCTION("IF(ISBLANK($D941),"""",IFERROR(JOIN("", "",QUERY(INDIRECT(""'(EDCA) "" &amp; N$3 &amp; ""'!$A$1:$D$1000""),""SELECT A WHERE D = '"" &amp; $A941 &amp; ""'""))))"),"")</f>
        <v/>
      </c>
      <c r="O941" s="76" t="str">
        <f>IFERROR(__xludf.DUMMYFUNCTION("IF(ISBLANK($D941),"""",IFERROR(JOIN("", "",QUERY(INDIRECT(""'(EDCA) "" &amp; O$3 &amp; ""'!$A$1:$D$1000""),""SELECT A WHERE D = '"" &amp; $A941 &amp; ""'""))))"),"")</f>
        <v/>
      </c>
      <c r="P941" s="76" t="str">
        <f>IFERROR(__xludf.DUMMYFUNCTION("IF(ISBLANK($D941),"""",IFERROR(JOIN("", "",QUERY(INDIRECT(""'(EDCA) "" &amp; P$3 &amp; ""'!$A$1:$D$1000""),""SELECT A WHERE D = '"" &amp; $A941 &amp; ""'""))))"),"")</f>
        <v/>
      </c>
      <c r="Q941" s="76">
        <f t="shared" ref="Q941:V941" si="939">IF(ISBLANK(IFERROR(VLOOKUP($A941,INDIRECT("'(EDCA) " &amp; Q$3 &amp; "'!$D:$D"),1,FALSE))),0,1)</f>
        <v>0</v>
      </c>
      <c r="R941" s="76">
        <f t="shared" si="939"/>
        <v>0</v>
      </c>
      <c r="S941" s="76">
        <f t="shared" si="939"/>
        <v>0</v>
      </c>
      <c r="T941" s="76">
        <f t="shared" si="939"/>
        <v>0</v>
      </c>
      <c r="U941" s="76">
        <f t="shared" si="939"/>
        <v>0</v>
      </c>
      <c r="V941" s="76">
        <f t="shared" si="939"/>
        <v>0</v>
      </c>
    </row>
    <row r="942">
      <c r="A942" s="76" t="str">
        <f t="shared" si="1"/>
        <v> ()</v>
      </c>
      <c r="B942" s="76"/>
      <c r="C942" s="76"/>
      <c r="D942" s="76"/>
      <c r="E942" s="76"/>
      <c r="F942" s="76"/>
      <c r="G942" s="76"/>
      <c r="H942" s="76"/>
      <c r="I942" s="88" t="str">
        <f t="shared" si="3"/>
        <v>no</v>
      </c>
      <c r="J942" s="88" t="str">
        <f>IFERROR(__xludf.DUMMYFUNCTION("IFERROR(JOIN("", "",FILTER(K942:P942,LEN(K942:P942))))"),"")</f>
        <v/>
      </c>
      <c r="K942" s="76" t="str">
        <f>IFERROR(__xludf.DUMMYFUNCTION("IF(ISBLANK($D942),"""",IFERROR(JOIN("", "",QUERY(INDIRECT(""'(EDCA) "" &amp; K$3 &amp; ""'!$A$1:$D$1000""),""SELECT A WHERE D = '"" &amp; $A942 &amp; ""'""))))"),"")</f>
        <v/>
      </c>
      <c r="L942" s="76" t="str">
        <f>IFERROR(__xludf.DUMMYFUNCTION("IF(ISBLANK($D942),"""",IFERROR(JOIN("", "",QUERY(INDIRECT(""'(EDCA) "" &amp; L$3 &amp; ""'!$A$1:$D$1000""),""SELECT A WHERE D = '"" &amp; $A942 &amp; ""'""))))"),"")</f>
        <v/>
      </c>
      <c r="M942" s="76" t="str">
        <f>IFERROR(__xludf.DUMMYFUNCTION("IF(ISBLANK($D942),"""",IFERROR(JOIN("", "",QUERY(INDIRECT(""'(EDCA) "" &amp; M$3 &amp; ""'!$A$1:$D$1000""),""SELECT A WHERE D = '"" &amp; $A942 &amp; ""'""))))"),"")</f>
        <v/>
      </c>
      <c r="N942" s="76" t="str">
        <f>IFERROR(__xludf.DUMMYFUNCTION("IF(ISBLANK($D942),"""",IFERROR(JOIN("", "",QUERY(INDIRECT(""'(EDCA) "" &amp; N$3 &amp; ""'!$A$1:$D$1000""),""SELECT A WHERE D = '"" &amp; $A942 &amp; ""'""))))"),"")</f>
        <v/>
      </c>
      <c r="O942" s="76" t="str">
        <f>IFERROR(__xludf.DUMMYFUNCTION("IF(ISBLANK($D942),"""",IFERROR(JOIN("", "",QUERY(INDIRECT(""'(EDCA) "" &amp; O$3 &amp; ""'!$A$1:$D$1000""),""SELECT A WHERE D = '"" &amp; $A942 &amp; ""'""))))"),"")</f>
        <v/>
      </c>
      <c r="P942" s="76" t="str">
        <f>IFERROR(__xludf.DUMMYFUNCTION("IF(ISBLANK($D942),"""",IFERROR(JOIN("", "",QUERY(INDIRECT(""'(EDCA) "" &amp; P$3 &amp; ""'!$A$1:$D$1000""),""SELECT A WHERE D = '"" &amp; $A942 &amp; ""'""))))"),"")</f>
        <v/>
      </c>
      <c r="Q942" s="76">
        <f t="shared" ref="Q942:V942" si="940">IF(ISBLANK(IFERROR(VLOOKUP($A942,INDIRECT("'(EDCA) " &amp; Q$3 &amp; "'!$D:$D"),1,FALSE))),0,1)</f>
        <v>0</v>
      </c>
      <c r="R942" s="76">
        <f t="shared" si="940"/>
        <v>0</v>
      </c>
      <c r="S942" s="76">
        <f t="shared" si="940"/>
        <v>0</v>
      </c>
      <c r="T942" s="76">
        <f t="shared" si="940"/>
        <v>0</v>
      </c>
      <c r="U942" s="76">
        <f t="shared" si="940"/>
        <v>0</v>
      </c>
      <c r="V942" s="76">
        <f t="shared" si="940"/>
        <v>0</v>
      </c>
    </row>
    <row r="943">
      <c r="A943" s="76" t="str">
        <f t="shared" si="1"/>
        <v> ()</v>
      </c>
      <c r="B943" s="76"/>
      <c r="C943" s="76"/>
      <c r="D943" s="76"/>
      <c r="E943" s="76"/>
      <c r="F943" s="76"/>
      <c r="G943" s="76"/>
      <c r="H943" s="76"/>
      <c r="I943" s="88" t="str">
        <f t="shared" si="3"/>
        <v>no</v>
      </c>
      <c r="J943" s="88" t="str">
        <f>IFERROR(__xludf.DUMMYFUNCTION("IFERROR(JOIN("", "",FILTER(K943:P943,LEN(K943:P943))))"),"")</f>
        <v/>
      </c>
      <c r="K943" s="76" t="str">
        <f>IFERROR(__xludf.DUMMYFUNCTION("IF(ISBLANK($D943),"""",IFERROR(JOIN("", "",QUERY(INDIRECT(""'(EDCA) "" &amp; K$3 &amp; ""'!$A$1:$D$1000""),""SELECT A WHERE D = '"" &amp; $A943 &amp; ""'""))))"),"")</f>
        <v/>
      </c>
      <c r="L943" s="76" t="str">
        <f>IFERROR(__xludf.DUMMYFUNCTION("IF(ISBLANK($D943),"""",IFERROR(JOIN("", "",QUERY(INDIRECT(""'(EDCA) "" &amp; L$3 &amp; ""'!$A$1:$D$1000""),""SELECT A WHERE D = '"" &amp; $A943 &amp; ""'""))))"),"")</f>
        <v/>
      </c>
      <c r="M943" s="76" t="str">
        <f>IFERROR(__xludf.DUMMYFUNCTION("IF(ISBLANK($D943),"""",IFERROR(JOIN("", "",QUERY(INDIRECT(""'(EDCA) "" &amp; M$3 &amp; ""'!$A$1:$D$1000""),""SELECT A WHERE D = '"" &amp; $A943 &amp; ""'""))))"),"")</f>
        <v/>
      </c>
      <c r="N943" s="76" t="str">
        <f>IFERROR(__xludf.DUMMYFUNCTION("IF(ISBLANK($D943),"""",IFERROR(JOIN("", "",QUERY(INDIRECT(""'(EDCA) "" &amp; N$3 &amp; ""'!$A$1:$D$1000""),""SELECT A WHERE D = '"" &amp; $A943 &amp; ""'""))))"),"")</f>
        <v/>
      </c>
      <c r="O943" s="76" t="str">
        <f>IFERROR(__xludf.DUMMYFUNCTION("IF(ISBLANK($D943),"""",IFERROR(JOIN("", "",QUERY(INDIRECT(""'(EDCA) "" &amp; O$3 &amp; ""'!$A$1:$D$1000""),""SELECT A WHERE D = '"" &amp; $A943 &amp; ""'""))))"),"")</f>
        <v/>
      </c>
      <c r="P943" s="76" t="str">
        <f>IFERROR(__xludf.DUMMYFUNCTION("IF(ISBLANK($D943),"""",IFERROR(JOIN("", "",QUERY(INDIRECT(""'(EDCA) "" &amp; P$3 &amp; ""'!$A$1:$D$1000""),""SELECT A WHERE D = '"" &amp; $A943 &amp; ""'""))))"),"")</f>
        <v/>
      </c>
      <c r="Q943" s="76">
        <f t="shared" ref="Q943:V943" si="941">IF(ISBLANK(IFERROR(VLOOKUP($A943,INDIRECT("'(EDCA) " &amp; Q$3 &amp; "'!$D:$D"),1,FALSE))),0,1)</f>
        <v>0</v>
      </c>
      <c r="R943" s="76">
        <f t="shared" si="941"/>
        <v>0</v>
      </c>
      <c r="S943" s="76">
        <f t="shared" si="941"/>
        <v>0</v>
      </c>
      <c r="T943" s="76">
        <f t="shared" si="941"/>
        <v>0</v>
      </c>
      <c r="U943" s="76">
        <f t="shared" si="941"/>
        <v>0</v>
      </c>
      <c r="V943" s="76">
        <f t="shared" si="941"/>
        <v>0</v>
      </c>
    </row>
    <row r="944">
      <c r="A944" s="76" t="str">
        <f t="shared" si="1"/>
        <v> ()</v>
      </c>
      <c r="B944" s="76"/>
      <c r="C944" s="76"/>
      <c r="D944" s="76"/>
      <c r="E944" s="76"/>
      <c r="F944" s="76"/>
      <c r="G944" s="76"/>
      <c r="H944" s="76"/>
      <c r="I944" s="88" t="str">
        <f t="shared" si="3"/>
        <v>no</v>
      </c>
      <c r="J944" s="88" t="str">
        <f>IFERROR(__xludf.DUMMYFUNCTION("IFERROR(JOIN("", "",FILTER(K944:P944,LEN(K944:P944))))"),"")</f>
        <v/>
      </c>
      <c r="K944" s="76" t="str">
        <f>IFERROR(__xludf.DUMMYFUNCTION("IF(ISBLANK($D944),"""",IFERROR(JOIN("", "",QUERY(INDIRECT(""'(EDCA) "" &amp; K$3 &amp; ""'!$A$1:$D$1000""),""SELECT A WHERE D = '"" &amp; $A944 &amp; ""'""))))"),"")</f>
        <v/>
      </c>
      <c r="L944" s="76" t="str">
        <f>IFERROR(__xludf.DUMMYFUNCTION("IF(ISBLANK($D944),"""",IFERROR(JOIN("", "",QUERY(INDIRECT(""'(EDCA) "" &amp; L$3 &amp; ""'!$A$1:$D$1000""),""SELECT A WHERE D = '"" &amp; $A944 &amp; ""'""))))"),"")</f>
        <v/>
      </c>
      <c r="M944" s="76" t="str">
        <f>IFERROR(__xludf.DUMMYFUNCTION("IF(ISBLANK($D944),"""",IFERROR(JOIN("", "",QUERY(INDIRECT(""'(EDCA) "" &amp; M$3 &amp; ""'!$A$1:$D$1000""),""SELECT A WHERE D = '"" &amp; $A944 &amp; ""'""))))"),"")</f>
        <v/>
      </c>
      <c r="N944" s="76" t="str">
        <f>IFERROR(__xludf.DUMMYFUNCTION("IF(ISBLANK($D944),"""",IFERROR(JOIN("", "",QUERY(INDIRECT(""'(EDCA) "" &amp; N$3 &amp; ""'!$A$1:$D$1000""),""SELECT A WHERE D = '"" &amp; $A944 &amp; ""'""))))"),"")</f>
        <v/>
      </c>
      <c r="O944" s="76" t="str">
        <f>IFERROR(__xludf.DUMMYFUNCTION("IF(ISBLANK($D944),"""",IFERROR(JOIN("", "",QUERY(INDIRECT(""'(EDCA) "" &amp; O$3 &amp; ""'!$A$1:$D$1000""),""SELECT A WHERE D = '"" &amp; $A944 &amp; ""'""))))"),"")</f>
        <v/>
      </c>
      <c r="P944" s="76" t="str">
        <f>IFERROR(__xludf.DUMMYFUNCTION("IF(ISBLANK($D944),"""",IFERROR(JOIN("", "",QUERY(INDIRECT(""'(EDCA) "" &amp; P$3 &amp; ""'!$A$1:$D$1000""),""SELECT A WHERE D = '"" &amp; $A944 &amp; ""'""))))"),"")</f>
        <v/>
      </c>
      <c r="Q944" s="76">
        <f t="shared" ref="Q944:V944" si="942">IF(ISBLANK(IFERROR(VLOOKUP($A944,INDIRECT("'(EDCA) " &amp; Q$3 &amp; "'!$D:$D"),1,FALSE))),0,1)</f>
        <v>0</v>
      </c>
      <c r="R944" s="76">
        <f t="shared" si="942"/>
        <v>0</v>
      </c>
      <c r="S944" s="76">
        <f t="shared" si="942"/>
        <v>0</v>
      </c>
      <c r="T944" s="76">
        <f t="shared" si="942"/>
        <v>0</v>
      </c>
      <c r="U944" s="76">
        <f t="shared" si="942"/>
        <v>0</v>
      </c>
      <c r="V944" s="76">
        <f t="shared" si="942"/>
        <v>0</v>
      </c>
    </row>
    <row r="945">
      <c r="A945" s="76" t="str">
        <f t="shared" si="1"/>
        <v> ()</v>
      </c>
      <c r="B945" s="76"/>
      <c r="C945" s="76"/>
      <c r="D945" s="76"/>
      <c r="E945" s="76"/>
      <c r="F945" s="76"/>
      <c r="G945" s="76"/>
      <c r="H945" s="76"/>
      <c r="I945" s="88" t="str">
        <f t="shared" si="3"/>
        <v>no</v>
      </c>
      <c r="J945" s="88" t="str">
        <f>IFERROR(__xludf.DUMMYFUNCTION("IFERROR(JOIN("", "",FILTER(K945:P945,LEN(K945:P945))))"),"")</f>
        <v/>
      </c>
      <c r="K945" s="76" t="str">
        <f>IFERROR(__xludf.DUMMYFUNCTION("IF(ISBLANK($D945),"""",IFERROR(JOIN("", "",QUERY(INDIRECT(""'(EDCA) "" &amp; K$3 &amp; ""'!$A$1:$D$1000""),""SELECT A WHERE D = '"" &amp; $A945 &amp; ""'""))))"),"")</f>
        <v/>
      </c>
      <c r="L945" s="76" t="str">
        <f>IFERROR(__xludf.DUMMYFUNCTION("IF(ISBLANK($D945),"""",IFERROR(JOIN("", "",QUERY(INDIRECT(""'(EDCA) "" &amp; L$3 &amp; ""'!$A$1:$D$1000""),""SELECT A WHERE D = '"" &amp; $A945 &amp; ""'""))))"),"")</f>
        <v/>
      </c>
      <c r="M945" s="76" t="str">
        <f>IFERROR(__xludf.DUMMYFUNCTION("IF(ISBLANK($D945),"""",IFERROR(JOIN("", "",QUERY(INDIRECT(""'(EDCA) "" &amp; M$3 &amp; ""'!$A$1:$D$1000""),""SELECT A WHERE D = '"" &amp; $A945 &amp; ""'""))))"),"")</f>
        <v/>
      </c>
      <c r="N945" s="76" t="str">
        <f>IFERROR(__xludf.DUMMYFUNCTION("IF(ISBLANK($D945),"""",IFERROR(JOIN("", "",QUERY(INDIRECT(""'(EDCA) "" &amp; N$3 &amp; ""'!$A$1:$D$1000""),""SELECT A WHERE D = '"" &amp; $A945 &amp; ""'""))))"),"")</f>
        <v/>
      </c>
      <c r="O945" s="76" t="str">
        <f>IFERROR(__xludf.DUMMYFUNCTION("IF(ISBLANK($D945),"""",IFERROR(JOIN("", "",QUERY(INDIRECT(""'(EDCA) "" &amp; O$3 &amp; ""'!$A$1:$D$1000""),""SELECT A WHERE D = '"" &amp; $A945 &amp; ""'""))))"),"")</f>
        <v/>
      </c>
      <c r="P945" s="76" t="str">
        <f>IFERROR(__xludf.DUMMYFUNCTION("IF(ISBLANK($D945),"""",IFERROR(JOIN("", "",QUERY(INDIRECT(""'(EDCA) "" &amp; P$3 &amp; ""'!$A$1:$D$1000""),""SELECT A WHERE D = '"" &amp; $A945 &amp; ""'""))))"),"")</f>
        <v/>
      </c>
      <c r="Q945" s="76">
        <f t="shared" ref="Q945:V945" si="943">IF(ISBLANK(IFERROR(VLOOKUP($A945,INDIRECT("'(EDCA) " &amp; Q$3 &amp; "'!$D:$D"),1,FALSE))),0,1)</f>
        <v>0</v>
      </c>
      <c r="R945" s="76">
        <f t="shared" si="943"/>
        <v>0</v>
      </c>
      <c r="S945" s="76">
        <f t="shared" si="943"/>
        <v>0</v>
      </c>
      <c r="T945" s="76">
        <f t="shared" si="943"/>
        <v>0</v>
      </c>
      <c r="U945" s="76">
        <f t="shared" si="943"/>
        <v>0</v>
      </c>
      <c r="V945" s="76">
        <f t="shared" si="943"/>
        <v>0</v>
      </c>
    </row>
    <row r="946">
      <c r="A946" s="76" t="str">
        <f t="shared" si="1"/>
        <v> ()</v>
      </c>
      <c r="B946" s="76"/>
      <c r="C946" s="76"/>
      <c r="D946" s="76"/>
      <c r="E946" s="76"/>
      <c r="F946" s="76"/>
      <c r="G946" s="76"/>
      <c r="H946" s="76"/>
      <c r="I946" s="88" t="str">
        <f t="shared" si="3"/>
        <v>no</v>
      </c>
      <c r="J946" s="88" t="str">
        <f>IFERROR(__xludf.DUMMYFUNCTION("IFERROR(JOIN("", "",FILTER(K946:P946,LEN(K946:P946))))"),"")</f>
        <v/>
      </c>
      <c r="K946" s="76" t="str">
        <f>IFERROR(__xludf.DUMMYFUNCTION("IF(ISBLANK($D946),"""",IFERROR(JOIN("", "",QUERY(INDIRECT(""'(EDCA) "" &amp; K$3 &amp; ""'!$A$1:$D$1000""),""SELECT A WHERE D = '"" &amp; $A946 &amp; ""'""))))"),"")</f>
        <v/>
      </c>
      <c r="L946" s="76" t="str">
        <f>IFERROR(__xludf.DUMMYFUNCTION("IF(ISBLANK($D946),"""",IFERROR(JOIN("", "",QUERY(INDIRECT(""'(EDCA) "" &amp; L$3 &amp; ""'!$A$1:$D$1000""),""SELECT A WHERE D = '"" &amp; $A946 &amp; ""'""))))"),"")</f>
        <v/>
      </c>
      <c r="M946" s="76" t="str">
        <f>IFERROR(__xludf.DUMMYFUNCTION("IF(ISBLANK($D946),"""",IFERROR(JOIN("", "",QUERY(INDIRECT(""'(EDCA) "" &amp; M$3 &amp; ""'!$A$1:$D$1000""),""SELECT A WHERE D = '"" &amp; $A946 &amp; ""'""))))"),"")</f>
        <v/>
      </c>
      <c r="N946" s="76" t="str">
        <f>IFERROR(__xludf.DUMMYFUNCTION("IF(ISBLANK($D946),"""",IFERROR(JOIN("", "",QUERY(INDIRECT(""'(EDCA) "" &amp; N$3 &amp; ""'!$A$1:$D$1000""),""SELECT A WHERE D = '"" &amp; $A946 &amp; ""'""))))"),"")</f>
        <v/>
      </c>
      <c r="O946" s="76" t="str">
        <f>IFERROR(__xludf.DUMMYFUNCTION("IF(ISBLANK($D946),"""",IFERROR(JOIN("", "",QUERY(INDIRECT(""'(EDCA) "" &amp; O$3 &amp; ""'!$A$1:$D$1000""),""SELECT A WHERE D = '"" &amp; $A946 &amp; ""'""))))"),"")</f>
        <v/>
      </c>
      <c r="P946" s="76" t="str">
        <f>IFERROR(__xludf.DUMMYFUNCTION("IF(ISBLANK($D946),"""",IFERROR(JOIN("", "",QUERY(INDIRECT(""'(EDCA) "" &amp; P$3 &amp; ""'!$A$1:$D$1000""),""SELECT A WHERE D = '"" &amp; $A946 &amp; ""'""))))"),"")</f>
        <v/>
      </c>
      <c r="Q946" s="76">
        <f t="shared" ref="Q946:V946" si="944">IF(ISBLANK(IFERROR(VLOOKUP($A946,INDIRECT("'(EDCA) " &amp; Q$3 &amp; "'!$D:$D"),1,FALSE))),0,1)</f>
        <v>0</v>
      </c>
      <c r="R946" s="76">
        <f t="shared" si="944"/>
        <v>0</v>
      </c>
      <c r="S946" s="76">
        <f t="shared" si="944"/>
        <v>0</v>
      </c>
      <c r="T946" s="76">
        <f t="shared" si="944"/>
        <v>0</v>
      </c>
      <c r="U946" s="76">
        <f t="shared" si="944"/>
        <v>0</v>
      </c>
      <c r="V946" s="76">
        <f t="shared" si="944"/>
        <v>0</v>
      </c>
    </row>
    <row r="947">
      <c r="A947" s="76" t="str">
        <f t="shared" si="1"/>
        <v> ()</v>
      </c>
      <c r="B947" s="76"/>
      <c r="C947" s="76"/>
      <c r="D947" s="76"/>
      <c r="E947" s="76"/>
      <c r="F947" s="76"/>
      <c r="G947" s="76"/>
      <c r="H947" s="76"/>
      <c r="I947" s="88" t="str">
        <f t="shared" si="3"/>
        <v>no</v>
      </c>
      <c r="J947" s="88" t="str">
        <f>IFERROR(__xludf.DUMMYFUNCTION("IFERROR(JOIN("", "",FILTER(K947:P947,LEN(K947:P947))))"),"")</f>
        <v/>
      </c>
      <c r="K947" s="76" t="str">
        <f>IFERROR(__xludf.DUMMYFUNCTION("IF(ISBLANK($D947),"""",IFERROR(JOIN("", "",QUERY(INDIRECT(""'(EDCA) "" &amp; K$3 &amp; ""'!$A$1:$D$1000""),""SELECT A WHERE D = '"" &amp; $A947 &amp; ""'""))))"),"")</f>
        <v/>
      </c>
      <c r="L947" s="76" t="str">
        <f>IFERROR(__xludf.DUMMYFUNCTION("IF(ISBLANK($D947),"""",IFERROR(JOIN("", "",QUERY(INDIRECT(""'(EDCA) "" &amp; L$3 &amp; ""'!$A$1:$D$1000""),""SELECT A WHERE D = '"" &amp; $A947 &amp; ""'""))))"),"")</f>
        <v/>
      </c>
      <c r="M947" s="76" t="str">
        <f>IFERROR(__xludf.DUMMYFUNCTION("IF(ISBLANK($D947),"""",IFERROR(JOIN("", "",QUERY(INDIRECT(""'(EDCA) "" &amp; M$3 &amp; ""'!$A$1:$D$1000""),""SELECT A WHERE D = '"" &amp; $A947 &amp; ""'""))))"),"")</f>
        <v/>
      </c>
      <c r="N947" s="76" t="str">
        <f>IFERROR(__xludf.DUMMYFUNCTION("IF(ISBLANK($D947),"""",IFERROR(JOIN("", "",QUERY(INDIRECT(""'(EDCA) "" &amp; N$3 &amp; ""'!$A$1:$D$1000""),""SELECT A WHERE D = '"" &amp; $A947 &amp; ""'""))))"),"")</f>
        <v/>
      </c>
      <c r="O947" s="76" t="str">
        <f>IFERROR(__xludf.DUMMYFUNCTION("IF(ISBLANK($D947),"""",IFERROR(JOIN("", "",QUERY(INDIRECT(""'(EDCA) "" &amp; O$3 &amp; ""'!$A$1:$D$1000""),""SELECT A WHERE D = '"" &amp; $A947 &amp; ""'""))))"),"")</f>
        <v/>
      </c>
      <c r="P947" s="76" t="str">
        <f>IFERROR(__xludf.DUMMYFUNCTION("IF(ISBLANK($D947),"""",IFERROR(JOIN("", "",QUERY(INDIRECT(""'(EDCA) "" &amp; P$3 &amp; ""'!$A$1:$D$1000""),""SELECT A WHERE D = '"" &amp; $A947 &amp; ""'""))))"),"")</f>
        <v/>
      </c>
      <c r="Q947" s="76">
        <f t="shared" ref="Q947:V947" si="945">IF(ISBLANK(IFERROR(VLOOKUP($A947,INDIRECT("'(EDCA) " &amp; Q$3 &amp; "'!$D:$D"),1,FALSE))),0,1)</f>
        <v>0</v>
      </c>
      <c r="R947" s="76">
        <f t="shared" si="945"/>
        <v>0</v>
      </c>
      <c r="S947" s="76">
        <f t="shared" si="945"/>
        <v>0</v>
      </c>
      <c r="T947" s="76">
        <f t="shared" si="945"/>
        <v>0</v>
      </c>
      <c r="U947" s="76">
        <f t="shared" si="945"/>
        <v>0</v>
      </c>
      <c r="V947" s="76">
        <f t="shared" si="945"/>
        <v>0</v>
      </c>
    </row>
    <row r="948">
      <c r="A948" s="76" t="str">
        <f t="shared" si="1"/>
        <v> ()</v>
      </c>
      <c r="B948" s="76"/>
      <c r="C948" s="76"/>
      <c r="D948" s="76"/>
      <c r="E948" s="76"/>
      <c r="F948" s="76"/>
      <c r="G948" s="76"/>
      <c r="H948" s="76"/>
      <c r="I948" s="88" t="str">
        <f t="shared" si="3"/>
        <v>no</v>
      </c>
      <c r="J948" s="88" t="str">
        <f>IFERROR(__xludf.DUMMYFUNCTION("IFERROR(JOIN("", "",FILTER(K948:P948,LEN(K948:P948))))"),"")</f>
        <v/>
      </c>
      <c r="K948" s="76" t="str">
        <f>IFERROR(__xludf.DUMMYFUNCTION("IF(ISBLANK($D948),"""",IFERROR(JOIN("", "",QUERY(INDIRECT(""'(EDCA) "" &amp; K$3 &amp; ""'!$A$1:$D$1000""),""SELECT A WHERE D = '"" &amp; $A948 &amp; ""'""))))"),"")</f>
        <v/>
      </c>
      <c r="L948" s="76" t="str">
        <f>IFERROR(__xludf.DUMMYFUNCTION("IF(ISBLANK($D948),"""",IFERROR(JOIN("", "",QUERY(INDIRECT(""'(EDCA) "" &amp; L$3 &amp; ""'!$A$1:$D$1000""),""SELECT A WHERE D = '"" &amp; $A948 &amp; ""'""))))"),"")</f>
        <v/>
      </c>
      <c r="M948" s="76" t="str">
        <f>IFERROR(__xludf.DUMMYFUNCTION("IF(ISBLANK($D948),"""",IFERROR(JOIN("", "",QUERY(INDIRECT(""'(EDCA) "" &amp; M$3 &amp; ""'!$A$1:$D$1000""),""SELECT A WHERE D = '"" &amp; $A948 &amp; ""'""))))"),"")</f>
        <v/>
      </c>
      <c r="N948" s="76" t="str">
        <f>IFERROR(__xludf.DUMMYFUNCTION("IF(ISBLANK($D948),"""",IFERROR(JOIN("", "",QUERY(INDIRECT(""'(EDCA) "" &amp; N$3 &amp; ""'!$A$1:$D$1000""),""SELECT A WHERE D = '"" &amp; $A948 &amp; ""'""))))"),"")</f>
        <v/>
      </c>
      <c r="O948" s="76" t="str">
        <f>IFERROR(__xludf.DUMMYFUNCTION("IF(ISBLANK($D948),"""",IFERROR(JOIN("", "",QUERY(INDIRECT(""'(EDCA) "" &amp; O$3 &amp; ""'!$A$1:$D$1000""),""SELECT A WHERE D = '"" &amp; $A948 &amp; ""'""))))"),"")</f>
        <v/>
      </c>
      <c r="P948" s="76" t="str">
        <f>IFERROR(__xludf.DUMMYFUNCTION("IF(ISBLANK($D948),"""",IFERROR(JOIN("", "",QUERY(INDIRECT(""'(EDCA) "" &amp; P$3 &amp; ""'!$A$1:$D$1000""),""SELECT A WHERE D = '"" &amp; $A948 &amp; ""'""))))"),"")</f>
        <v/>
      </c>
      <c r="Q948" s="76">
        <f t="shared" ref="Q948:V948" si="946">IF(ISBLANK(IFERROR(VLOOKUP($A948,INDIRECT("'(EDCA) " &amp; Q$3 &amp; "'!$D:$D"),1,FALSE))),0,1)</f>
        <v>0</v>
      </c>
      <c r="R948" s="76">
        <f t="shared" si="946"/>
        <v>0</v>
      </c>
      <c r="S948" s="76">
        <f t="shared" si="946"/>
        <v>0</v>
      </c>
      <c r="T948" s="76">
        <f t="shared" si="946"/>
        <v>0</v>
      </c>
      <c r="U948" s="76">
        <f t="shared" si="946"/>
        <v>0</v>
      </c>
      <c r="V948" s="76">
        <f t="shared" si="946"/>
        <v>0</v>
      </c>
    </row>
    <row r="949">
      <c r="A949" s="76" t="str">
        <f t="shared" si="1"/>
        <v> ()</v>
      </c>
      <c r="B949" s="76"/>
      <c r="C949" s="76"/>
      <c r="D949" s="76"/>
      <c r="E949" s="76"/>
      <c r="F949" s="76"/>
      <c r="G949" s="76"/>
      <c r="H949" s="76"/>
      <c r="I949" s="88" t="str">
        <f t="shared" si="3"/>
        <v>no</v>
      </c>
      <c r="J949" s="88" t="str">
        <f>IFERROR(__xludf.DUMMYFUNCTION("IFERROR(JOIN("", "",FILTER(K949:P949,LEN(K949:P949))))"),"")</f>
        <v/>
      </c>
      <c r="K949" s="76" t="str">
        <f>IFERROR(__xludf.DUMMYFUNCTION("IF(ISBLANK($D949),"""",IFERROR(JOIN("", "",QUERY(INDIRECT(""'(EDCA) "" &amp; K$3 &amp; ""'!$A$1:$D$1000""),""SELECT A WHERE D = '"" &amp; $A949 &amp; ""'""))))"),"")</f>
        <v/>
      </c>
      <c r="L949" s="76" t="str">
        <f>IFERROR(__xludf.DUMMYFUNCTION("IF(ISBLANK($D949),"""",IFERROR(JOIN("", "",QUERY(INDIRECT(""'(EDCA) "" &amp; L$3 &amp; ""'!$A$1:$D$1000""),""SELECT A WHERE D = '"" &amp; $A949 &amp; ""'""))))"),"")</f>
        <v/>
      </c>
      <c r="M949" s="76" t="str">
        <f>IFERROR(__xludf.DUMMYFUNCTION("IF(ISBLANK($D949),"""",IFERROR(JOIN("", "",QUERY(INDIRECT(""'(EDCA) "" &amp; M$3 &amp; ""'!$A$1:$D$1000""),""SELECT A WHERE D = '"" &amp; $A949 &amp; ""'""))))"),"")</f>
        <v/>
      </c>
      <c r="N949" s="76" t="str">
        <f>IFERROR(__xludf.DUMMYFUNCTION("IF(ISBLANK($D949),"""",IFERROR(JOIN("", "",QUERY(INDIRECT(""'(EDCA) "" &amp; N$3 &amp; ""'!$A$1:$D$1000""),""SELECT A WHERE D = '"" &amp; $A949 &amp; ""'""))))"),"")</f>
        <v/>
      </c>
      <c r="O949" s="76" t="str">
        <f>IFERROR(__xludf.DUMMYFUNCTION("IF(ISBLANK($D949),"""",IFERROR(JOIN("", "",QUERY(INDIRECT(""'(EDCA) "" &amp; O$3 &amp; ""'!$A$1:$D$1000""),""SELECT A WHERE D = '"" &amp; $A949 &amp; ""'""))))"),"")</f>
        <v/>
      </c>
      <c r="P949" s="76" t="str">
        <f>IFERROR(__xludf.DUMMYFUNCTION("IF(ISBLANK($D949),"""",IFERROR(JOIN("", "",QUERY(INDIRECT(""'(EDCA) "" &amp; P$3 &amp; ""'!$A$1:$D$1000""),""SELECT A WHERE D = '"" &amp; $A949 &amp; ""'""))))"),"")</f>
        <v/>
      </c>
      <c r="Q949" s="76">
        <f t="shared" ref="Q949:V949" si="947">IF(ISBLANK(IFERROR(VLOOKUP($A949,INDIRECT("'(EDCA) " &amp; Q$3 &amp; "'!$D:$D"),1,FALSE))),0,1)</f>
        <v>0</v>
      </c>
      <c r="R949" s="76">
        <f t="shared" si="947"/>
        <v>0</v>
      </c>
      <c r="S949" s="76">
        <f t="shared" si="947"/>
        <v>0</v>
      </c>
      <c r="T949" s="76">
        <f t="shared" si="947"/>
        <v>0</v>
      </c>
      <c r="U949" s="76">
        <f t="shared" si="947"/>
        <v>0</v>
      </c>
      <c r="V949" s="76">
        <f t="shared" si="947"/>
        <v>0</v>
      </c>
    </row>
    <row r="950">
      <c r="A950" s="76" t="str">
        <f t="shared" si="1"/>
        <v> ()</v>
      </c>
      <c r="B950" s="76"/>
      <c r="C950" s="76"/>
      <c r="D950" s="76"/>
      <c r="E950" s="76"/>
      <c r="F950" s="76"/>
      <c r="G950" s="76"/>
      <c r="H950" s="76"/>
      <c r="I950" s="88" t="str">
        <f t="shared" si="3"/>
        <v>no</v>
      </c>
      <c r="J950" s="88" t="str">
        <f>IFERROR(__xludf.DUMMYFUNCTION("IFERROR(JOIN("", "",FILTER(K950:P950,LEN(K950:P950))))"),"")</f>
        <v/>
      </c>
      <c r="K950" s="76" t="str">
        <f>IFERROR(__xludf.DUMMYFUNCTION("IF(ISBLANK($D950),"""",IFERROR(JOIN("", "",QUERY(INDIRECT(""'(EDCA) "" &amp; K$3 &amp; ""'!$A$1:$D$1000""),""SELECT A WHERE D = '"" &amp; $A950 &amp; ""'""))))"),"")</f>
        <v/>
      </c>
      <c r="L950" s="76" t="str">
        <f>IFERROR(__xludf.DUMMYFUNCTION("IF(ISBLANK($D950),"""",IFERROR(JOIN("", "",QUERY(INDIRECT(""'(EDCA) "" &amp; L$3 &amp; ""'!$A$1:$D$1000""),""SELECT A WHERE D = '"" &amp; $A950 &amp; ""'""))))"),"")</f>
        <v/>
      </c>
      <c r="M950" s="76" t="str">
        <f>IFERROR(__xludf.DUMMYFUNCTION("IF(ISBLANK($D950),"""",IFERROR(JOIN("", "",QUERY(INDIRECT(""'(EDCA) "" &amp; M$3 &amp; ""'!$A$1:$D$1000""),""SELECT A WHERE D = '"" &amp; $A950 &amp; ""'""))))"),"")</f>
        <v/>
      </c>
      <c r="N950" s="76" t="str">
        <f>IFERROR(__xludf.DUMMYFUNCTION("IF(ISBLANK($D950),"""",IFERROR(JOIN("", "",QUERY(INDIRECT(""'(EDCA) "" &amp; N$3 &amp; ""'!$A$1:$D$1000""),""SELECT A WHERE D = '"" &amp; $A950 &amp; ""'""))))"),"")</f>
        <v/>
      </c>
      <c r="O950" s="76" t="str">
        <f>IFERROR(__xludf.DUMMYFUNCTION("IF(ISBLANK($D950),"""",IFERROR(JOIN("", "",QUERY(INDIRECT(""'(EDCA) "" &amp; O$3 &amp; ""'!$A$1:$D$1000""),""SELECT A WHERE D = '"" &amp; $A950 &amp; ""'""))))"),"")</f>
        <v/>
      </c>
      <c r="P950" s="76" t="str">
        <f>IFERROR(__xludf.DUMMYFUNCTION("IF(ISBLANK($D950),"""",IFERROR(JOIN("", "",QUERY(INDIRECT(""'(EDCA) "" &amp; P$3 &amp; ""'!$A$1:$D$1000""),""SELECT A WHERE D = '"" &amp; $A950 &amp; ""'""))))"),"")</f>
        <v/>
      </c>
      <c r="Q950" s="76">
        <f t="shared" ref="Q950:V950" si="948">IF(ISBLANK(IFERROR(VLOOKUP($A950,INDIRECT("'(EDCA) " &amp; Q$3 &amp; "'!$D:$D"),1,FALSE))),0,1)</f>
        <v>0</v>
      </c>
      <c r="R950" s="76">
        <f t="shared" si="948"/>
        <v>0</v>
      </c>
      <c r="S950" s="76">
        <f t="shared" si="948"/>
        <v>0</v>
      </c>
      <c r="T950" s="76">
        <f t="shared" si="948"/>
        <v>0</v>
      </c>
      <c r="U950" s="76">
        <f t="shared" si="948"/>
        <v>0</v>
      </c>
      <c r="V950" s="76">
        <f t="shared" si="948"/>
        <v>0</v>
      </c>
    </row>
    <row r="951">
      <c r="A951" s="76" t="str">
        <f t="shared" si="1"/>
        <v> ()</v>
      </c>
      <c r="B951" s="76"/>
      <c r="C951" s="76"/>
      <c r="D951" s="76"/>
      <c r="E951" s="76"/>
      <c r="F951" s="76"/>
      <c r="G951" s="76"/>
      <c r="H951" s="76"/>
      <c r="I951" s="88" t="str">
        <f t="shared" si="3"/>
        <v>no</v>
      </c>
      <c r="J951" s="88" t="str">
        <f>IFERROR(__xludf.DUMMYFUNCTION("IFERROR(JOIN("", "",FILTER(K951:P951,LEN(K951:P951))))"),"")</f>
        <v/>
      </c>
      <c r="K951" s="76" t="str">
        <f>IFERROR(__xludf.DUMMYFUNCTION("IF(ISBLANK($D951),"""",IFERROR(JOIN("", "",QUERY(INDIRECT(""'(EDCA) "" &amp; K$3 &amp; ""'!$A$1:$D$1000""),""SELECT A WHERE D = '"" &amp; $A951 &amp; ""'""))))"),"")</f>
        <v/>
      </c>
      <c r="L951" s="76" t="str">
        <f>IFERROR(__xludf.DUMMYFUNCTION("IF(ISBLANK($D951),"""",IFERROR(JOIN("", "",QUERY(INDIRECT(""'(EDCA) "" &amp; L$3 &amp; ""'!$A$1:$D$1000""),""SELECT A WHERE D = '"" &amp; $A951 &amp; ""'""))))"),"")</f>
        <v/>
      </c>
      <c r="M951" s="76" t="str">
        <f>IFERROR(__xludf.DUMMYFUNCTION("IF(ISBLANK($D951),"""",IFERROR(JOIN("", "",QUERY(INDIRECT(""'(EDCA) "" &amp; M$3 &amp; ""'!$A$1:$D$1000""),""SELECT A WHERE D = '"" &amp; $A951 &amp; ""'""))))"),"")</f>
        <v/>
      </c>
      <c r="N951" s="76" t="str">
        <f>IFERROR(__xludf.DUMMYFUNCTION("IF(ISBLANK($D951),"""",IFERROR(JOIN("", "",QUERY(INDIRECT(""'(EDCA) "" &amp; N$3 &amp; ""'!$A$1:$D$1000""),""SELECT A WHERE D = '"" &amp; $A951 &amp; ""'""))))"),"")</f>
        <v/>
      </c>
      <c r="O951" s="76" t="str">
        <f>IFERROR(__xludf.DUMMYFUNCTION("IF(ISBLANK($D951),"""",IFERROR(JOIN("", "",QUERY(INDIRECT(""'(EDCA) "" &amp; O$3 &amp; ""'!$A$1:$D$1000""),""SELECT A WHERE D = '"" &amp; $A951 &amp; ""'""))))"),"")</f>
        <v/>
      </c>
      <c r="P951" s="76" t="str">
        <f>IFERROR(__xludf.DUMMYFUNCTION("IF(ISBLANK($D951),"""",IFERROR(JOIN("", "",QUERY(INDIRECT(""'(EDCA) "" &amp; P$3 &amp; ""'!$A$1:$D$1000""),""SELECT A WHERE D = '"" &amp; $A951 &amp; ""'""))))"),"")</f>
        <v/>
      </c>
      <c r="Q951" s="76">
        <f t="shared" ref="Q951:V951" si="949">IF(ISBLANK(IFERROR(VLOOKUP($A951,INDIRECT("'(EDCA) " &amp; Q$3 &amp; "'!$D:$D"),1,FALSE))),0,1)</f>
        <v>0</v>
      </c>
      <c r="R951" s="76">
        <f t="shared" si="949"/>
        <v>0</v>
      </c>
      <c r="S951" s="76">
        <f t="shared" si="949"/>
        <v>0</v>
      </c>
      <c r="T951" s="76">
        <f t="shared" si="949"/>
        <v>0</v>
      </c>
      <c r="U951" s="76">
        <f t="shared" si="949"/>
        <v>0</v>
      </c>
      <c r="V951" s="76">
        <f t="shared" si="949"/>
        <v>0</v>
      </c>
    </row>
    <row r="952">
      <c r="A952" s="76" t="str">
        <f t="shared" si="1"/>
        <v> ()</v>
      </c>
      <c r="B952" s="76"/>
      <c r="C952" s="76"/>
      <c r="D952" s="76"/>
      <c r="E952" s="76"/>
      <c r="F952" s="76"/>
      <c r="G952" s="76"/>
      <c r="H952" s="76"/>
      <c r="I952" s="88" t="str">
        <f t="shared" si="3"/>
        <v>no</v>
      </c>
      <c r="J952" s="88" t="str">
        <f>IFERROR(__xludf.DUMMYFUNCTION("IFERROR(JOIN("", "",FILTER(K952:P952,LEN(K952:P952))))"),"")</f>
        <v/>
      </c>
      <c r="K952" s="76" t="str">
        <f>IFERROR(__xludf.DUMMYFUNCTION("IF(ISBLANK($D952),"""",IFERROR(JOIN("", "",QUERY(INDIRECT(""'(EDCA) "" &amp; K$3 &amp; ""'!$A$1:$D$1000""),""SELECT A WHERE D = '"" &amp; $A952 &amp; ""'""))))"),"")</f>
        <v/>
      </c>
      <c r="L952" s="76" t="str">
        <f>IFERROR(__xludf.DUMMYFUNCTION("IF(ISBLANK($D952),"""",IFERROR(JOIN("", "",QUERY(INDIRECT(""'(EDCA) "" &amp; L$3 &amp; ""'!$A$1:$D$1000""),""SELECT A WHERE D = '"" &amp; $A952 &amp; ""'""))))"),"")</f>
        <v/>
      </c>
      <c r="M952" s="76" t="str">
        <f>IFERROR(__xludf.DUMMYFUNCTION("IF(ISBLANK($D952),"""",IFERROR(JOIN("", "",QUERY(INDIRECT(""'(EDCA) "" &amp; M$3 &amp; ""'!$A$1:$D$1000""),""SELECT A WHERE D = '"" &amp; $A952 &amp; ""'""))))"),"")</f>
        <v/>
      </c>
      <c r="N952" s="76" t="str">
        <f>IFERROR(__xludf.DUMMYFUNCTION("IF(ISBLANK($D952),"""",IFERROR(JOIN("", "",QUERY(INDIRECT(""'(EDCA) "" &amp; N$3 &amp; ""'!$A$1:$D$1000""),""SELECT A WHERE D = '"" &amp; $A952 &amp; ""'""))))"),"")</f>
        <v/>
      </c>
      <c r="O952" s="76" t="str">
        <f>IFERROR(__xludf.DUMMYFUNCTION("IF(ISBLANK($D952),"""",IFERROR(JOIN("", "",QUERY(INDIRECT(""'(EDCA) "" &amp; O$3 &amp; ""'!$A$1:$D$1000""),""SELECT A WHERE D = '"" &amp; $A952 &amp; ""'""))))"),"")</f>
        <v/>
      </c>
      <c r="P952" s="76" t="str">
        <f>IFERROR(__xludf.DUMMYFUNCTION("IF(ISBLANK($D952),"""",IFERROR(JOIN("", "",QUERY(INDIRECT(""'(EDCA) "" &amp; P$3 &amp; ""'!$A$1:$D$1000""),""SELECT A WHERE D = '"" &amp; $A952 &amp; ""'""))))"),"")</f>
        <v/>
      </c>
      <c r="Q952" s="76">
        <f t="shared" ref="Q952:V952" si="950">IF(ISBLANK(IFERROR(VLOOKUP($A952,INDIRECT("'(EDCA) " &amp; Q$3 &amp; "'!$D:$D"),1,FALSE))),0,1)</f>
        <v>0</v>
      </c>
      <c r="R952" s="76">
        <f t="shared" si="950"/>
        <v>0</v>
      </c>
      <c r="S952" s="76">
        <f t="shared" si="950"/>
        <v>0</v>
      </c>
      <c r="T952" s="76">
        <f t="shared" si="950"/>
        <v>0</v>
      </c>
      <c r="U952" s="76">
        <f t="shared" si="950"/>
        <v>0</v>
      </c>
      <c r="V952" s="76">
        <f t="shared" si="950"/>
        <v>0</v>
      </c>
    </row>
    <row r="953">
      <c r="A953" s="76" t="str">
        <f t="shared" si="1"/>
        <v> ()</v>
      </c>
      <c r="B953" s="76"/>
      <c r="C953" s="76"/>
      <c r="D953" s="76"/>
      <c r="E953" s="76"/>
      <c r="F953" s="76"/>
      <c r="G953" s="76"/>
      <c r="H953" s="76"/>
      <c r="I953" s="88" t="str">
        <f t="shared" si="3"/>
        <v>no</v>
      </c>
      <c r="J953" s="88" t="str">
        <f>IFERROR(__xludf.DUMMYFUNCTION("IFERROR(JOIN("", "",FILTER(K953:P953,LEN(K953:P953))))"),"")</f>
        <v/>
      </c>
      <c r="K953" s="76" t="str">
        <f>IFERROR(__xludf.DUMMYFUNCTION("IF(ISBLANK($D953),"""",IFERROR(JOIN("", "",QUERY(INDIRECT(""'(EDCA) "" &amp; K$3 &amp; ""'!$A$1:$D$1000""),""SELECT A WHERE D = '"" &amp; $A953 &amp; ""'""))))"),"")</f>
        <v/>
      </c>
      <c r="L953" s="76" t="str">
        <f>IFERROR(__xludf.DUMMYFUNCTION("IF(ISBLANK($D953),"""",IFERROR(JOIN("", "",QUERY(INDIRECT(""'(EDCA) "" &amp; L$3 &amp; ""'!$A$1:$D$1000""),""SELECT A WHERE D = '"" &amp; $A953 &amp; ""'""))))"),"")</f>
        <v/>
      </c>
      <c r="M953" s="76" t="str">
        <f>IFERROR(__xludf.DUMMYFUNCTION("IF(ISBLANK($D953),"""",IFERROR(JOIN("", "",QUERY(INDIRECT(""'(EDCA) "" &amp; M$3 &amp; ""'!$A$1:$D$1000""),""SELECT A WHERE D = '"" &amp; $A953 &amp; ""'""))))"),"")</f>
        <v/>
      </c>
      <c r="N953" s="76" t="str">
        <f>IFERROR(__xludf.DUMMYFUNCTION("IF(ISBLANK($D953),"""",IFERROR(JOIN("", "",QUERY(INDIRECT(""'(EDCA) "" &amp; N$3 &amp; ""'!$A$1:$D$1000""),""SELECT A WHERE D = '"" &amp; $A953 &amp; ""'""))))"),"")</f>
        <v/>
      </c>
      <c r="O953" s="76" t="str">
        <f>IFERROR(__xludf.DUMMYFUNCTION("IF(ISBLANK($D953),"""",IFERROR(JOIN("", "",QUERY(INDIRECT(""'(EDCA) "" &amp; O$3 &amp; ""'!$A$1:$D$1000""),""SELECT A WHERE D = '"" &amp; $A953 &amp; ""'""))))"),"")</f>
        <v/>
      </c>
      <c r="P953" s="76" t="str">
        <f>IFERROR(__xludf.DUMMYFUNCTION("IF(ISBLANK($D953),"""",IFERROR(JOIN("", "",QUERY(INDIRECT(""'(EDCA) "" &amp; P$3 &amp; ""'!$A$1:$D$1000""),""SELECT A WHERE D = '"" &amp; $A953 &amp; ""'""))))"),"")</f>
        <v/>
      </c>
      <c r="Q953" s="76">
        <f t="shared" ref="Q953:V953" si="951">IF(ISBLANK(IFERROR(VLOOKUP($A953,INDIRECT("'(EDCA) " &amp; Q$3 &amp; "'!$D:$D"),1,FALSE))),0,1)</f>
        <v>0</v>
      </c>
      <c r="R953" s="76">
        <f t="shared" si="951"/>
        <v>0</v>
      </c>
      <c r="S953" s="76">
        <f t="shared" si="951"/>
        <v>0</v>
      </c>
      <c r="T953" s="76">
        <f t="shared" si="951"/>
        <v>0</v>
      </c>
      <c r="U953" s="76">
        <f t="shared" si="951"/>
        <v>0</v>
      </c>
      <c r="V953" s="76">
        <f t="shared" si="951"/>
        <v>0</v>
      </c>
    </row>
    <row r="954">
      <c r="A954" s="76" t="str">
        <f t="shared" si="1"/>
        <v> ()</v>
      </c>
      <c r="B954" s="76"/>
      <c r="C954" s="76"/>
      <c r="D954" s="76"/>
      <c r="E954" s="76"/>
      <c r="F954" s="76"/>
      <c r="G954" s="76"/>
      <c r="H954" s="76"/>
      <c r="I954" s="88" t="str">
        <f t="shared" si="3"/>
        <v>no</v>
      </c>
      <c r="J954" s="88" t="str">
        <f>IFERROR(__xludf.DUMMYFUNCTION("IFERROR(JOIN("", "",FILTER(K954:P954,LEN(K954:P954))))"),"")</f>
        <v/>
      </c>
      <c r="K954" s="76" t="str">
        <f>IFERROR(__xludf.DUMMYFUNCTION("IF(ISBLANK($D954),"""",IFERROR(JOIN("", "",QUERY(INDIRECT(""'(EDCA) "" &amp; K$3 &amp; ""'!$A$1:$D$1000""),""SELECT A WHERE D = '"" &amp; $A954 &amp; ""'""))))"),"")</f>
        <v/>
      </c>
      <c r="L954" s="76" t="str">
        <f>IFERROR(__xludf.DUMMYFUNCTION("IF(ISBLANK($D954),"""",IFERROR(JOIN("", "",QUERY(INDIRECT(""'(EDCA) "" &amp; L$3 &amp; ""'!$A$1:$D$1000""),""SELECT A WHERE D = '"" &amp; $A954 &amp; ""'""))))"),"")</f>
        <v/>
      </c>
      <c r="M954" s="76" t="str">
        <f>IFERROR(__xludf.DUMMYFUNCTION("IF(ISBLANK($D954),"""",IFERROR(JOIN("", "",QUERY(INDIRECT(""'(EDCA) "" &amp; M$3 &amp; ""'!$A$1:$D$1000""),""SELECT A WHERE D = '"" &amp; $A954 &amp; ""'""))))"),"")</f>
        <v/>
      </c>
      <c r="N954" s="76" t="str">
        <f>IFERROR(__xludf.DUMMYFUNCTION("IF(ISBLANK($D954),"""",IFERROR(JOIN("", "",QUERY(INDIRECT(""'(EDCA) "" &amp; N$3 &amp; ""'!$A$1:$D$1000""),""SELECT A WHERE D = '"" &amp; $A954 &amp; ""'""))))"),"")</f>
        <v/>
      </c>
      <c r="O954" s="76" t="str">
        <f>IFERROR(__xludf.DUMMYFUNCTION("IF(ISBLANK($D954),"""",IFERROR(JOIN("", "",QUERY(INDIRECT(""'(EDCA) "" &amp; O$3 &amp; ""'!$A$1:$D$1000""),""SELECT A WHERE D = '"" &amp; $A954 &amp; ""'""))))"),"")</f>
        <v/>
      </c>
      <c r="P954" s="76" t="str">
        <f>IFERROR(__xludf.DUMMYFUNCTION("IF(ISBLANK($D954),"""",IFERROR(JOIN("", "",QUERY(INDIRECT(""'(EDCA) "" &amp; P$3 &amp; ""'!$A$1:$D$1000""),""SELECT A WHERE D = '"" &amp; $A954 &amp; ""'""))))"),"")</f>
        <v/>
      </c>
      <c r="Q954" s="76">
        <f t="shared" ref="Q954:V954" si="952">IF(ISBLANK(IFERROR(VLOOKUP($A954,INDIRECT("'(EDCA) " &amp; Q$3 &amp; "'!$D:$D"),1,FALSE))),0,1)</f>
        <v>0</v>
      </c>
      <c r="R954" s="76">
        <f t="shared" si="952"/>
        <v>0</v>
      </c>
      <c r="S954" s="76">
        <f t="shared" si="952"/>
        <v>0</v>
      </c>
      <c r="T954" s="76">
        <f t="shared" si="952"/>
        <v>0</v>
      </c>
      <c r="U954" s="76">
        <f t="shared" si="952"/>
        <v>0</v>
      </c>
      <c r="V954" s="76">
        <f t="shared" si="952"/>
        <v>0</v>
      </c>
    </row>
    <row r="955">
      <c r="A955" s="76" t="str">
        <f t="shared" si="1"/>
        <v> ()</v>
      </c>
      <c r="B955" s="76"/>
      <c r="C955" s="76"/>
      <c r="D955" s="76"/>
      <c r="E955" s="76"/>
      <c r="F955" s="76"/>
      <c r="G955" s="76"/>
      <c r="H955" s="76"/>
      <c r="I955" s="88" t="str">
        <f t="shared" si="3"/>
        <v>no</v>
      </c>
      <c r="J955" s="88" t="str">
        <f>IFERROR(__xludf.DUMMYFUNCTION("IFERROR(JOIN("", "",FILTER(K955:P955,LEN(K955:P955))))"),"")</f>
        <v/>
      </c>
      <c r="K955" s="76" t="str">
        <f>IFERROR(__xludf.DUMMYFUNCTION("IF(ISBLANK($D955),"""",IFERROR(JOIN("", "",QUERY(INDIRECT(""'(EDCA) "" &amp; K$3 &amp; ""'!$A$1:$D$1000""),""SELECT A WHERE D = '"" &amp; $A955 &amp; ""'""))))"),"")</f>
        <v/>
      </c>
      <c r="L955" s="76" t="str">
        <f>IFERROR(__xludf.DUMMYFUNCTION("IF(ISBLANK($D955),"""",IFERROR(JOIN("", "",QUERY(INDIRECT(""'(EDCA) "" &amp; L$3 &amp; ""'!$A$1:$D$1000""),""SELECT A WHERE D = '"" &amp; $A955 &amp; ""'""))))"),"")</f>
        <v/>
      </c>
      <c r="M955" s="76" t="str">
        <f>IFERROR(__xludf.DUMMYFUNCTION("IF(ISBLANK($D955),"""",IFERROR(JOIN("", "",QUERY(INDIRECT(""'(EDCA) "" &amp; M$3 &amp; ""'!$A$1:$D$1000""),""SELECT A WHERE D = '"" &amp; $A955 &amp; ""'""))))"),"")</f>
        <v/>
      </c>
      <c r="N955" s="76" t="str">
        <f>IFERROR(__xludf.DUMMYFUNCTION("IF(ISBLANK($D955),"""",IFERROR(JOIN("", "",QUERY(INDIRECT(""'(EDCA) "" &amp; N$3 &amp; ""'!$A$1:$D$1000""),""SELECT A WHERE D = '"" &amp; $A955 &amp; ""'""))))"),"")</f>
        <v/>
      </c>
      <c r="O955" s="76" t="str">
        <f>IFERROR(__xludf.DUMMYFUNCTION("IF(ISBLANK($D955),"""",IFERROR(JOIN("", "",QUERY(INDIRECT(""'(EDCA) "" &amp; O$3 &amp; ""'!$A$1:$D$1000""),""SELECT A WHERE D = '"" &amp; $A955 &amp; ""'""))))"),"")</f>
        <v/>
      </c>
      <c r="P955" s="76" t="str">
        <f>IFERROR(__xludf.DUMMYFUNCTION("IF(ISBLANK($D955),"""",IFERROR(JOIN("", "",QUERY(INDIRECT(""'(EDCA) "" &amp; P$3 &amp; ""'!$A$1:$D$1000""),""SELECT A WHERE D = '"" &amp; $A955 &amp; ""'""))))"),"")</f>
        <v/>
      </c>
      <c r="Q955" s="76">
        <f t="shared" ref="Q955:V955" si="953">IF(ISBLANK(IFERROR(VLOOKUP($A955,INDIRECT("'(EDCA) " &amp; Q$3 &amp; "'!$D:$D"),1,FALSE))),0,1)</f>
        <v>0</v>
      </c>
      <c r="R955" s="76">
        <f t="shared" si="953"/>
        <v>0</v>
      </c>
      <c r="S955" s="76">
        <f t="shared" si="953"/>
        <v>0</v>
      </c>
      <c r="T955" s="76">
        <f t="shared" si="953"/>
        <v>0</v>
      </c>
      <c r="U955" s="76">
        <f t="shared" si="953"/>
        <v>0</v>
      </c>
      <c r="V955" s="76">
        <f t="shared" si="953"/>
        <v>0</v>
      </c>
    </row>
    <row r="956">
      <c r="A956" s="76" t="str">
        <f t="shared" si="1"/>
        <v> ()</v>
      </c>
      <c r="B956" s="76"/>
      <c r="C956" s="76"/>
      <c r="D956" s="76"/>
      <c r="E956" s="76"/>
      <c r="F956" s="76"/>
      <c r="G956" s="76"/>
      <c r="H956" s="76"/>
      <c r="I956" s="88" t="str">
        <f t="shared" si="3"/>
        <v>no</v>
      </c>
      <c r="J956" s="88" t="str">
        <f>IFERROR(__xludf.DUMMYFUNCTION("IFERROR(JOIN("", "",FILTER(K956:P956,LEN(K956:P956))))"),"")</f>
        <v/>
      </c>
      <c r="K956" s="76" t="str">
        <f>IFERROR(__xludf.DUMMYFUNCTION("IF(ISBLANK($D956),"""",IFERROR(JOIN("", "",QUERY(INDIRECT(""'(EDCA) "" &amp; K$3 &amp; ""'!$A$1:$D$1000""),""SELECT A WHERE D = '"" &amp; $A956 &amp; ""'""))))"),"")</f>
        <v/>
      </c>
      <c r="L956" s="76" t="str">
        <f>IFERROR(__xludf.DUMMYFUNCTION("IF(ISBLANK($D956),"""",IFERROR(JOIN("", "",QUERY(INDIRECT(""'(EDCA) "" &amp; L$3 &amp; ""'!$A$1:$D$1000""),""SELECT A WHERE D = '"" &amp; $A956 &amp; ""'""))))"),"")</f>
        <v/>
      </c>
      <c r="M956" s="76" t="str">
        <f>IFERROR(__xludf.DUMMYFUNCTION("IF(ISBLANK($D956),"""",IFERROR(JOIN("", "",QUERY(INDIRECT(""'(EDCA) "" &amp; M$3 &amp; ""'!$A$1:$D$1000""),""SELECT A WHERE D = '"" &amp; $A956 &amp; ""'""))))"),"")</f>
        <v/>
      </c>
      <c r="N956" s="76" t="str">
        <f>IFERROR(__xludf.DUMMYFUNCTION("IF(ISBLANK($D956),"""",IFERROR(JOIN("", "",QUERY(INDIRECT(""'(EDCA) "" &amp; N$3 &amp; ""'!$A$1:$D$1000""),""SELECT A WHERE D = '"" &amp; $A956 &amp; ""'""))))"),"")</f>
        <v/>
      </c>
      <c r="O956" s="76" t="str">
        <f>IFERROR(__xludf.DUMMYFUNCTION("IF(ISBLANK($D956),"""",IFERROR(JOIN("", "",QUERY(INDIRECT(""'(EDCA) "" &amp; O$3 &amp; ""'!$A$1:$D$1000""),""SELECT A WHERE D = '"" &amp; $A956 &amp; ""'""))))"),"")</f>
        <v/>
      </c>
      <c r="P956" s="76" t="str">
        <f>IFERROR(__xludf.DUMMYFUNCTION("IF(ISBLANK($D956),"""",IFERROR(JOIN("", "",QUERY(INDIRECT(""'(EDCA) "" &amp; P$3 &amp; ""'!$A$1:$D$1000""),""SELECT A WHERE D = '"" &amp; $A956 &amp; ""'""))))"),"")</f>
        <v/>
      </c>
      <c r="Q956" s="76">
        <f t="shared" ref="Q956:V956" si="954">IF(ISBLANK(IFERROR(VLOOKUP($A956,INDIRECT("'(EDCA) " &amp; Q$3 &amp; "'!$D:$D"),1,FALSE))),0,1)</f>
        <v>0</v>
      </c>
      <c r="R956" s="76">
        <f t="shared" si="954"/>
        <v>0</v>
      </c>
      <c r="S956" s="76">
        <f t="shared" si="954"/>
        <v>0</v>
      </c>
      <c r="T956" s="76">
        <f t="shared" si="954"/>
        <v>0</v>
      </c>
      <c r="U956" s="76">
        <f t="shared" si="954"/>
        <v>0</v>
      </c>
      <c r="V956" s="76">
        <f t="shared" si="954"/>
        <v>0</v>
      </c>
    </row>
    <row r="957">
      <c r="A957" s="76" t="str">
        <f t="shared" si="1"/>
        <v> ()</v>
      </c>
      <c r="B957" s="76"/>
      <c r="C957" s="76"/>
      <c r="D957" s="76"/>
      <c r="E957" s="76"/>
      <c r="F957" s="76"/>
      <c r="G957" s="76"/>
      <c r="H957" s="76"/>
      <c r="I957" s="88" t="str">
        <f t="shared" si="3"/>
        <v>no</v>
      </c>
      <c r="J957" s="88" t="str">
        <f>IFERROR(__xludf.DUMMYFUNCTION("IFERROR(JOIN("", "",FILTER(K957:P957,LEN(K957:P957))))"),"")</f>
        <v/>
      </c>
      <c r="K957" s="76" t="str">
        <f>IFERROR(__xludf.DUMMYFUNCTION("IF(ISBLANK($D957),"""",IFERROR(JOIN("", "",QUERY(INDIRECT(""'(EDCA) "" &amp; K$3 &amp; ""'!$A$1:$D$1000""),""SELECT A WHERE D = '"" &amp; $A957 &amp; ""'""))))"),"")</f>
        <v/>
      </c>
      <c r="L957" s="76" t="str">
        <f>IFERROR(__xludf.DUMMYFUNCTION("IF(ISBLANK($D957),"""",IFERROR(JOIN("", "",QUERY(INDIRECT(""'(EDCA) "" &amp; L$3 &amp; ""'!$A$1:$D$1000""),""SELECT A WHERE D = '"" &amp; $A957 &amp; ""'""))))"),"")</f>
        <v/>
      </c>
      <c r="M957" s="76" t="str">
        <f>IFERROR(__xludf.DUMMYFUNCTION("IF(ISBLANK($D957),"""",IFERROR(JOIN("", "",QUERY(INDIRECT(""'(EDCA) "" &amp; M$3 &amp; ""'!$A$1:$D$1000""),""SELECT A WHERE D = '"" &amp; $A957 &amp; ""'""))))"),"")</f>
        <v/>
      </c>
      <c r="N957" s="76" t="str">
        <f>IFERROR(__xludf.DUMMYFUNCTION("IF(ISBLANK($D957),"""",IFERROR(JOIN("", "",QUERY(INDIRECT(""'(EDCA) "" &amp; N$3 &amp; ""'!$A$1:$D$1000""),""SELECT A WHERE D = '"" &amp; $A957 &amp; ""'""))))"),"")</f>
        <v/>
      </c>
      <c r="O957" s="76" t="str">
        <f>IFERROR(__xludf.DUMMYFUNCTION("IF(ISBLANK($D957),"""",IFERROR(JOIN("", "",QUERY(INDIRECT(""'(EDCA) "" &amp; O$3 &amp; ""'!$A$1:$D$1000""),""SELECT A WHERE D = '"" &amp; $A957 &amp; ""'""))))"),"")</f>
        <v/>
      </c>
      <c r="P957" s="76" t="str">
        <f>IFERROR(__xludf.DUMMYFUNCTION("IF(ISBLANK($D957),"""",IFERROR(JOIN("", "",QUERY(INDIRECT(""'(EDCA) "" &amp; P$3 &amp; ""'!$A$1:$D$1000""),""SELECT A WHERE D = '"" &amp; $A957 &amp; ""'""))))"),"")</f>
        <v/>
      </c>
      <c r="Q957" s="76">
        <f t="shared" ref="Q957:V957" si="955">IF(ISBLANK(IFERROR(VLOOKUP($A957,INDIRECT("'(EDCA) " &amp; Q$3 &amp; "'!$D:$D"),1,FALSE))),0,1)</f>
        <v>0</v>
      </c>
      <c r="R957" s="76">
        <f t="shared" si="955"/>
        <v>0</v>
      </c>
      <c r="S957" s="76">
        <f t="shared" si="955"/>
        <v>0</v>
      </c>
      <c r="T957" s="76">
        <f t="shared" si="955"/>
        <v>0</v>
      </c>
      <c r="U957" s="76">
        <f t="shared" si="955"/>
        <v>0</v>
      </c>
      <c r="V957" s="76">
        <f t="shared" si="955"/>
        <v>0</v>
      </c>
    </row>
    <row r="958">
      <c r="A958" s="76" t="str">
        <f t="shared" si="1"/>
        <v> ()</v>
      </c>
      <c r="B958" s="76"/>
      <c r="C958" s="76"/>
      <c r="D958" s="76"/>
      <c r="E958" s="76"/>
      <c r="F958" s="76"/>
      <c r="G958" s="76"/>
      <c r="H958" s="76"/>
      <c r="I958" s="88" t="str">
        <f t="shared" si="3"/>
        <v>no</v>
      </c>
      <c r="J958" s="88" t="str">
        <f>IFERROR(__xludf.DUMMYFUNCTION("IFERROR(JOIN("", "",FILTER(K958:P958,LEN(K958:P958))))"),"")</f>
        <v/>
      </c>
      <c r="K958" s="76" t="str">
        <f>IFERROR(__xludf.DUMMYFUNCTION("IF(ISBLANK($D958),"""",IFERROR(JOIN("", "",QUERY(INDIRECT(""'(EDCA) "" &amp; K$3 &amp; ""'!$A$1:$D$1000""),""SELECT A WHERE D = '"" &amp; $A958 &amp; ""'""))))"),"")</f>
        <v/>
      </c>
      <c r="L958" s="76" t="str">
        <f>IFERROR(__xludf.DUMMYFUNCTION("IF(ISBLANK($D958),"""",IFERROR(JOIN("", "",QUERY(INDIRECT(""'(EDCA) "" &amp; L$3 &amp; ""'!$A$1:$D$1000""),""SELECT A WHERE D = '"" &amp; $A958 &amp; ""'""))))"),"")</f>
        <v/>
      </c>
      <c r="M958" s="76" t="str">
        <f>IFERROR(__xludf.DUMMYFUNCTION("IF(ISBLANK($D958),"""",IFERROR(JOIN("", "",QUERY(INDIRECT(""'(EDCA) "" &amp; M$3 &amp; ""'!$A$1:$D$1000""),""SELECT A WHERE D = '"" &amp; $A958 &amp; ""'""))))"),"")</f>
        <v/>
      </c>
      <c r="N958" s="76" t="str">
        <f>IFERROR(__xludf.DUMMYFUNCTION("IF(ISBLANK($D958),"""",IFERROR(JOIN("", "",QUERY(INDIRECT(""'(EDCA) "" &amp; N$3 &amp; ""'!$A$1:$D$1000""),""SELECT A WHERE D = '"" &amp; $A958 &amp; ""'""))))"),"")</f>
        <v/>
      </c>
      <c r="O958" s="76" t="str">
        <f>IFERROR(__xludf.DUMMYFUNCTION("IF(ISBLANK($D958),"""",IFERROR(JOIN("", "",QUERY(INDIRECT(""'(EDCA) "" &amp; O$3 &amp; ""'!$A$1:$D$1000""),""SELECT A WHERE D = '"" &amp; $A958 &amp; ""'""))))"),"")</f>
        <v/>
      </c>
      <c r="P958" s="76" t="str">
        <f>IFERROR(__xludf.DUMMYFUNCTION("IF(ISBLANK($D958),"""",IFERROR(JOIN("", "",QUERY(INDIRECT(""'(EDCA) "" &amp; P$3 &amp; ""'!$A$1:$D$1000""),""SELECT A WHERE D = '"" &amp; $A958 &amp; ""'""))))"),"")</f>
        <v/>
      </c>
      <c r="Q958" s="76">
        <f t="shared" ref="Q958:V958" si="956">IF(ISBLANK(IFERROR(VLOOKUP($A958,INDIRECT("'(EDCA) " &amp; Q$3 &amp; "'!$D:$D"),1,FALSE))),0,1)</f>
        <v>0</v>
      </c>
      <c r="R958" s="76">
        <f t="shared" si="956"/>
        <v>0</v>
      </c>
      <c r="S958" s="76">
        <f t="shared" si="956"/>
        <v>0</v>
      </c>
      <c r="T958" s="76">
        <f t="shared" si="956"/>
        <v>0</v>
      </c>
      <c r="U958" s="76">
        <f t="shared" si="956"/>
        <v>0</v>
      </c>
      <c r="V958" s="76">
        <f t="shared" si="956"/>
        <v>0</v>
      </c>
    </row>
    <row r="959">
      <c r="A959" s="76" t="str">
        <f t="shared" si="1"/>
        <v> ()</v>
      </c>
      <c r="B959" s="76"/>
      <c r="C959" s="76"/>
      <c r="D959" s="76"/>
      <c r="E959" s="76"/>
      <c r="F959" s="76"/>
      <c r="G959" s="76"/>
      <c r="H959" s="76"/>
      <c r="I959" s="88" t="str">
        <f t="shared" si="3"/>
        <v>no</v>
      </c>
      <c r="J959" s="88" t="str">
        <f>IFERROR(__xludf.DUMMYFUNCTION("IFERROR(JOIN("", "",FILTER(K959:P959,LEN(K959:P959))))"),"")</f>
        <v/>
      </c>
      <c r="K959" s="76" t="str">
        <f>IFERROR(__xludf.DUMMYFUNCTION("IF(ISBLANK($D959),"""",IFERROR(JOIN("", "",QUERY(INDIRECT(""'(EDCA) "" &amp; K$3 &amp; ""'!$A$1:$D$1000""),""SELECT A WHERE D = '"" &amp; $A959 &amp; ""'""))))"),"")</f>
        <v/>
      </c>
      <c r="L959" s="76" t="str">
        <f>IFERROR(__xludf.DUMMYFUNCTION("IF(ISBLANK($D959),"""",IFERROR(JOIN("", "",QUERY(INDIRECT(""'(EDCA) "" &amp; L$3 &amp; ""'!$A$1:$D$1000""),""SELECT A WHERE D = '"" &amp; $A959 &amp; ""'""))))"),"")</f>
        <v/>
      </c>
      <c r="M959" s="76" t="str">
        <f>IFERROR(__xludf.DUMMYFUNCTION("IF(ISBLANK($D959),"""",IFERROR(JOIN("", "",QUERY(INDIRECT(""'(EDCA) "" &amp; M$3 &amp; ""'!$A$1:$D$1000""),""SELECT A WHERE D = '"" &amp; $A959 &amp; ""'""))))"),"")</f>
        <v/>
      </c>
      <c r="N959" s="76" t="str">
        <f>IFERROR(__xludf.DUMMYFUNCTION("IF(ISBLANK($D959),"""",IFERROR(JOIN("", "",QUERY(INDIRECT(""'(EDCA) "" &amp; N$3 &amp; ""'!$A$1:$D$1000""),""SELECT A WHERE D = '"" &amp; $A959 &amp; ""'""))))"),"")</f>
        <v/>
      </c>
      <c r="O959" s="76" t="str">
        <f>IFERROR(__xludf.DUMMYFUNCTION("IF(ISBLANK($D959),"""",IFERROR(JOIN("", "",QUERY(INDIRECT(""'(EDCA) "" &amp; O$3 &amp; ""'!$A$1:$D$1000""),""SELECT A WHERE D = '"" &amp; $A959 &amp; ""'""))))"),"")</f>
        <v/>
      </c>
      <c r="P959" s="76" t="str">
        <f>IFERROR(__xludf.DUMMYFUNCTION("IF(ISBLANK($D959),"""",IFERROR(JOIN("", "",QUERY(INDIRECT(""'(EDCA) "" &amp; P$3 &amp; ""'!$A$1:$D$1000""),""SELECT A WHERE D = '"" &amp; $A959 &amp; ""'""))))"),"")</f>
        <v/>
      </c>
      <c r="Q959" s="76">
        <f t="shared" ref="Q959:V959" si="957">IF(ISBLANK(IFERROR(VLOOKUP($A959,INDIRECT("'(EDCA) " &amp; Q$3 &amp; "'!$D:$D"),1,FALSE))),0,1)</f>
        <v>0</v>
      </c>
      <c r="R959" s="76">
        <f t="shared" si="957"/>
        <v>0</v>
      </c>
      <c r="S959" s="76">
        <f t="shared" si="957"/>
        <v>0</v>
      </c>
      <c r="T959" s="76">
        <f t="shared" si="957"/>
        <v>0</v>
      </c>
      <c r="U959" s="76">
        <f t="shared" si="957"/>
        <v>0</v>
      </c>
      <c r="V959" s="76">
        <f t="shared" si="957"/>
        <v>0</v>
      </c>
    </row>
    <row r="960">
      <c r="A960" s="76" t="str">
        <f t="shared" si="1"/>
        <v> ()</v>
      </c>
      <c r="B960" s="76"/>
      <c r="C960" s="76"/>
      <c r="D960" s="76"/>
      <c r="E960" s="76"/>
      <c r="F960" s="76"/>
      <c r="G960" s="76"/>
      <c r="H960" s="76"/>
      <c r="I960" s="88" t="str">
        <f t="shared" si="3"/>
        <v>no</v>
      </c>
      <c r="J960" s="88" t="str">
        <f>IFERROR(__xludf.DUMMYFUNCTION("IFERROR(JOIN("", "",FILTER(K960:P960,LEN(K960:P960))))"),"")</f>
        <v/>
      </c>
      <c r="K960" s="76" t="str">
        <f>IFERROR(__xludf.DUMMYFUNCTION("IF(ISBLANK($D960),"""",IFERROR(JOIN("", "",QUERY(INDIRECT(""'(EDCA) "" &amp; K$3 &amp; ""'!$A$1:$D$1000""),""SELECT A WHERE D = '"" &amp; $A960 &amp; ""'""))))"),"")</f>
        <v/>
      </c>
      <c r="L960" s="76" t="str">
        <f>IFERROR(__xludf.DUMMYFUNCTION("IF(ISBLANK($D960),"""",IFERROR(JOIN("", "",QUERY(INDIRECT(""'(EDCA) "" &amp; L$3 &amp; ""'!$A$1:$D$1000""),""SELECT A WHERE D = '"" &amp; $A960 &amp; ""'""))))"),"")</f>
        <v/>
      </c>
      <c r="M960" s="76" t="str">
        <f>IFERROR(__xludf.DUMMYFUNCTION("IF(ISBLANK($D960),"""",IFERROR(JOIN("", "",QUERY(INDIRECT(""'(EDCA) "" &amp; M$3 &amp; ""'!$A$1:$D$1000""),""SELECT A WHERE D = '"" &amp; $A960 &amp; ""'""))))"),"")</f>
        <v/>
      </c>
      <c r="N960" s="76" t="str">
        <f>IFERROR(__xludf.DUMMYFUNCTION("IF(ISBLANK($D960),"""",IFERROR(JOIN("", "",QUERY(INDIRECT(""'(EDCA) "" &amp; N$3 &amp; ""'!$A$1:$D$1000""),""SELECT A WHERE D = '"" &amp; $A960 &amp; ""'""))))"),"")</f>
        <v/>
      </c>
      <c r="O960" s="76" t="str">
        <f>IFERROR(__xludf.DUMMYFUNCTION("IF(ISBLANK($D960),"""",IFERROR(JOIN("", "",QUERY(INDIRECT(""'(EDCA) "" &amp; O$3 &amp; ""'!$A$1:$D$1000""),""SELECT A WHERE D = '"" &amp; $A960 &amp; ""'""))))"),"")</f>
        <v/>
      </c>
      <c r="P960" s="76" t="str">
        <f>IFERROR(__xludf.DUMMYFUNCTION("IF(ISBLANK($D960),"""",IFERROR(JOIN("", "",QUERY(INDIRECT(""'(EDCA) "" &amp; P$3 &amp; ""'!$A$1:$D$1000""),""SELECT A WHERE D = '"" &amp; $A960 &amp; ""'""))))"),"")</f>
        <v/>
      </c>
      <c r="Q960" s="76">
        <f t="shared" ref="Q960:V960" si="958">IF(ISBLANK(IFERROR(VLOOKUP($A960,INDIRECT("'(EDCA) " &amp; Q$3 &amp; "'!$D:$D"),1,FALSE))),0,1)</f>
        <v>0</v>
      </c>
      <c r="R960" s="76">
        <f t="shared" si="958"/>
        <v>0</v>
      </c>
      <c r="S960" s="76">
        <f t="shared" si="958"/>
        <v>0</v>
      </c>
      <c r="T960" s="76">
        <f t="shared" si="958"/>
        <v>0</v>
      </c>
      <c r="U960" s="76">
        <f t="shared" si="958"/>
        <v>0</v>
      </c>
      <c r="V960" s="76">
        <f t="shared" si="958"/>
        <v>0</v>
      </c>
    </row>
    <row r="961">
      <c r="A961" s="76" t="str">
        <f t="shared" si="1"/>
        <v> ()</v>
      </c>
      <c r="B961" s="76"/>
      <c r="C961" s="76"/>
      <c r="D961" s="76"/>
      <c r="E961" s="76"/>
      <c r="F961" s="76"/>
      <c r="G961" s="76"/>
      <c r="H961" s="76"/>
      <c r="I961" s="88" t="str">
        <f t="shared" si="3"/>
        <v>no</v>
      </c>
      <c r="J961" s="88" t="str">
        <f>IFERROR(__xludf.DUMMYFUNCTION("IFERROR(JOIN("", "",FILTER(K961:P961,LEN(K961:P961))))"),"")</f>
        <v/>
      </c>
      <c r="K961" s="76" t="str">
        <f>IFERROR(__xludf.DUMMYFUNCTION("IF(ISBLANK($D961),"""",IFERROR(JOIN("", "",QUERY(INDIRECT(""'(EDCA) "" &amp; K$3 &amp; ""'!$A$1:$D$1000""),""SELECT A WHERE D = '"" &amp; $A961 &amp; ""'""))))"),"")</f>
        <v/>
      </c>
      <c r="L961" s="76" t="str">
        <f>IFERROR(__xludf.DUMMYFUNCTION("IF(ISBLANK($D961),"""",IFERROR(JOIN("", "",QUERY(INDIRECT(""'(EDCA) "" &amp; L$3 &amp; ""'!$A$1:$D$1000""),""SELECT A WHERE D = '"" &amp; $A961 &amp; ""'""))))"),"")</f>
        <v/>
      </c>
      <c r="M961" s="76" t="str">
        <f>IFERROR(__xludf.DUMMYFUNCTION("IF(ISBLANK($D961),"""",IFERROR(JOIN("", "",QUERY(INDIRECT(""'(EDCA) "" &amp; M$3 &amp; ""'!$A$1:$D$1000""),""SELECT A WHERE D = '"" &amp; $A961 &amp; ""'""))))"),"")</f>
        <v/>
      </c>
      <c r="N961" s="76" t="str">
        <f>IFERROR(__xludf.DUMMYFUNCTION("IF(ISBLANK($D961),"""",IFERROR(JOIN("", "",QUERY(INDIRECT(""'(EDCA) "" &amp; N$3 &amp; ""'!$A$1:$D$1000""),""SELECT A WHERE D = '"" &amp; $A961 &amp; ""'""))))"),"")</f>
        <v/>
      </c>
      <c r="O961" s="76" t="str">
        <f>IFERROR(__xludf.DUMMYFUNCTION("IF(ISBLANK($D961),"""",IFERROR(JOIN("", "",QUERY(INDIRECT(""'(EDCA) "" &amp; O$3 &amp; ""'!$A$1:$D$1000""),""SELECT A WHERE D = '"" &amp; $A961 &amp; ""'""))))"),"")</f>
        <v/>
      </c>
      <c r="P961" s="76" t="str">
        <f>IFERROR(__xludf.DUMMYFUNCTION("IF(ISBLANK($D961),"""",IFERROR(JOIN("", "",QUERY(INDIRECT(""'(EDCA) "" &amp; P$3 &amp; ""'!$A$1:$D$1000""),""SELECT A WHERE D = '"" &amp; $A961 &amp; ""'""))))"),"")</f>
        <v/>
      </c>
      <c r="Q961" s="76">
        <f t="shared" ref="Q961:V961" si="959">IF(ISBLANK(IFERROR(VLOOKUP($A961,INDIRECT("'(EDCA) " &amp; Q$3 &amp; "'!$D:$D"),1,FALSE))),0,1)</f>
        <v>0</v>
      </c>
      <c r="R961" s="76">
        <f t="shared" si="959"/>
        <v>0</v>
      </c>
      <c r="S961" s="76">
        <f t="shared" si="959"/>
        <v>0</v>
      </c>
      <c r="T961" s="76">
        <f t="shared" si="959"/>
        <v>0</v>
      </c>
      <c r="U961" s="76">
        <f t="shared" si="959"/>
        <v>0</v>
      </c>
      <c r="V961" s="76">
        <f t="shared" si="959"/>
        <v>0</v>
      </c>
    </row>
    <row r="962">
      <c r="A962" s="76" t="str">
        <f t="shared" si="1"/>
        <v> ()</v>
      </c>
      <c r="B962" s="76"/>
      <c r="C962" s="76"/>
      <c r="D962" s="76"/>
      <c r="E962" s="76"/>
      <c r="F962" s="76"/>
      <c r="G962" s="76"/>
      <c r="H962" s="76"/>
      <c r="I962" s="88" t="str">
        <f t="shared" si="3"/>
        <v>no</v>
      </c>
      <c r="J962" s="88" t="str">
        <f>IFERROR(__xludf.DUMMYFUNCTION("IFERROR(JOIN("", "",FILTER(K962:P962,LEN(K962:P962))))"),"")</f>
        <v/>
      </c>
      <c r="K962" s="76" t="str">
        <f>IFERROR(__xludf.DUMMYFUNCTION("IF(ISBLANK($D962),"""",IFERROR(JOIN("", "",QUERY(INDIRECT(""'(EDCA) "" &amp; K$3 &amp; ""'!$A$1:$D$1000""),""SELECT A WHERE D = '"" &amp; $A962 &amp; ""'""))))"),"")</f>
        <v/>
      </c>
      <c r="L962" s="76" t="str">
        <f>IFERROR(__xludf.DUMMYFUNCTION("IF(ISBLANK($D962),"""",IFERROR(JOIN("", "",QUERY(INDIRECT(""'(EDCA) "" &amp; L$3 &amp; ""'!$A$1:$D$1000""),""SELECT A WHERE D = '"" &amp; $A962 &amp; ""'""))))"),"")</f>
        <v/>
      </c>
      <c r="M962" s="76" t="str">
        <f>IFERROR(__xludf.DUMMYFUNCTION("IF(ISBLANK($D962),"""",IFERROR(JOIN("", "",QUERY(INDIRECT(""'(EDCA) "" &amp; M$3 &amp; ""'!$A$1:$D$1000""),""SELECT A WHERE D = '"" &amp; $A962 &amp; ""'""))))"),"")</f>
        <v/>
      </c>
      <c r="N962" s="76" t="str">
        <f>IFERROR(__xludf.DUMMYFUNCTION("IF(ISBLANK($D962),"""",IFERROR(JOIN("", "",QUERY(INDIRECT(""'(EDCA) "" &amp; N$3 &amp; ""'!$A$1:$D$1000""),""SELECT A WHERE D = '"" &amp; $A962 &amp; ""'""))))"),"")</f>
        <v/>
      </c>
      <c r="O962" s="76" t="str">
        <f>IFERROR(__xludf.DUMMYFUNCTION("IF(ISBLANK($D962),"""",IFERROR(JOIN("", "",QUERY(INDIRECT(""'(EDCA) "" &amp; O$3 &amp; ""'!$A$1:$D$1000""),""SELECT A WHERE D = '"" &amp; $A962 &amp; ""'""))))"),"")</f>
        <v/>
      </c>
      <c r="P962" s="76" t="str">
        <f>IFERROR(__xludf.DUMMYFUNCTION("IF(ISBLANK($D962),"""",IFERROR(JOIN("", "",QUERY(INDIRECT(""'(EDCA) "" &amp; P$3 &amp; ""'!$A$1:$D$1000""),""SELECT A WHERE D = '"" &amp; $A962 &amp; ""'""))))"),"")</f>
        <v/>
      </c>
      <c r="Q962" s="76">
        <f t="shared" ref="Q962:V962" si="960">IF(ISBLANK(IFERROR(VLOOKUP($A962,INDIRECT("'(EDCA) " &amp; Q$3 &amp; "'!$D:$D"),1,FALSE))),0,1)</f>
        <v>0</v>
      </c>
      <c r="R962" s="76">
        <f t="shared" si="960"/>
        <v>0</v>
      </c>
      <c r="S962" s="76">
        <f t="shared" si="960"/>
        <v>0</v>
      </c>
      <c r="T962" s="76">
        <f t="shared" si="960"/>
        <v>0</v>
      </c>
      <c r="U962" s="76">
        <f t="shared" si="960"/>
        <v>0</v>
      </c>
      <c r="V962" s="76">
        <f t="shared" si="960"/>
        <v>0</v>
      </c>
    </row>
    <row r="963">
      <c r="A963" s="76" t="str">
        <f t="shared" si="1"/>
        <v> ()</v>
      </c>
      <c r="B963" s="76"/>
      <c r="C963" s="76"/>
      <c r="D963" s="76"/>
      <c r="E963" s="76"/>
      <c r="F963" s="76"/>
      <c r="G963" s="76"/>
      <c r="H963" s="76"/>
      <c r="I963" s="88" t="str">
        <f t="shared" si="3"/>
        <v>no</v>
      </c>
      <c r="J963" s="88" t="str">
        <f>IFERROR(__xludf.DUMMYFUNCTION("IFERROR(JOIN("", "",FILTER(K963:P963,LEN(K963:P963))))"),"")</f>
        <v/>
      </c>
      <c r="K963" s="76" t="str">
        <f>IFERROR(__xludf.DUMMYFUNCTION("IF(ISBLANK($D963),"""",IFERROR(JOIN("", "",QUERY(INDIRECT(""'(EDCA) "" &amp; K$3 &amp; ""'!$A$1:$D$1000""),""SELECT A WHERE D = '"" &amp; $A963 &amp; ""'""))))"),"")</f>
        <v/>
      </c>
      <c r="L963" s="76" t="str">
        <f>IFERROR(__xludf.DUMMYFUNCTION("IF(ISBLANK($D963),"""",IFERROR(JOIN("", "",QUERY(INDIRECT(""'(EDCA) "" &amp; L$3 &amp; ""'!$A$1:$D$1000""),""SELECT A WHERE D = '"" &amp; $A963 &amp; ""'""))))"),"")</f>
        <v/>
      </c>
      <c r="M963" s="76" t="str">
        <f>IFERROR(__xludf.DUMMYFUNCTION("IF(ISBLANK($D963),"""",IFERROR(JOIN("", "",QUERY(INDIRECT(""'(EDCA) "" &amp; M$3 &amp; ""'!$A$1:$D$1000""),""SELECT A WHERE D = '"" &amp; $A963 &amp; ""'""))))"),"")</f>
        <v/>
      </c>
      <c r="N963" s="76" t="str">
        <f>IFERROR(__xludf.DUMMYFUNCTION("IF(ISBLANK($D963),"""",IFERROR(JOIN("", "",QUERY(INDIRECT(""'(EDCA) "" &amp; N$3 &amp; ""'!$A$1:$D$1000""),""SELECT A WHERE D = '"" &amp; $A963 &amp; ""'""))))"),"")</f>
        <v/>
      </c>
      <c r="O963" s="76" t="str">
        <f>IFERROR(__xludf.DUMMYFUNCTION("IF(ISBLANK($D963),"""",IFERROR(JOIN("", "",QUERY(INDIRECT(""'(EDCA) "" &amp; O$3 &amp; ""'!$A$1:$D$1000""),""SELECT A WHERE D = '"" &amp; $A963 &amp; ""'""))))"),"")</f>
        <v/>
      </c>
      <c r="P963" s="76" t="str">
        <f>IFERROR(__xludf.DUMMYFUNCTION("IF(ISBLANK($D963),"""",IFERROR(JOIN("", "",QUERY(INDIRECT(""'(EDCA) "" &amp; P$3 &amp; ""'!$A$1:$D$1000""),""SELECT A WHERE D = '"" &amp; $A963 &amp; ""'""))))"),"")</f>
        <v/>
      </c>
      <c r="Q963" s="76">
        <f t="shared" ref="Q963:V963" si="961">IF(ISBLANK(IFERROR(VLOOKUP($A963,INDIRECT("'(EDCA) " &amp; Q$3 &amp; "'!$D:$D"),1,FALSE))),0,1)</f>
        <v>0</v>
      </c>
      <c r="R963" s="76">
        <f t="shared" si="961"/>
        <v>0</v>
      </c>
      <c r="S963" s="76">
        <f t="shared" si="961"/>
        <v>0</v>
      </c>
      <c r="T963" s="76">
        <f t="shared" si="961"/>
        <v>0</v>
      </c>
      <c r="U963" s="76">
        <f t="shared" si="961"/>
        <v>0</v>
      </c>
      <c r="V963" s="76">
        <f t="shared" si="961"/>
        <v>0</v>
      </c>
    </row>
    <row r="964">
      <c r="A964" s="76" t="str">
        <f t="shared" si="1"/>
        <v> ()</v>
      </c>
      <c r="B964" s="76"/>
      <c r="C964" s="76"/>
      <c r="D964" s="76"/>
      <c r="E964" s="76"/>
      <c r="F964" s="76"/>
      <c r="G964" s="76"/>
      <c r="H964" s="76"/>
      <c r="I964" s="88" t="str">
        <f t="shared" si="3"/>
        <v>no</v>
      </c>
      <c r="J964" s="88" t="str">
        <f>IFERROR(__xludf.DUMMYFUNCTION("IFERROR(JOIN("", "",FILTER(K964:P964,LEN(K964:P964))))"),"")</f>
        <v/>
      </c>
      <c r="K964" s="76" t="str">
        <f>IFERROR(__xludf.DUMMYFUNCTION("IF(ISBLANK($D964),"""",IFERROR(JOIN("", "",QUERY(INDIRECT(""'(EDCA) "" &amp; K$3 &amp; ""'!$A$1:$D$1000""),""SELECT A WHERE D = '"" &amp; $A964 &amp; ""'""))))"),"")</f>
        <v/>
      </c>
      <c r="L964" s="76" t="str">
        <f>IFERROR(__xludf.DUMMYFUNCTION("IF(ISBLANK($D964),"""",IFERROR(JOIN("", "",QUERY(INDIRECT(""'(EDCA) "" &amp; L$3 &amp; ""'!$A$1:$D$1000""),""SELECT A WHERE D = '"" &amp; $A964 &amp; ""'""))))"),"")</f>
        <v/>
      </c>
      <c r="M964" s="76" t="str">
        <f>IFERROR(__xludf.DUMMYFUNCTION("IF(ISBLANK($D964),"""",IFERROR(JOIN("", "",QUERY(INDIRECT(""'(EDCA) "" &amp; M$3 &amp; ""'!$A$1:$D$1000""),""SELECT A WHERE D = '"" &amp; $A964 &amp; ""'""))))"),"")</f>
        <v/>
      </c>
      <c r="N964" s="76" t="str">
        <f>IFERROR(__xludf.DUMMYFUNCTION("IF(ISBLANK($D964),"""",IFERROR(JOIN("", "",QUERY(INDIRECT(""'(EDCA) "" &amp; N$3 &amp; ""'!$A$1:$D$1000""),""SELECT A WHERE D = '"" &amp; $A964 &amp; ""'""))))"),"")</f>
        <v/>
      </c>
      <c r="O964" s="76" t="str">
        <f>IFERROR(__xludf.DUMMYFUNCTION("IF(ISBLANK($D964),"""",IFERROR(JOIN("", "",QUERY(INDIRECT(""'(EDCA) "" &amp; O$3 &amp; ""'!$A$1:$D$1000""),""SELECT A WHERE D = '"" &amp; $A964 &amp; ""'""))))"),"")</f>
        <v/>
      </c>
      <c r="P964" s="76" t="str">
        <f>IFERROR(__xludf.DUMMYFUNCTION("IF(ISBLANK($D964),"""",IFERROR(JOIN("", "",QUERY(INDIRECT(""'(EDCA) "" &amp; P$3 &amp; ""'!$A$1:$D$1000""),""SELECT A WHERE D = '"" &amp; $A964 &amp; ""'""))))"),"")</f>
        <v/>
      </c>
      <c r="Q964" s="76">
        <f t="shared" ref="Q964:V964" si="962">IF(ISBLANK(IFERROR(VLOOKUP($A964,INDIRECT("'(EDCA) " &amp; Q$3 &amp; "'!$D:$D"),1,FALSE))),0,1)</f>
        <v>0</v>
      </c>
      <c r="R964" s="76">
        <f t="shared" si="962"/>
        <v>0</v>
      </c>
      <c r="S964" s="76">
        <f t="shared" si="962"/>
        <v>0</v>
      </c>
      <c r="T964" s="76">
        <f t="shared" si="962"/>
        <v>0</v>
      </c>
      <c r="U964" s="76">
        <f t="shared" si="962"/>
        <v>0</v>
      </c>
      <c r="V964" s="76">
        <f t="shared" si="962"/>
        <v>0</v>
      </c>
    </row>
    <row r="965">
      <c r="A965" s="76" t="str">
        <f t="shared" si="1"/>
        <v> ()</v>
      </c>
      <c r="B965" s="76"/>
      <c r="C965" s="76"/>
      <c r="D965" s="76"/>
      <c r="E965" s="76"/>
      <c r="F965" s="76"/>
      <c r="G965" s="76"/>
      <c r="H965" s="76"/>
      <c r="I965" s="88" t="str">
        <f t="shared" si="3"/>
        <v>no</v>
      </c>
      <c r="J965" s="88" t="str">
        <f>IFERROR(__xludf.DUMMYFUNCTION("IFERROR(JOIN("", "",FILTER(K965:P965,LEN(K965:P965))))"),"")</f>
        <v/>
      </c>
      <c r="K965" s="76" t="str">
        <f>IFERROR(__xludf.DUMMYFUNCTION("IF(ISBLANK($D965),"""",IFERROR(JOIN("", "",QUERY(INDIRECT(""'(EDCA) "" &amp; K$3 &amp; ""'!$A$1:$D$1000""),""SELECT A WHERE D = '"" &amp; $A965 &amp; ""'""))))"),"")</f>
        <v/>
      </c>
      <c r="L965" s="76" t="str">
        <f>IFERROR(__xludf.DUMMYFUNCTION("IF(ISBLANK($D965),"""",IFERROR(JOIN("", "",QUERY(INDIRECT(""'(EDCA) "" &amp; L$3 &amp; ""'!$A$1:$D$1000""),""SELECT A WHERE D = '"" &amp; $A965 &amp; ""'""))))"),"")</f>
        <v/>
      </c>
      <c r="M965" s="76" t="str">
        <f>IFERROR(__xludf.DUMMYFUNCTION("IF(ISBLANK($D965),"""",IFERROR(JOIN("", "",QUERY(INDIRECT(""'(EDCA) "" &amp; M$3 &amp; ""'!$A$1:$D$1000""),""SELECT A WHERE D = '"" &amp; $A965 &amp; ""'""))))"),"")</f>
        <v/>
      </c>
      <c r="N965" s="76" t="str">
        <f>IFERROR(__xludf.DUMMYFUNCTION("IF(ISBLANK($D965),"""",IFERROR(JOIN("", "",QUERY(INDIRECT(""'(EDCA) "" &amp; N$3 &amp; ""'!$A$1:$D$1000""),""SELECT A WHERE D = '"" &amp; $A965 &amp; ""'""))))"),"")</f>
        <v/>
      </c>
      <c r="O965" s="76" t="str">
        <f>IFERROR(__xludf.DUMMYFUNCTION("IF(ISBLANK($D965),"""",IFERROR(JOIN("", "",QUERY(INDIRECT(""'(EDCA) "" &amp; O$3 &amp; ""'!$A$1:$D$1000""),""SELECT A WHERE D = '"" &amp; $A965 &amp; ""'""))))"),"")</f>
        <v/>
      </c>
      <c r="P965" s="76" t="str">
        <f>IFERROR(__xludf.DUMMYFUNCTION("IF(ISBLANK($D965),"""",IFERROR(JOIN("", "",QUERY(INDIRECT(""'(EDCA) "" &amp; P$3 &amp; ""'!$A$1:$D$1000""),""SELECT A WHERE D = '"" &amp; $A965 &amp; ""'""))))"),"")</f>
        <v/>
      </c>
      <c r="Q965" s="76">
        <f t="shared" ref="Q965:V965" si="963">IF(ISBLANK(IFERROR(VLOOKUP($A965,INDIRECT("'(EDCA) " &amp; Q$3 &amp; "'!$D:$D"),1,FALSE))),0,1)</f>
        <v>0</v>
      </c>
      <c r="R965" s="76">
        <f t="shared" si="963"/>
        <v>0</v>
      </c>
      <c r="S965" s="76">
        <f t="shared" si="963"/>
        <v>0</v>
      </c>
      <c r="T965" s="76">
        <f t="shared" si="963"/>
        <v>0</v>
      </c>
      <c r="U965" s="76">
        <f t="shared" si="963"/>
        <v>0</v>
      </c>
      <c r="V965" s="76">
        <f t="shared" si="963"/>
        <v>0</v>
      </c>
    </row>
    <row r="966">
      <c r="A966" s="76" t="str">
        <f t="shared" si="1"/>
        <v> ()</v>
      </c>
      <c r="B966" s="76"/>
      <c r="C966" s="76"/>
      <c r="D966" s="76"/>
      <c r="E966" s="76"/>
      <c r="F966" s="76"/>
      <c r="G966" s="76"/>
      <c r="H966" s="76"/>
      <c r="I966" s="88" t="str">
        <f t="shared" si="3"/>
        <v>no</v>
      </c>
      <c r="J966" s="88" t="str">
        <f>IFERROR(__xludf.DUMMYFUNCTION("IFERROR(JOIN("", "",FILTER(K966:P966,LEN(K966:P966))))"),"")</f>
        <v/>
      </c>
      <c r="K966" s="76" t="str">
        <f>IFERROR(__xludf.DUMMYFUNCTION("IF(ISBLANK($D966),"""",IFERROR(JOIN("", "",QUERY(INDIRECT(""'(EDCA) "" &amp; K$3 &amp; ""'!$A$1:$D$1000""),""SELECT A WHERE D = '"" &amp; $A966 &amp; ""'""))))"),"")</f>
        <v/>
      </c>
      <c r="L966" s="76" t="str">
        <f>IFERROR(__xludf.DUMMYFUNCTION("IF(ISBLANK($D966),"""",IFERROR(JOIN("", "",QUERY(INDIRECT(""'(EDCA) "" &amp; L$3 &amp; ""'!$A$1:$D$1000""),""SELECT A WHERE D = '"" &amp; $A966 &amp; ""'""))))"),"")</f>
        <v/>
      </c>
      <c r="M966" s="76" t="str">
        <f>IFERROR(__xludf.DUMMYFUNCTION("IF(ISBLANK($D966),"""",IFERROR(JOIN("", "",QUERY(INDIRECT(""'(EDCA) "" &amp; M$3 &amp; ""'!$A$1:$D$1000""),""SELECT A WHERE D = '"" &amp; $A966 &amp; ""'""))))"),"")</f>
        <v/>
      </c>
      <c r="N966" s="76" t="str">
        <f>IFERROR(__xludf.DUMMYFUNCTION("IF(ISBLANK($D966),"""",IFERROR(JOIN("", "",QUERY(INDIRECT(""'(EDCA) "" &amp; N$3 &amp; ""'!$A$1:$D$1000""),""SELECT A WHERE D = '"" &amp; $A966 &amp; ""'""))))"),"")</f>
        <v/>
      </c>
      <c r="O966" s="76" t="str">
        <f>IFERROR(__xludf.DUMMYFUNCTION("IF(ISBLANK($D966),"""",IFERROR(JOIN("", "",QUERY(INDIRECT(""'(EDCA) "" &amp; O$3 &amp; ""'!$A$1:$D$1000""),""SELECT A WHERE D = '"" &amp; $A966 &amp; ""'""))))"),"")</f>
        <v/>
      </c>
      <c r="P966" s="76" t="str">
        <f>IFERROR(__xludf.DUMMYFUNCTION("IF(ISBLANK($D966),"""",IFERROR(JOIN("", "",QUERY(INDIRECT(""'(EDCA) "" &amp; P$3 &amp; ""'!$A$1:$D$1000""),""SELECT A WHERE D = '"" &amp; $A966 &amp; ""'""))))"),"")</f>
        <v/>
      </c>
      <c r="Q966" s="76">
        <f t="shared" ref="Q966:V966" si="964">IF(ISBLANK(IFERROR(VLOOKUP($A966,INDIRECT("'(EDCA) " &amp; Q$3 &amp; "'!$D:$D"),1,FALSE))),0,1)</f>
        <v>0</v>
      </c>
      <c r="R966" s="76">
        <f t="shared" si="964"/>
        <v>0</v>
      </c>
      <c r="S966" s="76">
        <f t="shared" si="964"/>
        <v>0</v>
      </c>
      <c r="T966" s="76">
        <f t="shared" si="964"/>
        <v>0</v>
      </c>
      <c r="U966" s="76">
        <f t="shared" si="964"/>
        <v>0</v>
      </c>
      <c r="V966" s="76">
        <f t="shared" si="964"/>
        <v>0</v>
      </c>
    </row>
    <row r="967">
      <c r="A967" s="76" t="str">
        <f t="shared" si="1"/>
        <v> ()</v>
      </c>
      <c r="B967" s="76"/>
      <c r="C967" s="76"/>
      <c r="D967" s="76"/>
      <c r="E967" s="76"/>
      <c r="F967" s="76"/>
      <c r="G967" s="76"/>
      <c r="H967" s="76"/>
      <c r="I967" s="88" t="str">
        <f t="shared" si="3"/>
        <v>no</v>
      </c>
      <c r="J967" s="88" t="str">
        <f>IFERROR(__xludf.DUMMYFUNCTION("IFERROR(JOIN("", "",FILTER(K967:P967,LEN(K967:P967))))"),"")</f>
        <v/>
      </c>
      <c r="K967" s="76" t="str">
        <f>IFERROR(__xludf.DUMMYFUNCTION("IF(ISBLANK($D967),"""",IFERROR(JOIN("", "",QUERY(INDIRECT(""'(EDCA) "" &amp; K$3 &amp; ""'!$A$1:$D$1000""),""SELECT A WHERE D = '"" &amp; $A967 &amp; ""'""))))"),"")</f>
        <v/>
      </c>
      <c r="L967" s="76" t="str">
        <f>IFERROR(__xludf.DUMMYFUNCTION("IF(ISBLANK($D967),"""",IFERROR(JOIN("", "",QUERY(INDIRECT(""'(EDCA) "" &amp; L$3 &amp; ""'!$A$1:$D$1000""),""SELECT A WHERE D = '"" &amp; $A967 &amp; ""'""))))"),"")</f>
        <v/>
      </c>
      <c r="M967" s="76" t="str">
        <f>IFERROR(__xludf.DUMMYFUNCTION("IF(ISBLANK($D967),"""",IFERROR(JOIN("", "",QUERY(INDIRECT(""'(EDCA) "" &amp; M$3 &amp; ""'!$A$1:$D$1000""),""SELECT A WHERE D = '"" &amp; $A967 &amp; ""'""))))"),"")</f>
        <v/>
      </c>
      <c r="N967" s="76" t="str">
        <f>IFERROR(__xludf.DUMMYFUNCTION("IF(ISBLANK($D967),"""",IFERROR(JOIN("", "",QUERY(INDIRECT(""'(EDCA) "" &amp; N$3 &amp; ""'!$A$1:$D$1000""),""SELECT A WHERE D = '"" &amp; $A967 &amp; ""'""))))"),"")</f>
        <v/>
      </c>
      <c r="O967" s="76" t="str">
        <f>IFERROR(__xludf.DUMMYFUNCTION("IF(ISBLANK($D967),"""",IFERROR(JOIN("", "",QUERY(INDIRECT(""'(EDCA) "" &amp; O$3 &amp; ""'!$A$1:$D$1000""),""SELECT A WHERE D = '"" &amp; $A967 &amp; ""'""))))"),"")</f>
        <v/>
      </c>
      <c r="P967" s="76" t="str">
        <f>IFERROR(__xludf.DUMMYFUNCTION("IF(ISBLANK($D967),"""",IFERROR(JOIN("", "",QUERY(INDIRECT(""'(EDCA) "" &amp; P$3 &amp; ""'!$A$1:$D$1000""),""SELECT A WHERE D = '"" &amp; $A967 &amp; ""'""))))"),"")</f>
        <v/>
      </c>
      <c r="Q967" s="76">
        <f t="shared" ref="Q967:V967" si="965">IF(ISBLANK(IFERROR(VLOOKUP($A967,INDIRECT("'(EDCA) " &amp; Q$3 &amp; "'!$D:$D"),1,FALSE))),0,1)</f>
        <v>0</v>
      </c>
      <c r="R967" s="76">
        <f t="shared" si="965"/>
        <v>0</v>
      </c>
      <c r="S967" s="76">
        <f t="shared" si="965"/>
        <v>0</v>
      </c>
      <c r="T967" s="76">
        <f t="shared" si="965"/>
        <v>0</v>
      </c>
      <c r="U967" s="76">
        <f t="shared" si="965"/>
        <v>0</v>
      </c>
      <c r="V967" s="76">
        <f t="shared" si="965"/>
        <v>0</v>
      </c>
    </row>
    <row r="968">
      <c r="A968" s="76" t="str">
        <f t="shared" si="1"/>
        <v> ()</v>
      </c>
      <c r="B968" s="76"/>
      <c r="C968" s="76"/>
      <c r="D968" s="76"/>
      <c r="E968" s="76"/>
      <c r="F968" s="76"/>
      <c r="G968" s="76"/>
      <c r="H968" s="76"/>
      <c r="I968" s="88" t="str">
        <f t="shared" si="3"/>
        <v>no</v>
      </c>
      <c r="J968" s="88" t="str">
        <f>IFERROR(__xludf.DUMMYFUNCTION("IFERROR(JOIN("", "",FILTER(K968:P968,LEN(K968:P968))))"),"")</f>
        <v/>
      </c>
      <c r="K968" s="76" t="str">
        <f>IFERROR(__xludf.DUMMYFUNCTION("IF(ISBLANK($D968),"""",IFERROR(JOIN("", "",QUERY(INDIRECT(""'(EDCA) "" &amp; K$3 &amp; ""'!$A$1:$D$1000""),""SELECT A WHERE D = '"" &amp; $A968 &amp; ""'""))))"),"")</f>
        <v/>
      </c>
      <c r="L968" s="76" t="str">
        <f>IFERROR(__xludf.DUMMYFUNCTION("IF(ISBLANK($D968),"""",IFERROR(JOIN("", "",QUERY(INDIRECT(""'(EDCA) "" &amp; L$3 &amp; ""'!$A$1:$D$1000""),""SELECT A WHERE D = '"" &amp; $A968 &amp; ""'""))))"),"")</f>
        <v/>
      </c>
      <c r="M968" s="76" t="str">
        <f>IFERROR(__xludf.DUMMYFUNCTION("IF(ISBLANK($D968),"""",IFERROR(JOIN("", "",QUERY(INDIRECT(""'(EDCA) "" &amp; M$3 &amp; ""'!$A$1:$D$1000""),""SELECT A WHERE D = '"" &amp; $A968 &amp; ""'""))))"),"")</f>
        <v/>
      </c>
      <c r="N968" s="76" t="str">
        <f>IFERROR(__xludf.DUMMYFUNCTION("IF(ISBLANK($D968),"""",IFERROR(JOIN("", "",QUERY(INDIRECT(""'(EDCA) "" &amp; N$3 &amp; ""'!$A$1:$D$1000""),""SELECT A WHERE D = '"" &amp; $A968 &amp; ""'""))))"),"")</f>
        <v/>
      </c>
      <c r="O968" s="76" t="str">
        <f>IFERROR(__xludf.DUMMYFUNCTION("IF(ISBLANK($D968),"""",IFERROR(JOIN("", "",QUERY(INDIRECT(""'(EDCA) "" &amp; O$3 &amp; ""'!$A$1:$D$1000""),""SELECT A WHERE D = '"" &amp; $A968 &amp; ""'""))))"),"")</f>
        <v/>
      </c>
      <c r="P968" s="76" t="str">
        <f>IFERROR(__xludf.DUMMYFUNCTION("IF(ISBLANK($D968),"""",IFERROR(JOIN("", "",QUERY(INDIRECT(""'(EDCA) "" &amp; P$3 &amp; ""'!$A$1:$D$1000""),""SELECT A WHERE D = '"" &amp; $A968 &amp; ""'""))))"),"")</f>
        <v/>
      </c>
      <c r="Q968" s="76">
        <f t="shared" ref="Q968:V968" si="966">IF(ISBLANK(IFERROR(VLOOKUP($A968,INDIRECT("'(EDCA) " &amp; Q$3 &amp; "'!$D:$D"),1,FALSE))),0,1)</f>
        <v>0</v>
      </c>
      <c r="R968" s="76">
        <f t="shared" si="966"/>
        <v>0</v>
      </c>
      <c r="S968" s="76">
        <f t="shared" si="966"/>
        <v>0</v>
      </c>
      <c r="T968" s="76">
        <f t="shared" si="966"/>
        <v>0</v>
      </c>
      <c r="U968" s="76">
        <f t="shared" si="966"/>
        <v>0</v>
      </c>
      <c r="V968" s="76">
        <f t="shared" si="966"/>
        <v>0</v>
      </c>
    </row>
    <row r="969">
      <c r="A969" s="76" t="str">
        <f t="shared" si="1"/>
        <v> ()</v>
      </c>
      <c r="B969" s="76"/>
      <c r="C969" s="76"/>
      <c r="D969" s="76"/>
      <c r="E969" s="76"/>
      <c r="F969" s="76"/>
      <c r="G969" s="76"/>
      <c r="H969" s="76"/>
      <c r="I969" s="88" t="str">
        <f t="shared" si="3"/>
        <v>no</v>
      </c>
      <c r="J969" s="88" t="str">
        <f>IFERROR(__xludf.DUMMYFUNCTION("IFERROR(JOIN("", "",FILTER(K969:P969,LEN(K969:P969))))"),"")</f>
        <v/>
      </c>
      <c r="K969" s="76" t="str">
        <f>IFERROR(__xludf.DUMMYFUNCTION("IF(ISBLANK($D969),"""",IFERROR(JOIN("", "",QUERY(INDIRECT(""'(EDCA) "" &amp; K$3 &amp; ""'!$A$1:$D$1000""),""SELECT A WHERE D = '"" &amp; $A969 &amp; ""'""))))"),"")</f>
        <v/>
      </c>
      <c r="L969" s="76" t="str">
        <f>IFERROR(__xludf.DUMMYFUNCTION("IF(ISBLANK($D969),"""",IFERROR(JOIN("", "",QUERY(INDIRECT(""'(EDCA) "" &amp; L$3 &amp; ""'!$A$1:$D$1000""),""SELECT A WHERE D = '"" &amp; $A969 &amp; ""'""))))"),"")</f>
        <v/>
      </c>
      <c r="M969" s="76" t="str">
        <f>IFERROR(__xludf.DUMMYFUNCTION("IF(ISBLANK($D969),"""",IFERROR(JOIN("", "",QUERY(INDIRECT(""'(EDCA) "" &amp; M$3 &amp; ""'!$A$1:$D$1000""),""SELECT A WHERE D = '"" &amp; $A969 &amp; ""'""))))"),"")</f>
        <v/>
      </c>
      <c r="N969" s="76" t="str">
        <f>IFERROR(__xludf.DUMMYFUNCTION("IF(ISBLANK($D969),"""",IFERROR(JOIN("", "",QUERY(INDIRECT(""'(EDCA) "" &amp; N$3 &amp; ""'!$A$1:$D$1000""),""SELECT A WHERE D = '"" &amp; $A969 &amp; ""'""))))"),"")</f>
        <v/>
      </c>
      <c r="O969" s="76" t="str">
        <f>IFERROR(__xludf.DUMMYFUNCTION("IF(ISBLANK($D969),"""",IFERROR(JOIN("", "",QUERY(INDIRECT(""'(EDCA) "" &amp; O$3 &amp; ""'!$A$1:$D$1000""),""SELECT A WHERE D = '"" &amp; $A969 &amp; ""'""))))"),"")</f>
        <v/>
      </c>
      <c r="P969" s="76" t="str">
        <f>IFERROR(__xludf.DUMMYFUNCTION("IF(ISBLANK($D969),"""",IFERROR(JOIN("", "",QUERY(INDIRECT(""'(EDCA) "" &amp; P$3 &amp; ""'!$A$1:$D$1000""),""SELECT A WHERE D = '"" &amp; $A969 &amp; ""'""))))"),"")</f>
        <v/>
      </c>
      <c r="Q969" s="76">
        <f t="shared" ref="Q969:V969" si="967">IF(ISBLANK(IFERROR(VLOOKUP($A969,INDIRECT("'(EDCA) " &amp; Q$3 &amp; "'!$D:$D"),1,FALSE))),0,1)</f>
        <v>0</v>
      </c>
      <c r="R969" s="76">
        <f t="shared" si="967"/>
        <v>0</v>
      </c>
      <c r="S969" s="76">
        <f t="shared" si="967"/>
        <v>0</v>
      </c>
      <c r="T969" s="76">
        <f t="shared" si="967"/>
        <v>0</v>
      </c>
      <c r="U969" s="76">
        <f t="shared" si="967"/>
        <v>0</v>
      </c>
      <c r="V969" s="76">
        <f t="shared" si="967"/>
        <v>0</v>
      </c>
    </row>
    <row r="970">
      <c r="A970" s="76" t="str">
        <f t="shared" si="1"/>
        <v> ()</v>
      </c>
      <c r="B970" s="76"/>
      <c r="C970" s="76"/>
      <c r="D970" s="76"/>
      <c r="E970" s="76"/>
      <c r="F970" s="76"/>
      <c r="G970" s="76"/>
      <c r="H970" s="76"/>
      <c r="I970" s="88" t="str">
        <f t="shared" si="3"/>
        <v>no</v>
      </c>
      <c r="J970" s="88" t="str">
        <f>IFERROR(__xludf.DUMMYFUNCTION("IFERROR(JOIN("", "",FILTER(K970:P970,LEN(K970:P970))))"),"")</f>
        <v/>
      </c>
      <c r="K970" s="76" t="str">
        <f>IFERROR(__xludf.DUMMYFUNCTION("IF(ISBLANK($D970),"""",IFERROR(JOIN("", "",QUERY(INDIRECT(""'(EDCA) "" &amp; K$3 &amp; ""'!$A$1:$D$1000""),""SELECT A WHERE D = '"" &amp; $A970 &amp; ""'""))))"),"")</f>
        <v/>
      </c>
      <c r="L970" s="76" t="str">
        <f>IFERROR(__xludf.DUMMYFUNCTION("IF(ISBLANK($D970),"""",IFERROR(JOIN("", "",QUERY(INDIRECT(""'(EDCA) "" &amp; L$3 &amp; ""'!$A$1:$D$1000""),""SELECT A WHERE D = '"" &amp; $A970 &amp; ""'""))))"),"")</f>
        <v/>
      </c>
      <c r="M970" s="76" t="str">
        <f>IFERROR(__xludf.DUMMYFUNCTION("IF(ISBLANK($D970),"""",IFERROR(JOIN("", "",QUERY(INDIRECT(""'(EDCA) "" &amp; M$3 &amp; ""'!$A$1:$D$1000""),""SELECT A WHERE D = '"" &amp; $A970 &amp; ""'""))))"),"")</f>
        <v/>
      </c>
      <c r="N970" s="76" t="str">
        <f>IFERROR(__xludf.DUMMYFUNCTION("IF(ISBLANK($D970),"""",IFERROR(JOIN("", "",QUERY(INDIRECT(""'(EDCA) "" &amp; N$3 &amp; ""'!$A$1:$D$1000""),""SELECT A WHERE D = '"" &amp; $A970 &amp; ""'""))))"),"")</f>
        <v/>
      </c>
      <c r="O970" s="76" t="str">
        <f>IFERROR(__xludf.DUMMYFUNCTION("IF(ISBLANK($D970),"""",IFERROR(JOIN("", "",QUERY(INDIRECT(""'(EDCA) "" &amp; O$3 &amp; ""'!$A$1:$D$1000""),""SELECT A WHERE D = '"" &amp; $A970 &amp; ""'""))))"),"")</f>
        <v/>
      </c>
      <c r="P970" s="76" t="str">
        <f>IFERROR(__xludf.DUMMYFUNCTION("IF(ISBLANK($D970),"""",IFERROR(JOIN("", "",QUERY(INDIRECT(""'(EDCA) "" &amp; P$3 &amp; ""'!$A$1:$D$1000""),""SELECT A WHERE D = '"" &amp; $A970 &amp; ""'""))))"),"")</f>
        <v/>
      </c>
      <c r="Q970" s="76">
        <f t="shared" ref="Q970:V970" si="968">IF(ISBLANK(IFERROR(VLOOKUP($A970,INDIRECT("'(EDCA) " &amp; Q$3 &amp; "'!$D:$D"),1,FALSE))),0,1)</f>
        <v>0</v>
      </c>
      <c r="R970" s="76">
        <f t="shared" si="968"/>
        <v>0</v>
      </c>
      <c r="S970" s="76">
        <f t="shared" si="968"/>
        <v>0</v>
      </c>
      <c r="T970" s="76">
        <f t="shared" si="968"/>
        <v>0</v>
      </c>
      <c r="U970" s="76">
        <f t="shared" si="968"/>
        <v>0</v>
      </c>
      <c r="V970" s="76">
        <f t="shared" si="968"/>
        <v>0</v>
      </c>
    </row>
    <row r="971">
      <c r="A971" s="76" t="str">
        <f t="shared" si="1"/>
        <v> ()</v>
      </c>
      <c r="B971" s="76"/>
      <c r="C971" s="76"/>
      <c r="D971" s="76"/>
      <c r="E971" s="76"/>
      <c r="F971" s="76"/>
      <c r="G971" s="76"/>
      <c r="H971" s="76"/>
      <c r="I971" s="88" t="str">
        <f t="shared" si="3"/>
        <v>no</v>
      </c>
      <c r="J971" s="88" t="str">
        <f>IFERROR(__xludf.DUMMYFUNCTION("IFERROR(JOIN("", "",FILTER(K971:P971,LEN(K971:P971))))"),"")</f>
        <v/>
      </c>
      <c r="K971" s="76" t="str">
        <f>IFERROR(__xludf.DUMMYFUNCTION("IF(ISBLANK($D971),"""",IFERROR(JOIN("", "",QUERY(INDIRECT(""'(EDCA) "" &amp; K$3 &amp; ""'!$A$1:$D$1000""),""SELECT A WHERE D = '"" &amp; $A971 &amp; ""'""))))"),"")</f>
        <v/>
      </c>
      <c r="L971" s="76" t="str">
        <f>IFERROR(__xludf.DUMMYFUNCTION("IF(ISBLANK($D971),"""",IFERROR(JOIN("", "",QUERY(INDIRECT(""'(EDCA) "" &amp; L$3 &amp; ""'!$A$1:$D$1000""),""SELECT A WHERE D = '"" &amp; $A971 &amp; ""'""))))"),"")</f>
        <v/>
      </c>
      <c r="M971" s="76" t="str">
        <f>IFERROR(__xludf.DUMMYFUNCTION("IF(ISBLANK($D971),"""",IFERROR(JOIN("", "",QUERY(INDIRECT(""'(EDCA) "" &amp; M$3 &amp; ""'!$A$1:$D$1000""),""SELECT A WHERE D = '"" &amp; $A971 &amp; ""'""))))"),"")</f>
        <v/>
      </c>
      <c r="N971" s="76" t="str">
        <f>IFERROR(__xludf.DUMMYFUNCTION("IF(ISBLANK($D971),"""",IFERROR(JOIN("", "",QUERY(INDIRECT(""'(EDCA) "" &amp; N$3 &amp; ""'!$A$1:$D$1000""),""SELECT A WHERE D = '"" &amp; $A971 &amp; ""'""))))"),"")</f>
        <v/>
      </c>
      <c r="O971" s="76" t="str">
        <f>IFERROR(__xludf.DUMMYFUNCTION("IF(ISBLANK($D971),"""",IFERROR(JOIN("", "",QUERY(INDIRECT(""'(EDCA) "" &amp; O$3 &amp; ""'!$A$1:$D$1000""),""SELECT A WHERE D = '"" &amp; $A971 &amp; ""'""))))"),"")</f>
        <v/>
      </c>
      <c r="P971" s="76" t="str">
        <f>IFERROR(__xludf.DUMMYFUNCTION("IF(ISBLANK($D971),"""",IFERROR(JOIN("", "",QUERY(INDIRECT(""'(EDCA) "" &amp; P$3 &amp; ""'!$A$1:$D$1000""),""SELECT A WHERE D = '"" &amp; $A971 &amp; ""'""))))"),"")</f>
        <v/>
      </c>
      <c r="Q971" s="76">
        <f t="shared" ref="Q971:V971" si="969">IF(ISBLANK(IFERROR(VLOOKUP($A971,INDIRECT("'(EDCA) " &amp; Q$3 &amp; "'!$D:$D"),1,FALSE))),0,1)</f>
        <v>0</v>
      </c>
      <c r="R971" s="76">
        <f t="shared" si="969"/>
        <v>0</v>
      </c>
      <c r="S971" s="76">
        <f t="shared" si="969"/>
        <v>0</v>
      </c>
      <c r="T971" s="76">
        <f t="shared" si="969"/>
        <v>0</v>
      </c>
      <c r="U971" s="76">
        <f t="shared" si="969"/>
        <v>0</v>
      </c>
      <c r="V971" s="76">
        <f t="shared" si="969"/>
        <v>0</v>
      </c>
    </row>
    <row r="972">
      <c r="A972" s="76" t="str">
        <f t="shared" si="1"/>
        <v> ()</v>
      </c>
      <c r="B972" s="76"/>
      <c r="C972" s="76"/>
      <c r="D972" s="76"/>
      <c r="E972" s="76"/>
      <c r="F972" s="76"/>
      <c r="G972" s="76"/>
      <c r="H972" s="76"/>
      <c r="I972" s="88" t="str">
        <f t="shared" si="3"/>
        <v>no</v>
      </c>
      <c r="J972" s="88" t="str">
        <f>IFERROR(__xludf.DUMMYFUNCTION("IFERROR(JOIN("", "",FILTER(K972:P972,LEN(K972:P972))))"),"")</f>
        <v/>
      </c>
      <c r="K972" s="76" t="str">
        <f>IFERROR(__xludf.DUMMYFUNCTION("IF(ISBLANK($D972),"""",IFERROR(JOIN("", "",QUERY(INDIRECT(""'(EDCA) "" &amp; K$3 &amp; ""'!$A$1:$D$1000""),""SELECT A WHERE D = '"" &amp; $A972 &amp; ""'""))))"),"")</f>
        <v/>
      </c>
      <c r="L972" s="76" t="str">
        <f>IFERROR(__xludf.DUMMYFUNCTION("IF(ISBLANK($D972),"""",IFERROR(JOIN("", "",QUERY(INDIRECT(""'(EDCA) "" &amp; L$3 &amp; ""'!$A$1:$D$1000""),""SELECT A WHERE D = '"" &amp; $A972 &amp; ""'""))))"),"")</f>
        <v/>
      </c>
      <c r="M972" s="76" t="str">
        <f>IFERROR(__xludf.DUMMYFUNCTION("IF(ISBLANK($D972),"""",IFERROR(JOIN("", "",QUERY(INDIRECT(""'(EDCA) "" &amp; M$3 &amp; ""'!$A$1:$D$1000""),""SELECT A WHERE D = '"" &amp; $A972 &amp; ""'""))))"),"")</f>
        <v/>
      </c>
      <c r="N972" s="76" t="str">
        <f>IFERROR(__xludf.DUMMYFUNCTION("IF(ISBLANK($D972),"""",IFERROR(JOIN("", "",QUERY(INDIRECT(""'(EDCA) "" &amp; N$3 &amp; ""'!$A$1:$D$1000""),""SELECT A WHERE D = '"" &amp; $A972 &amp; ""'""))))"),"")</f>
        <v/>
      </c>
      <c r="O972" s="76" t="str">
        <f>IFERROR(__xludf.DUMMYFUNCTION("IF(ISBLANK($D972),"""",IFERROR(JOIN("", "",QUERY(INDIRECT(""'(EDCA) "" &amp; O$3 &amp; ""'!$A$1:$D$1000""),""SELECT A WHERE D = '"" &amp; $A972 &amp; ""'""))))"),"")</f>
        <v/>
      </c>
      <c r="P972" s="76" t="str">
        <f>IFERROR(__xludf.DUMMYFUNCTION("IF(ISBLANK($D972),"""",IFERROR(JOIN("", "",QUERY(INDIRECT(""'(EDCA) "" &amp; P$3 &amp; ""'!$A$1:$D$1000""),""SELECT A WHERE D = '"" &amp; $A972 &amp; ""'""))))"),"")</f>
        <v/>
      </c>
      <c r="Q972" s="76">
        <f t="shared" ref="Q972:V972" si="970">IF(ISBLANK(IFERROR(VLOOKUP($A972,INDIRECT("'(EDCA) " &amp; Q$3 &amp; "'!$D:$D"),1,FALSE))),0,1)</f>
        <v>0</v>
      </c>
      <c r="R972" s="76">
        <f t="shared" si="970"/>
        <v>0</v>
      </c>
      <c r="S972" s="76">
        <f t="shared" si="970"/>
        <v>0</v>
      </c>
      <c r="T972" s="76">
        <f t="shared" si="970"/>
        <v>0</v>
      </c>
      <c r="U972" s="76">
        <f t="shared" si="970"/>
        <v>0</v>
      </c>
      <c r="V972" s="76">
        <f t="shared" si="970"/>
        <v>0</v>
      </c>
    </row>
    <row r="973">
      <c r="A973" s="76" t="str">
        <f t="shared" si="1"/>
        <v> ()</v>
      </c>
      <c r="B973" s="76"/>
      <c r="C973" s="76"/>
      <c r="D973" s="76"/>
      <c r="E973" s="76"/>
      <c r="F973" s="76"/>
      <c r="G973" s="76"/>
      <c r="H973" s="76"/>
      <c r="I973" s="88" t="str">
        <f t="shared" si="3"/>
        <v>no</v>
      </c>
      <c r="J973" s="88" t="str">
        <f>IFERROR(__xludf.DUMMYFUNCTION("IFERROR(JOIN("", "",FILTER(K973:P973,LEN(K973:P973))))"),"")</f>
        <v/>
      </c>
      <c r="K973" s="76" t="str">
        <f>IFERROR(__xludf.DUMMYFUNCTION("IF(ISBLANK($D973),"""",IFERROR(JOIN("", "",QUERY(INDIRECT(""'(EDCA) "" &amp; K$3 &amp; ""'!$A$1:$D$1000""),""SELECT A WHERE D = '"" &amp; $A973 &amp; ""'""))))"),"")</f>
        <v/>
      </c>
      <c r="L973" s="76" t="str">
        <f>IFERROR(__xludf.DUMMYFUNCTION("IF(ISBLANK($D973),"""",IFERROR(JOIN("", "",QUERY(INDIRECT(""'(EDCA) "" &amp; L$3 &amp; ""'!$A$1:$D$1000""),""SELECT A WHERE D = '"" &amp; $A973 &amp; ""'""))))"),"")</f>
        <v/>
      </c>
      <c r="M973" s="76" t="str">
        <f>IFERROR(__xludf.DUMMYFUNCTION("IF(ISBLANK($D973),"""",IFERROR(JOIN("", "",QUERY(INDIRECT(""'(EDCA) "" &amp; M$3 &amp; ""'!$A$1:$D$1000""),""SELECT A WHERE D = '"" &amp; $A973 &amp; ""'""))))"),"")</f>
        <v/>
      </c>
      <c r="N973" s="76" t="str">
        <f>IFERROR(__xludf.DUMMYFUNCTION("IF(ISBLANK($D973),"""",IFERROR(JOIN("", "",QUERY(INDIRECT(""'(EDCA) "" &amp; N$3 &amp; ""'!$A$1:$D$1000""),""SELECT A WHERE D = '"" &amp; $A973 &amp; ""'""))))"),"")</f>
        <v/>
      </c>
      <c r="O973" s="76" t="str">
        <f>IFERROR(__xludf.DUMMYFUNCTION("IF(ISBLANK($D973),"""",IFERROR(JOIN("", "",QUERY(INDIRECT(""'(EDCA) "" &amp; O$3 &amp; ""'!$A$1:$D$1000""),""SELECT A WHERE D = '"" &amp; $A973 &amp; ""'""))))"),"")</f>
        <v/>
      </c>
      <c r="P973" s="76" t="str">
        <f>IFERROR(__xludf.DUMMYFUNCTION("IF(ISBLANK($D973),"""",IFERROR(JOIN("", "",QUERY(INDIRECT(""'(EDCA) "" &amp; P$3 &amp; ""'!$A$1:$D$1000""),""SELECT A WHERE D = '"" &amp; $A973 &amp; ""'""))))"),"")</f>
        <v/>
      </c>
      <c r="Q973" s="76">
        <f t="shared" ref="Q973:V973" si="971">IF(ISBLANK(IFERROR(VLOOKUP($A973,INDIRECT("'(EDCA) " &amp; Q$3 &amp; "'!$D:$D"),1,FALSE))),0,1)</f>
        <v>0</v>
      </c>
      <c r="R973" s="76">
        <f t="shared" si="971"/>
        <v>0</v>
      </c>
      <c r="S973" s="76">
        <f t="shared" si="971"/>
        <v>0</v>
      </c>
      <c r="T973" s="76">
        <f t="shared" si="971"/>
        <v>0</v>
      </c>
      <c r="U973" s="76">
        <f t="shared" si="971"/>
        <v>0</v>
      </c>
      <c r="V973" s="76">
        <f t="shared" si="971"/>
        <v>0</v>
      </c>
    </row>
    <row r="974">
      <c r="A974" s="76" t="str">
        <f t="shared" si="1"/>
        <v> ()</v>
      </c>
      <c r="B974" s="76"/>
      <c r="C974" s="76"/>
      <c r="D974" s="76"/>
      <c r="E974" s="76"/>
      <c r="F974" s="76"/>
      <c r="G974" s="76"/>
      <c r="H974" s="76"/>
      <c r="I974" s="88" t="str">
        <f t="shared" si="3"/>
        <v>no</v>
      </c>
      <c r="J974" s="88" t="str">
        <f>IFERROR(__xludf.DUMMYFUNCTION("IFERROR(JOIN("", "",FILTER(K974:P974,LEN(K974:P974))))"),"")</f>
        <v/>
      </c>
      <c r="K974" s="76" t="str">
        <f>IFERROR(__xludf.DUMMYFUNCTION("IF(ISBLANK($D974),"""",IFERROR(JOIN("", "",QUERY(INDIRECT(""'(EDCA) "" &amp; K$3 &amp; ""'!$A$1:$D$1000""),""SELECT A WHERE D = '"" &amp; $A974 &amp; ""'""))))"),"")</f>
        <v/>
      </c>
      <c r="L974" s="76" t="str">
        <f>IFERROR(__xludf.DUMMYFUNCTION("IF(ISBLANK($D974),"""",IFERROR(JOIN("", "",QUERY(INDIRECT(""'(EDCA) "" &amp; L$3 &amp; ""'!$A$1:$D$1000""),""SELECT A WHERE D = '"" &amp; $A974 &amp; ""'""))))"),"")</f>
        <v/>
      </c>
      <c r="M974" s="76" t="str">
        <f>IFERROR(__xludf.DUMMYFUNCTION("IF(ISBLANK($D974),"""",IFERROR(JOIN("", "",QUERY(INDIRECT(""'(EDCA) "" &amp; M$3 &amp; ""'!$A$1:$D$1000""),""SELECT A WHERE D = '"" &amp; $A974 &amp; ""'""))))"),"")</f>
        <v/>
      </c>
      <c r="N974" s="76" t="str">
        <f>IFERROR(__xludf.DUMMYFUNCTION("IF(ISBLANK($D974),"""",IFERROR(JOIN("", "",QUERY(INDIRECT(""'(EDCA) "" &amp; N$3 &amp; ""'!$A$1:$D$1000""),""SELECT A WHERE D = '"" &amp; $A974 &amp; ""'""))))"),"")</f>
        <v/>
      </c>
      <c r="O974" s="76" t="str">
        <f>IFERROR(__xludf.DUMMYFUNCTION("IF(ISBLANK($D974),"""",IFERROR(JOIN("", "",QUERY(INDIRECT(""'(EDCA) "" &amp; O$3 &amp; ""'!$A$1:$D$1000""),""SELECT A WHERE D = '"" &amp; $A974 &amp; ""'""))))"),"")</f>
        <v/>
      </c>
      <c r="P974" s="76" t="str">
        <f>IFERROR(__xludf.DUMMYFUNCTION("IF(ISBLANK($D974),"""",IFERROR(JOIN("", "",QUERY(INDIRECT(""'(EDCA) "" &amp; P$3 &amp; ""'!$A$1:$D$1000""),""SELECT A WHERE D = '"" &amp; $A974 &amp; ""'""))))"),"")</f>
        <v/>
      </c>
      <c r="Q974" s="76">
        <f t="shared" ref="Q974:V974" si="972">IF(ISBLANK(IFERROR(VLOOKUP($A974,INDIRECT("'(EDCA) " &amp; Q$3 &amp; "'!$D:$D"),1,FALSE))),0,1)</f>
        <v>0</v>
      </c>
      <c r="R974" s="76">
        <f t="shared" si="972"/>
        <v>0</v>
      </c>
      <c r="S974" s="76">
        <f t="shared" si="972"/>
        <v>0</v>
      </c>
      <c r="T974" s="76">
        <f t="shared" si="972"/>
        <v>0</v>
      </c>
      <c r="U974" s="76">
        <f t="shared" si="972"/>
        <v>0</v>
      </c>
      <c r="V974" s="76">
        <f t="shared" si="972"/>
        <v>0</v>
      </c>
    </row>
    <row r="975">
      <c r="A975" s="76" t="str">
        <f t="shared" si="1"/>
        <v> ()</v>
      </c>
      <c r="B975" s="76"/>
      <c r="C975" s="76"/>
      <c r="D975" s="76"/>
      <c r="E975" s="76"/>
      <c r="F975" s="76"/>
      <c r="G975" s="76"/>
      <c r="H975" s="76"/>
      <c r="I975" s="88" t="str">
        <f t="shared" si="3"/>
        <v>no</v>
      </c>
      <c r="J975" s="88" t="str">
        <f>IFERROR(__xludf.DUMMYFUNCTION("IFERROR(JOIN("", "",FILTER(K975:P975,LEN(K975:P975))))"),"")</f>
        <v/>
      </c>
      <c r="K975" s="76" t="str">
        <f>IFERROR(__xludf.DUMMYFUNCTION("IF(ISBLANK($D975),"""",IFERROR(JOIN("", "",QUERY(INDIRECT(""'(EDCA) "" &amp; K$3 &amp; ""'!$A$1:$D$1000""),""SELECT A WHERE D = '"" &amp; $A975 &amp; ""'""))))"),"")</f>
        <v/>
      </c>
      <c r="L975" s="76" t="str">
        <f>IFERROR(__xludf.DUMMYFUNCTION("IF(ISBLANK($D975),"""",IFERROR(JOIN("", "",QUERY(INDIRECT(""'(EDCA) "" &amp; L$3 &amp; ""'!$A$1:$D$1000""),""SELECT A WHERE D = '"" &amp; $A975 &amp; ""'""))))"),"")</f>
        <v/>
      </c>
      <c r="M975" s="76" t="str">
        <f>IFERROR(__xludf.DUMMYFUNCTION("IF(ISBLANK($D975),"""",IFERROR(JOIN("", "",QUERY(INDIRECT(""'(EDCA) "" &amp; M$3 &amp; ""'!$A$1:$D$1000""),""SELECT A WHERE D = '"" &amp; $A975 &amp; ""'""))))"),"")</f>
        <v/>
      </c>
      <c r="N975" s="76" t="str">
        <f>IFERROR(__xludf.DUMMYFUNCTION("IF(ISBLANK($D975),"""",IFERROR(JOIN("", "",QUERY(INDIRECT(""'(EDCA) "" &amp; N$3 &amp; ""'!$A$1:$D$1000""),""SELECT A WHERE D = '"" &amp; $A975 &amp; ""'""))))"),"")</f>
        <v/>
      </c>
      <c r="O975" s="76" t="str">
        <f>IFERROR(__xludf.DUMMYFUNCTION("IF(ISBLANK($D975),"""",IFERROR(JOIN("", "",QUERY(INDIRECT(""'(EDCA) "" &amp; O$3 &amp; ""'!$A$1:$D$1000""),""SELECT A WHERE D = '"" &amp; $A975 &amp; ""'""))))"),"")</f>
        <v/>
      </c>
      <c r="P975" s="76" t="str">
        <f>IFERROR(__xludf.DUMMYFUNCTION("IF(ISBLANK($D975),"""",IFERROR(JOIN("", "",QUERY(INDIRECT(""'(EDCA) "" &amp; P$3 &amp; ""'!$A$1:$D$1000""),""SELECT A WHERE D = '"" &amp; $A975 &amp; ""'""))))"),"")</f>
        <v/>
      </c>
      <c r="Q975" s="76">
        <f t="shared" ref="Q975:V975" si="973">IF(ISBLANK(IFERROR(VLOOKUP($A975,INDIRECT("'(EDCA) " &amp; Q$3 &amp; "'!$D:$D"),1,FALSE))),0,1)</f>
        <v>0</v>
      </c>
      <c r="R975" s="76">
        <f t="shared" si="973"/>
        <v>0</v>
      </c>
      <c r="S975" s="76">
        <f t="shared" si="973"/>
        <v>0</v>
      </c>
      <c r="T975" s="76">
        <f t="shared" si="973"/>
        <v>0</v>
      </c>
      <c r="U975" s="76">
        <f t="shared" si="973"/>
        <v>0</v>
      </c>
      <c r="V975" s="76">
        <f t="shared" si="973"/>
        <v>0</v>
      </c>
    </row>
    <row r="976">
      <c r="A976" s="76" t="str">
        <f t="shared" si="1"/>
        <v> ()</v>
      </c>
      <c r="B976" s="76"/>
      <c r="C976" s="76"/>
      <c r="D976" s="76"/>
      <c r="E976" s="76"/>
      <c r="F976" s="76"/>
      <c r="G976" s="76"/>
      <c r="H976" s="76"/>
      <c r="I976" s="88" t="str">
        <f t="shared" si="3"/>
        <v>no</v>
      </c>
      <c r="J976" s="88" t="str">
        <f>IFERROR(__xludf.DUMMYFUNCTION("IFERROR(JOIN("", "",FILTER(K976:P976,LEN(K976:P976))))"),"")</f>
        <v/>
      </c>
      <c r="K976" s="76" t="str">
        <f>IFERROR(__xludf.DUMMYFUNCTION("IF(ISBLANK($D976),"""",IFERROR(JOIN("", "",QUERY(INDIRECT(""'(EDCA) "" &amp; K$3 &amp; ""'!$A$1:$D$1000""),""SELECT A WHERE D = '"" &amp; $A976 &amp; ""'""))))"),"")</f>
        <v/>
      </c>
      <c r="L976" s="76" t="str">
        <f>IFERROR(__xludf.DUMMYFUNCTION("IF(ISBLANK($D976),"""",IFERROR(JOIN("", "",QUERY(INDIRECT(""'(EDCA) "" &amp; L$3 &amp; ""'!$A$1:$D$1000""),""SELECT A WHERE D = '"" &amp; $A976 &amp; ""'""))))"),"")</f>
        <v/>
      </c>
      <c r="M976" s="76" t="str">
        <f>IFERROR(__xludf.DUMMYFUNCTION("IF(ISBLANK($D976),"""",IFERROR(JOIN("", "",QUERY(INDIRECT(""'(EDCA) "" &amp; M$3 &amp; ""'!$A$1:$D$1000""),""SELECT A WHERE D = '"" &amp; $A976 &amp; ""'""))))"),"")</f>
        <v/>
      </c>
      <c r="N976" s="76" t="str">
        <f>IFERROR(__xludf.DUMMYFUNCTION("IF(ISBLANK($D976),"""",IFERROR(JOIN("", "",QUERY(INDIRECT(""'(EDCA) "" &amp; N$3 &amp; ""'!$A$1:$D$1000""),""SELECT A WHERE D = '"" &amp; $A976 &amp; ""'""))))"),"")</f>
        <v/>
      </c>
      <c r="O976" s="76" t="str">
        <f>IFERROR(__xludf.DUMMYFUNCTION("IF(ISBLANK($D976),"""",IFERROR(JOIN("", "",QUERY(INDIRECT(""'(EDCA) "" &amp; O$3 &amp; ""'!$A$1:$D$1000""),""SELECT A WHERE D = '"" &amp; $A976 &amp; ""'""))))"),"")</f>
        <v/>
      </c>
      <c r="P976" s="76" t="str">
        <f>IFERROR(__xludf.DUMMYFUNCTION("IF(ISBLANK($D976),"""",IFERROR(JOIN("", "",QUERY(INDIRECT(""'(EDCA) "" &amp; P$3 &amp; ""'!$A$1:$D$1000""),""SELECT A WHERE D = '"" &amp; $A976 &amp; ""'""))))"),"")</f>
        <v/>
      </c>
      <c r="Q976" s="76">
        <f t="shared" ref="Q976:V976" si="974">IF(ISBLANK(IFERROR(VLOOKUP($A976,INDIRECT("'(EDCA) " &amp; Q$3 &amp; "'!$D:$D"),1,FALSE))),0,1)</f>
        <v>0</v>
      </c>
      <c r="R976" s="76">
        <f t="shared" si="974"/>
        <v>0</v>
      </c>
      <c r="S976" s="76">
        <f t="shared" si="974"/>
        <v>0</v>
      </c>
      <c r="T976" s="76">
        <f t="shared" si="974"/>
        <v>0</v>
      </c>
      <c r="U976" s="76">
        <f t="shared" si="974"/>
        <v>0</v>
      </c>
      <c r="V976" s="76">
        <f t="shared" si="974"/>
        <v>0</v>
      </c>
    </row>
    <row r="977">
      <c r="A977" s="76" t="str">
        <f t="shared" si="1"/>
        <v> ()</v>
      </c>
      <c r="B977" s="76"/>
      <c r="C977" s="76"/>
      <c r="D977" s="76"/>
      <c r="E977" s="76"/>
      <c r="F977" s="76"/>
      <c r="G977" s="76"/>
      <c r="H977" s="76"/>
      <c r="I977" s="88" t="str">
        <f t="shared" si="3"/>
        <v>no</v>
      </c>
      <c r="J977" s="88" t="str">
        <f>IFERROR(__xludf.DUMMYFUNCTION("IFERROR(JOIN("", "",FILTER(K977:P977,LEN(K977:P977))))"),"")</f>
        <v/>
      </c>
      <c r="K977" s="76" t="str">
        <f>IFERROR(__xludf.DUMMYFUNCTION("IF(ISBLANK($D977),"""",IFERROR(JOIN("", "",QUERY(INDIRECT(""'(EDCA) "" &amp; K$3 &amp; ""'!$A$1:$D$1000""),""SELECT A WHERE D = '"" &amp; $A977 &amp; ""'""))))"),"")</f>
        <v/>
      </c>
      <c r="L977" s="76" t="str">
        <f>IFERROR(__xludf.DUMMYFUNCTION("IF(ISBLANK($D977),"""",IFERROR(JOIN("", "",QUERY(INDIRECT(""'(EDCA) "" &amp; L$3 &amp; ""'!$A$1:$D$1000""),""SELECT A WHERE D = '"" &amp; $A977 &amp; ""'""))))"),"")</f>
        <v/>
      </c>
      <c r="M977" s="76" t="str">
        <f>IFERROR(__xludf.DUMMYFUNCTION("IF(ISBLANK($D977),"""",IFERROR(JOIN("", "",QUERY(INDIRECT(""'(EDCA) "" &amp; M$3 &amp; ""'!$A$1:$D$1000""),""SELECT A WHERE D = '"" &amp; $A977 &amp; ""'""))))"),"")</f>
        <v/>
      </c>
      <c r="N977" s="76" t="str">
        <f>IFERROR(__xludf.DUMMYFUNCTION("IF(ISBLANK($D977),"""",IFERROR(JOIN("", "",QUERY(INDIRECT(""'(EDCA) "" &amp; N$3 &amp; ""'!$A$1:$D$1000""),""SELECT A WHERE D = '"" &amp; $A977 &amp; ""'""))))"),"")</f>
        <v/>
      </c>
      <c r="O977" s="76" t="str">
        <f>IFERROR(__xludf.DUMMYFUNCTION("IF(ISBLANK($D977),"""",IFERROR(JOIN("", "",QUERY(INDIRECT(""'(EDCA) "" &amp; O$3 &amp; ""'!$A$1:$D$1000""),""SELECT A WHERE D = '"" &amp; $A977 &amp; ""'""))))"),"")</f>
        <v/>
      </c>
      <c r="P977" s="76" t="str">
        <f>IFERROR(__xludf.DUMMYFUNCTION("IF(ISBLANK($D977),"""",IFERROR(JOIN("", "",QUERY(INDIRECT(""'(EDCA) "" &amp; P$3 &amp; ""'!$A$1:$D$1000""),""SELECT A WHERE D = '"" &amp; $A977 &amp; ""'""))))"),"")</f>
        <v/>
      </c>
      <c r="Q977" s="76">
        <f t="shared" ref="Q977:V977" si="975">IF(ISBLANK(IFERROR(VLOOKUP($A977,INDIRECT("'(EDCA) " &amp; Q$3 &amp; "'!$D:$D"),1,FALSE))),0,1)</f>
        <v>0</v>
      </c>
      <c r="R977" s="76">
        <f t="shared" si="975"/>
        <v>0</v>
      </c>
      <c r="S977" s="76">
        <f t="shared" si="975"/>
        <v>0</v>
      </c>
      <c r="T977" s="76">
        <f t="shared" si="975"/>
        <v>0</v>
      </c>
      <c r="U977" s="76">
        <f t="shared" si="975"/>
        <v>0</v>
      </c>
      <c r="V977" s="76">
        <f t="shared" si="975"/>
        <v>0</v>
      </c>
    </row>
    <row r="978">
      <c r="A978" s="76" t="str">
        <f t="shared" si="1"/>
        <v> ()</v>
      </c>
      <c r="B978" s="76"/>
      <c r="C978" s="76"/>
      <c r="D978" s="76"/>
      <c r="E978" s="76"/>
      <c r="F978" s="76"/>
      <c r="G978" s="76"/>
      <c r="H978" s="76"/>
      <c r="I978" s="88" t="str">
        <f t="shared" si="3"/>
        <v>no</v>
      </c>
      <c r="J978" s="88" t="str">
        <f>IFERROR(__xludf.DUMMYFUNCTION("IFERROR(JOIN("", "",FILTER(K978:P978,LEN(K978:P978))))"),"")</f>
        <v/>
      </c>
      <c r="K978" s="76" t="str">
        <f>IFERROR(__xludf.DUMMYFUNCTION("IF(ISBLANK($D978),"""",IFERROR(JOIN("", "",QUERY(INDIRECT(""'(EDCA) "" &amp; K$3 &amp; ""'!$A$1:$D$1000""),""SELECT A WHERE D = '"" &amp; $A978 &amp; ""'""))))"),"")</f>
        <v/>
      </c>
      <c r="L978" s="76" t="str">
        <f>IFERROR(__xludf.DUMMYFUNCTION("IF(ISBLANK($D978),"""",IFERROR(JOIN("", "",QUERY(INDIRECT(""'(EDCA) "" &amp; L$3 &amp; ""'!$A$1:$D$1000""),""SELECT A WHERE D = '"" &amp; $A978 &amp; ""'""))))"),"")</f>
        <v/>
      </c>
      <c r="M978" s="76" t="str">
        <f>IFERROR(__xludf.DUMMYFUNCTION("IF(ISBLANK($D978),"""",IFERROR(JOIN("", "",QUERY(INDIRECT(""'(EDCA) "" &amp; M$3 &amp; ""'!$A$1:$D$1000""),""SELECT A WHERE D = '"" &amp; $A978 &amp; ""'""))))"),"")</f>
        <v/>
      </c>
      <c r="N978" s="76" t="str">
        <f>IFERROR(__xludf.DUMMYFUNCTION("IF(ISBLANK($D978),"""",IFERROR(JOIN("", "",QUERY(INDIRECT(""'(EDCA) "" &amp; N$3 &amp; ""'!$A$1:$D$1000""),""SELECT A WHERE D = '"" &amp; $A978 &amp; ""'""))))"),"")</f>
        <v/>
      </c>
      <c r="O978" s="76" t="str">
        <f>IFERROR(__xludf.DUMMYFUNCTION("IF(ISBLANK($D978),"""",IFERROR(JOIN("", "",QUERY(INDIRECT(""'(EDCA) "" &amp; O$3 &amp; ""'!$A$1:$D$1000""),""SELECT A WHERE D = '"" &amp; $A978 &amp; ""'""))))"),"")</f>
        <v/>
      </c>
      <c r="P978" s="76" t="str">
        <f>IFERROR(__xludf.DUMMYFUNCTION("IF(ISBLANK($D978),"""",IFERROR(JOIN("", "",QUERY(INDIRECT(""'(EDCA) "" &amp; P$3 &amp; ""'!$A$1:$D$1000""),""SELECT A WHERE D = '"" &amp; $A978 &amp; ""'""))))"),"")</f>
        <v/>
      </c>
      <c r="Q978" s="76">
        <f t="shared" ref="Q978:V978" si="976">IF(ISBLANK(IFERROR(VLOOKUP($A978,INDIRECT("'(EDCA) " &amp; Q$3 &amp; "'!$D:$D"),1,FALSE))),0,1)</f>
        <v>0</v>
      </c>
      <c r="R978" s="76">
        <f t="shared" si="976"/>
        <v>0</v>
      </c>
      <c r="S978" s="76">
        <f t="shared" si="976"/>
        <v>0</v>
      </c>
      <c r="T978" s="76">
        <f t="shared" si="976"/>
        <v>0</v>
      </c>
      <c r="U978" s="76">
        <f t="shared" si="976"/>
        <v>0</v>
      </c>
      <c r="V978" s="76">
        <f t="shared" si="976"/>
        <v>0</v>
      </c>
    </row>
    <row r="979">
      <c r="A979" s="76" t="str">
        <f t="shared" si="1"/>
        <v> ()</v>
      </c>
      <c r="B979" s="76"/>
      <c r="C979" s="76"/>
      <c r="D979" s="76"/>
      <c r="E979" s="76"/>
      <c r="F979" s="76"/>
      <c r="G979" s="76"/>
      <c r="H979" s="76"/>
      <c r="I979" s="88" t="str">
        <f t="shared" si="3"/>
        <v>no</v>
      </c>
      <c r="J979" s="88" t="str">
        <f>IFERROR(__xludf.DUMMYFUNCTION("IFERROR(JOIN("", "",FILTER(K979:P979,LEN(K979:P979))))"),"")</f>
        <v/>
      </c>
      <c r="K979" s="76" t="str">
        <f>IFERROR(__xludf.DUMMYFUNCTION("IF(ISBLANK($D979),"""",IFERROR(JOIN("", "",QUERY(INDIRECT(""'(EDCA) "" &amp; K$3 &amp; ""'!$A$1:$D$1000""),""SELECT A WHERE D = '"" &amp; $A979 &amp; ""'""))))"),"")</f>
        <v/>
      </c>
      <c r="L979" s="76" t="str">
        <f>IFERROR(__xludf.DUMMYFUNCTION("IF(ISBLANK($D979),"""",IFERROR(JOIN("", "",QUERY(INDIRECT(""'(EDCA) "" &amp; L$3 &amp; ""'!$A$1:$D$1000""),""SELECT A WHERE D = '"" &amp; $A979 &amp; ""'""))))"),"")</f>
        <v/>
      </c>
      <c r="M979" s="76" t="str">
        <f>IFERROR(__xludf.DUMMYFUNCTION("IF(ISBLANK($D979),"""",IFERROR(JOIN("", "",QUERY(INDIRECT(""'(EDCA) "" &amp; M$3 &amp; ""'!$A$1:$D$1000""),""SELECT A WHERE D = '"" &amp; $A979 &amp; ""'""))))"),"")</f>
        <v/>
      </c>
      <c r="N979" s="76" t="str">
        <f>IFERROR(__xludf.DUMMYFUNCTION("IF(ISBLANK($D979),"""",IFERROR(JOIN("", "",QUERY(INDIRECT(""'(EDCA) "" &amp; N$3 &amp; ""'!$A$1:$D$1000""),""SELECT A WHERE D = '"" &amp; $A979 &amp; ""'""))))"),"")</f>
        <v/>
      </c>
      <c r="O979" s="76" t="str">
        <f>IFERROR(__xludf.DUMMYFUNCTION("IF(ISBLANK($D979),"""",IFERROR(JOIN("", "",QUERY(INDIRECT(""'(EDCA) "" &amp; O$3 &amp; ""'!$A$1:$D$1000""),""SELECT A WHERE D = '"" &amp; $A979 &amp; ""'""))))"),"")</f>
        <v/>
      </c>
      <c r="P979" s="76" t="str">
        <f>IFERROR(__xludf.DUMMYFUNCTION("IF(ISBLANK($D979),"""",IFERROR(JOIN("", "",QUERY(INDIRECT(""'(EDCA) "" &amp; P$3 &amp; ""'!$A$1:$D$1000""),""SELECT A WHERE D = '"" &amp; $A979 &amp; ""'""))))"),"")</f>
        <v/>
      </c>
      <c r="Q979" s="76">
        <f t="shared" ref="Q979:V979" si="977">IF(ISBLANK(IFERROR(VLOOKUP($A979,INDIRECT("'(EDCA) " &amp; Q$3 &amp; "'!$D:$D"),1,FALSE))),0,1)</f>
        <v>0</v>
      </c>
      <c r="R979" s="76">
        <f t="shared" si="977"/>
        <v>0</v>
      </c>
      <c r="S979" s="76">
        <f t="shared" si="977"/>
        <v>0</v>
      </c>
      <c r="T979" s="76">
        <f t="shared" si="977"/>
        <v>0</v>
      </c>
      <c r="U979" s="76">
        <f t="shared" si="977"/>
        <v>0</v>
      </c>
      <c r="V979" s="76">
        <f t="shared" si="977"/>
        <v>0</v>
      </c>
    </row>
    <row r="980">
      <c r="A980" s="76" t="str">
        <f t="shared" si="1"/>
        <v> ()</v>
      </c>
      <c r="B980" s="76"/>
      <c r="C980" s="76"/>
      <c r="D980" s="76"/>
      <c r="E980" s="76"/>
      <c r="F980" s="76"/>
      <c r="G980" s="76"/>
      <c r="H980" s="76"/>
      <c r="I980" s="88" t="str">
        <f t="shared" si="3"/>
        <v>no</v>
      </c>
      <c r="J980" s="88" t="str">
        <f>IFERROR(__xludf.DUMMYFUNCTION("IFERROR(JOIN("", "",FILTER(K980:P980,LEN(K980:P980))))"),"")</f>
        <v/>
      </c>
      <c r="K980" s="76" t="str">
        <f>IFERROR(__xludf.DUMMYFUNCTION("IF(ISBLANK($D980),"""",IFERROR(JOIN("", "",QUERY(INDIRECT(""'(EDCA) "" &amp; K$3 &amp; ""'!$A$1:$D$1000""),""SELECT A WHERE D = '"" &amp; $A980 &amp; ""'""))))"),"")</f>
        <v/>
      </c>
      <c r="L980" s="76" t="str">
        <f>IFERROR(__xludf.DUMMYFUNCTION("IF(ISBLANK($D980),"""",IFERROR(JOIN("", "",QUERY(INDIRECT(""'(EDCA) "" &amp; L$3 &amp; ""'!$A$1:$D$1000""),""SELECT A WHERE D = '"" &amp; $A980 &amp; ""'""))))"),"")</f>
        <v/>
      </c>
      <c r="M980" s="76" t="str">
        <f>IFERROR(__xludf.DUMMYFUNCTION("IF(ISBLANK($D980),"""",IFERROR(JOIN("", "",QUERY(INDIRECT(""'(EDCA) "" &amp; M$3 &amp; ""'!$A$1:$D$1000""),""SELECT A WHERE D = '"" &amp; $A980 &amp; ""'""))))"),"")</f>
        <v/>
      </c>
      <c r="N980" s="76" t="str">
        <f>IFERROR(__xludf.DUMMYFUNCTION("IF(ISBLANK($D980),"""",IFERROR(JOIN("", "",QUERY(INDIRECT(""'(EDCA) "" &amp; N$3 &amp; ""'!$A$1:$D$1000""),""SELECT A WHERE D = '"" &amp; $A980 &amp; ""'""))))"),"")</f>
        <v/>
      </c>
      <c r="O980" s="76" t="str">
        <f>IFERROR(__xludf.DUMMYFUNCTION("IF(ISBLANK($D980),"""",IFERROR(JOIN("", "",QUERY(INDIRECT(""'(EDCA) "" &amp; O$3 &amp; ""'!$A$1:$D$1000""),""SELECT A WHERE D = '"" &amp; $A980 &amp; ""'""))))"),"")</f>
        <v/>
      </c>
      <c r="P980" s="76" t="str">
        <f>IFERROR(__xludf.DUMMYFUNCTION("IF(ISBLANK($D980),"""",IFERROR(JOIN("", "",QUERY(INDIRECT(""'(EDCA) "" &amp; P$3 &amp; ""'!$A$1:$D$1000""),""SELECT A WHERE D = '"" &amp; $A980 &amp; ""'""))))"),"")</f>
        <v/>
      </c>
      <c r="Q980" s="76">
        <f t="shared" ref="Q980:V980" si="978">IF(ISBLANK(IFERROR(VLOOKUP($A980,INDIRECT("'(EDCA) " &amp; Q$3 &amp; "'!$D:$D"),1,FALSE))),0,1)</f>
        <v>0</v>
      </c>
      <c r="R980" s="76">
        <f t="shared" si="978"/>
        <v>0</v>
      </c>
      <c r="S980" s="76">
        <f t="shared" si="978"/>
        <v>0</v>
      </c>
      <c r="T980" s="76">
        <f t="shared" si="978"/>
        <v>0</v>
      </c>
      <c r="U980" s="76">
        <f t="shared" si="978"/>
        <v>0</v>
      </c>
      <c r="V980" s="76">
        <f t="shared" si="978"/>
        <v>0</v>
      </c>
    </row>
    <row r="981">
      <c r="A981" s="76" t="str">
        <f t="shared" si="1"/>
        <v> ()</v>
      </c>
      <c r="B981" s="76"/>
      <c r="C981" s="76"/>
      <c r="D981" s="76"/>
      <c r="E981" s="76"/>
      <c r="F981" s="76"/>
      <c r="G981" s="76"/>
      <c r="H981" s="76"/>
      <c r="I981" s="88" t="str">
        <f t="shared" si="3"/>
        <v>no</v>
      </c>
      <c r="J981" s="88" t="str">
        <f>IFERROR(__xludf.DUMMYFUNCTION("IFERROR(JOIN("", "",FILTER(K981:P981,LEN(K981:P981))))"),"")</f>
        <v/>
      </c>
      <c r="K981" s="76" t="str">
        <f>IFERROR(__xludf.DUMMYFUNCTION("IF(ISBLANK($D981),"""",IFERROR(JOIN("", "",QUERY(INDIRECT(""'(EDCA) "" &amp; K$3 &amp; ""'!$A$1:$D$1000""),""SELECT A WHERE D = '"" &amp; $A981 &amp; ""'""))))"),"")</f>
        <v/>
      </c>
      <c r="L981" s="76" t="str">
        <f>IFERROR(__xludf.DUMMYFUNCTION("IF(ISBLANK($D981),"""",IFERROR(JOIN("", "",QUERY(INDIRECT(""'(EDCA) "" &amp; L$3 &amp; ""'!$A$1:$D$1000""),""SELECT A WHERE D = '"" &amp; $A981 &amp; ""'""))))"),"")</f>
        <v/>
      </c>
      <c r="M981" s="76" t="str">
        <f>IFERROR(__xludf.DUMMYFUNCTION("IF(ISBLANK($D981),"""",IFERROR(JOIN("", "",QUERY(INDIRECT(""'(EDCA) "" &amp; M$3 &amp; ""'!$A$1:$D$1000""),""SELECT A WHERE D = '"" &amp; $A981 &amp; ""'""))))"),"")</f>
        <v/>
      </c>
      <c r="N981" s="76" t="str">
        <f>IFERROR(__xludf.DUMMYFUNCTION("IF(ISBLANK($D981),"""",IFERROR(JOIN("", "",QUERY(INDIRECT(""'(EDCA) "" &amp; N$3 &amp; ""'!$A$1:$D$1000""),""SELECT A WHERE D = '"" &amp; $A981 &amp; ""'""))))"),"")</f>
        <v/>
      </c>
      <c r="O981" s="76" t="str">
        <f>IFERROR(__xludf.DUMMYFUNCTION("IF(ISBLANK($D981),"""",IFERROR(JOIN("", "",QUERY(INDIRECT(""'(EDCA) "" &amp; O$3 &amp; ""'!$A$1:$D$1000""),""SELECT A WHERE D = '"" &amp; $A981 &amp; ""'""))))"),"")</f>
        <v/>
      </c>
      <c r="P981" s="76" t="str">
        <f>IFERROR(__xludf.DUMMYFUNCTION("IF(ISBLANK($D981),"""",IFERROR(JOIN("", "",QUERY(INDIRECT(""'(EDCA) "" &amp; P$3 &amp; ""'!$A$1:$D$1000""),""SELECT A WHERE D = '"" &amp; $A981 &amp; ""'""))))"),"")</f>
        <v/>
      </c>
      <c r="Q981" s="76">
        <f t="shared" ref="Q981:V981" si="979">IF(ISBLANK(IFERROR(VLOOKUP($A981,INDIRECT("'(EDCA) " &amp; Q$3 &amp; "'!$D:$D"),1,FALSE))),0,1)</f>
        <v>0</v>
      </c>
      <c r="R981" s="76">
        <f t="shared" si="979"/>
        <v>0</v>
      </c>
      <c r="S981" s="76">
        <f t="shared" si="979"/>
        <v>0</v>
      </c>
      <c r="T981" s="76">
        <f t="shared" si="979"/>
        <v>0</v>
      </c>
      <c r="U981" s="76">
        <f t="shared" si="979"/>
        <v>0</v>
      </c>
      <c r="V981" s="76">
        <f t="shared" si="979"/>
        <v>0</v>
      </c>
    </row>
    <row r="982">
      <c r="A982" s="76" t="str">
        <f t="shared" si="1"/>
        <v> ()</v>
      </c>
      <c r="B982" s="76"/>
      <c r="C982" s="76"/>
      <c r="D982" s="76"/>
      <c r="E982" s="76"/>
      <c r="F982" s="76"/>
      <c r="G982" s="76"/>
      <c r="H982" s="76"/>
      <c r="I982" s="88" t="str">
        <f t="shared" si="3"/>
        <v>no</v>
      </c>
      <c r="J982" s="88" t="str">
        <f>IFERROR(__xludf.DUMMYFUNCTION("IFERROR(JOIN("", "",FILTER(K982:P982,LEN(K982:P982))))"),"")</f>
        <v/>
      </c>
      <c r="K982" s="76" t="str">
        <f>IFERROR(__xludf.DUMMYFUNCTION("IF(ISBLANK($D982),"""",IFERROR(JOIN("", "",QUERY(INDIRECT(""'(EDCA) "" &amp; K$3 &amp; ""'!$A$1:$D$1000""),""SELECT A WHERE D = '"" &amp; $A982 &amp; ""'""))))"),"")</f>
        <v/>
      </c>
      <c r="L982" s="76" t="str">
        <f>IFERROR(__xludf.DUMMYFUNCTION("IF(ISBLANK($D982),"""",IFERROR(JOIN("", "",QUERY(INDIRECT(""'(EDCA) "" &amp; L$3 &amp; ""'!$A$1:$D$1000""),""SELECT A WHERE D = '"" &amp; $A982 &amp; ""'""))))"),"")</f>
        <v/>
      </c>
      <c r="M982" s="76" t="str">
        <f>IFERROR(__xludf.DUMMYFUNCTION("IF(ISBLANK($D982),"""",IFERROR(JOIN("", "",QUERY(INDIRECT(""'(EDCA) "" &amp; M$3 &amp; ""'!$A$1:$D$1000""),""SELECT A WHERE D = '"" &amp; $A982 &amp; ""'""))))"),"")</f>
        <v/>
      </c>
      <c r="N982" s="76" t="str">
        <f>IFERROR(__xludf.DUMMYFUNCTION("IF(ISBLANK($D982),"""",IFERROR(JOIN("", "",QUERY(INDIRECT(""'(EDCA) "" &amp; N$3 &amp; ""'!$A$1:$D$1000""),""SELECT A WHERE D = '"" &amp; $A982 &amp; ""'""))))"),"")</f>
        <v/>
      </c>
      <c r="O982" s="76" t="str">
        <f>IFERROR(__xludf.DUMMYFUNCTION("IF(ISBLANK($D982),"""",IFERROR(JOIN("", "",QUERY(INDIRECT(""'(EDCA) "" &amp; O$3 &amp; ""'!$A$1:$D$1000""),""SELECT A WHERE D = '"" &amp; $A982 &amp; ""'""))))"),"")</f>
        <v/>
      </c>
      <c r="P982" s="76" t="str">
        <f>IFERROR(__xludf.DUMMYFUNCTION("IF(ISBLANK($D982),"""",IFERROR(JOIN("", "",QUERY(INDIRECT(""'(EDCA) "" &amp; P$3 &amp; ""'!$A$1:$D$1000""),""SELECT A WHERE D = '"" &amp; $A982 &amp; ""'""))))"),"")</f>
        <v/>
      </c>
      <c r="Q982" s="76">
        <f t="shared" ref="Q982:V982" si="980">IF(ISBLANK(IFERROR(VLOOKUP($A982,INDIRECT("'(EDCA) " &amp; Q$3 &amp; "'!$D:$D"),1,FALSE))),0,1)</f>
        <v>0</v>
      </c>
      <c r="R982" s="76">
        <f t="shared" si="980"/>
        <v>0</v>
      </c>
      <c r="S982" s="76">
        <f t="shared" si="980"/>
        <v>0</v>
      </c>
      <c r="T982" s="76">
        <f t="shared" si="980"/>
        <v>0</v>
      </c>
      <c r="U982" s="76">
        <f t="shared" si="980"/>
        <v>0</v>
      </c>
      <c r="V982" s="76">
        <f t="shared" si="980"/>
        <v>0</v>
      </c>
    </row>
    <row r="983">
      <c r="A983" s="76" t="str">
        <f t="shared" si="1"/>
        <v> ()</v>
      </c>
      <c r="B983" s="76"/>
      <c r="C983" s="76"/>
      <c r="D983" s="76"/>
      <c r="E983" s="76"/>
      <c r="F983" s="76"/>
      <c r="G983" s="76"/>
      <c r="H983" s="76"/>
      <c r="I983" s="88" t="str">
        <f t="shared" si="3"/>
        <v>no</v>
      </c>
      <c r="J983" s="88" t="str">
        <f>IFERROR(__xludf.DUMMYFUNCTION("IFERROR(JOIN("", "",FILTER(K983:P983,LEN(K983:P983))))"),"")</f>
        <v/>
      </c>
      <c r="K983" s="76" t="str">
        <f>IFERROR(__xludf.DUMMYFUNCTION("IF(ISBLANK($D983),"""",IFERROR(JOIN("", "",QUERY(INDIRECT(""'(EDCA) "" &amp; K$3 &amp; ""'!$A$1:$D$1000""),""SELECT A WHERE D = '"" &amp; $A983 &amp; ""'""))))"),"")</f>
        <v/>
      </c>
      <c r="L983" s="76" t="str">
        <f>IFERROR(__xludf.DUMMYFUNCTION("IF(ISBLANK($D983),"""",IFERROR(JOIN("", "",QUERY(INDIRECT(""'(EDCA) "" &amp; L$3 &amp; ""'!$A$1:$D$1000""),""SELECT A WHERE D = '"" &amp; $A983 &amp; ""'""))))"),"")</f>
        <v/>
      </c>
      <c r="M983" s="76" t="str">
        <f>IFERROR(__xludf.DUMMYFUNCTION("IF(ISBLANK($D983),"""",IFERROR(JOIN("", "",QUERY(INDIRECT(""'(EDCA) "" &amp; M$3 &amp; ""'!$A$1:$D$1000""),""SELECT A WHERE D = '"" &amp; $A983 &amp; ""'""))))"),"")</f>
        <v/>
      </c>
      <c r="N983" s="76" t="str">
        <f>IFERROR(__xludf.DUMMYFUNCTION("IF(ISBLANK($D983),"""",IFERROR(JOIN("", "",QUERY(INDIRECT(""'(EDCA) "" &amp; N$3 &amp; ""'!$A$1:$D$1000""),""SELECT A WHERE D = '"" &amp; $A983 &amp; ""'""))))"),"")</f>
        <v/>
      </c>
      <c r="O983" s="76" t="str">
        <f>IFERROR(__xludf.DUMMYFUNCTION("IF(ISBLANK($D983),"""",IFERROR(JOIN("", "",QUERY(INDIRECT(""'(EDCA) "" &amp; O$3 &amp; ""'!$A$1:$D$1000""),""SELECT A WHERE D = '"" &amp; $A983 &amp; ""'""))))"),"")</f>
        <v/>
      </c>
      <c r="P983" s="76" t="str">
        <f>IFERROR(__xludf.DUMMYFUNCTION("IF(ISBLANK($D983),"""",IFERROR(JOIN("", "",QUERY(INDIRECT(""'(EDCA) "" &amp; P$3 &amp; ""'!$A$1:$D$1000""),""SELECT A WHERE D = '"" &amp; $A983 &amp; ""'""))))"),"")</f>
        <v/>
      </c>
      <c r="Q983" s="76">
        <f t="shared" ref="Q983:V983" si="981">IF(ISBLANK(IFERROR(VLOOKUP($A983,INDIRECT("'(EDCA) " &amp; Q$3 &amp; "'!$D:$D"),1,FALSE))),0,1)</f>
        <v>0</v>
      </c>
      <c r="R983" s="76">
        <f t="shared" si="981"/>
        <v>0</v>
      </c>
      <c r="S983" s="76">
        <f t="shared" si="981"/>
        <v>0</v>
      </c>
      <c r="T983" s="76">
        <f t="shared" si="981"/>
        <v>0</v>
      </c>
      <c r="U983" s="76">
        <f t="shared" si="981"/>
        <v>0</v>
      </c>
      <c r="V983" s="76">
        <f t="shared" si="981"/>
        <v>0</v>
      </c>
    </row>
    <row r="984">
      <c r="A984" s="76" t="str">
        <f t="shared" si="1"/>
        <v> ()</v>
      </c>
      <c r="B984" s="76"/>
      <c r="C984" s="76"/>
      <c r="D984" s="76"/>
      <c r="E984" s="76"/>
      <c r="F984" s="76"/>
      <c r="G984" s="76"/>
      <c r="H984" s="76"/>
      <c r="I984" s="88" t="str">
        <f t="shared" si="3"/>
        <v>no</v>
      </c>
      <c r="J984" s="88" t="str">
        <f>IFERROR(__xludf.DUMMYFUNCTION("IFERROR(JOIN("", "",FILTER(K984:P984,LEN(K984:P984))))"),"")</f>
        <v/>
      </c>
      <c r="K984" s="76" t="str">
        <f>IFERROR(__xludf.DUMMYFUNCTION("IF(ISBLANK($D984),"""",IFERROR(JOIN("", "",QUERY(INDIRECT(""'(EDCA) "" &amp; K$3 &amp; ""'!$A$1:$D$1000""),""SELECT A WHERE D = '"" &amp; $A984 &amp; ""'""))))"),"")</f>
        <v/>
      </c>
      <c r="L984" s="76" t="str">
        <f>IFERROR(__xludf.DUMMYFUNCTION("IF(ISBLANK($D984),"""",IFERROR(JOIN("", "",QUERY(INDIRECT(""'(EDCA) "" &amp; L$3 &amp; ""'!$A$1:$D$1000""),""SELECT A WHERE D = '"" &amp; $A984 &amp; ""'""))))"),"")</f>
        <v/>
      </c>
      <c r="M984" s="76" t="str">
        <f>IFERROR(__xludf.DUMMYFUNCTION("IF(ISBLANK($D984),"""",IFERROR(JOIN("", "",QUERY(INDIRECT(""'(EDCA) "" &amp; M$3 &amp; ""'!$A$1:$D$1000""),""SELECT A WHERE D = '"" &amp; $A984 &amp; ""'""))))"),"")</f>
        <v/>
      </c>
      <c r="N984" s="76" t="str">
        <f>IFERROR(__xludf.DUMMYFUNCTION("IF(ISBLANK($D984),"""",IFERROR(JOIN("", "",QUERY(INDIRECT(""'(EDCA) "" &amp; N$3 &amp; ""'!$A$1:$D$1000""),""SELECT A WHERE D = '"" &amp; $A984 &amp; ""'""))))"),"")</f>
        <v/>
      </c>
      <c r="O984" s="76" t="str">
        <f>IFERROR(__xludf.DUMMYFUNCTION("IF(ISBLANK($D984),"""",IFERROR(JOIN("", "",QUERY(INDIRECT(""'(EDCA) "" &amp; O$3 &amp; ""'!$A$1:$D$1000""),""SELECT A WHERE D = '"" &amp; $A984 &amp; ""'""))))"),"")</f>
        <v/>
      </c>
      <c r="P984" s="76" t="str">
        <f>IFERROR(__xludf.DUMMYFUNCTION("IF(ISBLANK($D984),"""",IFERROR(JOIN("", "",QUERY(INDIRECT(""'(EDCA) "" &amp; P$3 &amp; ""'!$A$1:$D$1000""),""SELECT A WHERE D = '"" &amp; $A984 &amp; ""'""))))"),"")</f>
        <v/>
      </c>
      <c r="Q984" s="76">
        <f t="shared" ref="Q984:V984" si="982">IF(ISBLANK(IFERROR(VLOOKUP($A984,INDIRECT("'(EDCA) " &amp; Q$3 &amp; "'!$D:$D"),1,FALSE))),0,1)</f>
        <v>0</v>
      </c>
      <c r="R984" s="76">
        <f t="shared" si="982"/>
        <v>0</v>
      </c>
      <c r="S984" s="76">
        <f t="shared" si="982"/>
        <v>0</v>
      </c>
      <c r="T984" s="76">
        <f t="shared" si="982"/>
        <v>0</v>
      </c>
      <c r="U984" s="76">
        <f t="shared" si="982"/>
        <v>0</v>
      </c>
      <c r="V984" s="76">
        <f t="shared" si="982"/>
        <v>0</v>
      </c>
    </row>
    <row r="985">
      <c r="A985" s="76" t="str">
        <f t="shared" si="1"/>
        <v> ()</v>
      </c>
      <c r="B985" s="76"/>
      <c r="C985" s="76"/>
      <c r="D985" s="76"/>
      <c r="E985" s="76"/>
      <c r="F985" s="76"/>
      <c r="G985" s="76"/>
      <c r="H985" s="76"/>
      <c r="I985" s="88" t="str">
        <f t="shared" si="3"/>
        <v>no</v>
      </c>
      <c r="J985" s="88" t="str">
        <f>IFERROR(__xludf.DUMMYFUNCTION("IFERROR(JOIN("", "",FILTER(K985:P985,LEN(K985:P985))))"),"")</f>
        <v/>
      </c>
      <c r="K985" s="76" t="str">
        <f>IFERROR(__xludf.DUMMYFUNCTION("IF(ISBLANK($D985),"""",IFERROR(JOIN("", "",QUERY(INDIRECT(""'(EDCA) "" &amp; K$3 &amp; ""'!$A$1:$D$1000""),""SELECT A WHERE D = '"" &amp; $A985 &amp; ""'""))))"),"")</f>
        <v/>
      </c>
      <c r="L985" s="76" t="str">
        <f>IFERROR(__xludf.DUMMYFUNCTION("IF(ISBLANK($D985),"""",IFERROR(JOIN("", "",QUERY(INDIRECT(""'(EDCA) "" &amp; L$3 &amp; ""'!$A$1:$D$1000""),""SELECT A WHERE D = '"" &amp; $A985 &amp; ""'""))))"),"")</f>
        <v/>
      </c>
      <c r="M985" s="76" t="str">
        <f>IFERROR(__xludf.DUMMYFUNCTION("IF(ISBLANK($D985),"""",IFERROR(JOIN("", "",QUERY(INDIRECT(""'(EDCA) "" &amp; M$3 &amp; ""'!$A$1:$D$1000""),""SELECT A WHERE D = '"" &amp; $A985 &amp; ""'""))))"),"")</f>
        <v/>
      </c>
      <c r="N985" s="76" t="str">
        <f>IFERROR(__xludf.DUMMYFUNCTION("IF(ISBLANK($D985),"""",IFERROR(JOIN("", "",QUERY(INDIRECT(""'(EDCA) "" &amp; N$3 &amp; ""'!$A$1:$D$1000""),""SELECT A WHERE D = '"" &amp; $A985 &amp; ""'""))))"),"")</f>
        <v/>
      </c>
      <c r="O985" s="76" t="str">
        <f>IFERROR(__xludf.DUMMYFUNCTION("IF(ISBLANK($D985),"""",IFERROR(JOIN("", "",QUERY(INDIRECT(""'(EDCA) "" &amp; O$3 &amp; ""'!$A$1:$D$1000""),""SELECT A WHERE D = '"" &amp; $A985 &amp; ""'""))))"),"")</f>
        <v/>
      </c>
      <c r="P985" s="76" t="str">
        <f>IFERROR(__xludf.DUMMYFUNCTION("IF(ISBLANK($D985),"""",IFERROR(JOIN("", "",QUERY(INDIRECT(""'(EDCA) "" &amp; P$3 &amp; ""'!$A$1:$D$1000""),""SELECT A WHERE D = '"" &amp; $A985 &amp; ""'""))))"),"")</f>
        <v/>
      </c>
      <c r="Q985" s="76">
        <f t="shared" ref="Q985:V985" si="983">IF(ISBLANK(IFERROR(VLOOKUP($A985,INDIRECT("'(EDCA) " &amp; Q$3 &amp; "'!$D:$D"),1,FALSE))),0,1)</f>
        <v>0</v>
      </c>
      <c r="R985" s="76">
        <f t="shared" si="983"/>
        <v>0</v>
      </c>
      <c r="S985" s="76">
        <f t="shared" si="983"/>
        <v>0</v>
      </c>
      <c r="T985" s="76">
        <f t="shared" si="983"/>
        <v>0</v>
      </c>
      <c r="U985" s="76">
        <f t="shared" si="983"/>
        <v>0</v>
      </c>
      <c r="V985" s="76">
        <f t="shared" si="983"/>
        <v>0</v>
      </c>
    </row>
    <row r="986">
      <c r="A986" s="76" t="str">
        <f t="shared" si="1"/>
        <v> ()</v>
      </c>
      <c r="B986" s="76"/>
      <c r="C986" s="76"/>
      <c r="D986" s="76"/>
      <c r="E986" s="76"/>
      <c r="F986" s="76"/>
      <c r="G986" s="76"/>
      <c r="H986" s="76"/>
      <c r="I986" s="88" t="str">
        <f t="shared" si="3"/>
        <v>no</v>
      </c>
      <c r="J986" s="88" t="str">
        <f>IFERROR(__xludf.DUMMYFUNCTION("IFERROR(JOIN("", "",FILTER(K986:P986,LEN(K986:P986))))"),"")</f>
        <v/>
      </c>
      <c r="K986" s="76" t="str">
        <f>IFERROR(__xludf.DUMMYFUNCTION("IF(ISBLANK($D986),"""",IFERROR(JOIN("", "",QUERY(INDIRECT(""'(EDCA) "" &amp; K$3 &amp; ""'!$A$1:$D$1000""),""SELECT A WHERE D = '"" &amp; $A986 &amp; ""'""))))"),"")</f>
        <v/>
      </c>
      <c r="L986" s="76" t="str">
        <f>IFERROR(__xludf.DUMMYFUNCTION("IF(ISBLANK($D986),"""",IFERROR(JOIN("", "",QUERY(INDIRECT(""'(EDCA) "" &amp; L$3 &amp; ""'!$A$1:$D$1000""),""SELECT A WHERE D = '"" &amp; $A986 &amp; ""'""))))"),"")</f>
        <v/>
      </c>
      <c r="M986" s="76" t="str">
        <f>IFERROR(__xludf.DUMMYFUNCTION("IF(ISBLANK($D986),"""",IFERROR(JOIN("", "",QUERY(INDIRECT(""'(EDCA) "" &amp; M$3 &amp; ""'!$A$1:$D$1000""),""SELECT A WHERE D = '"" &amp; $A986 &amp; ""'""))))"),"")</f>
        <v/>
      </c>
      <c r="N986" s="76" t="str">
        <f>IFERROR(__xludf.DUMMYFUNCTION("IF(ISBLANK($D986),"""",IFERROR(JOIN("", "",QUERY(INDIRECT(""'(EDCA) "" &amp; N$3 &amp; ""'!$A$1:$D$1000""),""SELECT A WHERE D = '"" &amp; $A986 &amp; ""'""))))"),"")</f>
        <v/>
      </c>
      <c r="O986" s="76" t="str">
        <f>IFERROR(__xludf.DUMMYFUNCTION("IF(ISBLANK($D986),"""",IFERROR(JOIN("", "",QUERY(INDIRECT(""'(EDCA) "" &amp; O$3 &amp; ""'!$A$1:$D$1000""),""SELECT A WHERE D = '"" &amp; $A986 &amp; ""'""))))"),"")</f>
        <v/>
      </c>
      <c r="P986" s="76" t="str">
        <f>IFERROR(__xludf.DUMMYFUNCTION("IF(ISBLANK($D986),"""",IFERROR(JOIN("", "",QUERY(INDIRECT(""'(EDCA) "" &amp; P$3 &amp; ""'!$A$1:$D$1000""),""SELECT A WHERE D = '"" &amp; $A986 &amp; ""'""))))"),"")</f>
        <v/>
      </c>
      <c r="Q986" s="76">
        <f t="shared" ref="Q986:V986" si="984">IF(ISBLANK(IFERROR(VLOOKUP($A986,INDIRECT("'(EDCA) " &amp; Q$3 &amp; "'!$D:$D"),1,FALSE))),0,1)</f>
        <v>0</v>
      </c>
      <c r="R986" s="76">
        <f t="shared" si="984"/>
        <v>0</v>
      </c>
      <c r="S986" s="76">
        <f t="shared" si="984"/>
        <v>0</v>
      </c>
      <c r="T986" s="76">
        <f t="shared" si="984"/>
        <v>0</v>
      </c>
      <c r="U986" s="76">
        <f t="shared" si="984"/>
        <v>0</v>
      </c>
      <c r="V986" s="76">
        <f t="shared" si="984"/>
        <v>0</v>
      </c>
    </row>
    <row r="987">
      <c r="A987" s="76" t="str">
        <f t="shared" si="1"/>
        <v> ()</v>
      </c>
      <c r="B987" s="76"/>
      <c r="C987" s="76"/>
      <c r="D987" s="76"/>
      <c r="E987" s="76"/>
      <c r="F987" s="76"/>
      <c r="G987" s="76"/>
      <c r="H987" s="76"/>
      <c r="I987" s="88" t="str">
        <f t="shared" si="3"/>
        <v>no</v>
      </c>
      <c r="J987" s="88" t="str">
        <f>IFERROR(__xludf.DUMMYFUNCTION("IFERROR(JOIN("", "",FILTER(K987:P987,LEN(K987:P987))))"),"")</f>
        <v/>
      </c>
      <c r="K987" s="76" t="str">
        <f>IFERROR(__xludf.DUMMYFUNCTION("IF(ISBLANK($D987),"""",IFERROR(JOIN("", "",QUERY(INDIRECT(""'(EDCA) "" &amp; K$3 &amp; ""'!$A$1:$D$1000""),""SELECT A WHERE D = '"" &amp; $A987 &amp; ""'""))))"),"")</f>
        <v/>
      </c>
      <c r="L987" s="76" t="str">
        <f>IFERROR(__xludf.DUMMYFUNCTION("IF(ISBLANK($D987),"""",IFERROR(JOIN("", "",QUERY(INDIRECT(""'(EDCA) "" &amp; L$3 &amp; ""'!$A$1:$D$1000""),""SELECT A WHERE D = '"" &amp; $A987 &amp; ""'""))))"),"")</f>
        <v/>
      </c>
      <c r="M987" s="76" t="str">
        <f>IFERROR(__xludf.DUMMYFUNCTION("IF(ISBLANK($D987),"""",IFERROR(JOIN("", "",QUERY(INDIRECT(""'(EDCA) "" &amp; M$3 &amp; ""'!$A$1:$D$1000""),""SELECT A WHERE D = '"" &amp; $A987 &amp; ""'""))))"),"")</f>
        <v/>
      </c>
      <c r="N987" s="76" t="str">
        <f>IFERROR(__xludf.DUMMYFUNCTION("IF(ISBLANK($D987),"""",IFERROR(JOIN("", "",QUERY(INDIRECT(""'(EDCA) "" &amp; N$3 &amp; ""'!$A$1:$D$1000""),""SELECT A WHERE D = '"" &amp; $A987 &amp; ""'""))))"),"")</f>
        <v/>
      </c>
      <c r="O987" s="76" t="str">
        <f>IFERROR(__xludf.DUMMYFUNCTION("IF(ISBLANK($D987),"""",IFERROR(JOIN("", "",QUERY(INDIRECT(""'(EDCA) "" &amp; O$3 &amp; ""'!$A$1:$D$1000""),""SELECT A WHERE D = '"" &amp; $A987 &amp; ""'""))))"),"")</f>
        <v/>
      </c>
      <c r="P987" s="76" t="str">
        <f>IFERROR(__xludf.DUMMYFUNCTION("IF(ISBLANK($D987),"""",IFERROR(JOIN("", "",QUERY(INDIRECT(""'(EDCA) "" &amp; P$3 &amp; ""'!$A$1:$D$1000""),""SELECT A WHERE D = '"" &amp; $A987 &amp; ""'""))))"),"")</f>
        <v/>
      </c>
      <c r="Q987" s="76">
        <f t="shared" ref="Q987:V987" si="985">IF(ISBLANK(IFERROR(VLOOKUP($A987,INDIRECT("'(EDCA) " &amp; Q$3 &amp; "'!$D:$D"),1,FALSE))),0,1)</f>
        <v>0</v>
      </c>
      <c r="R987" s="76">
        <f t="shared" si="985"/>
        <v>0</v>
      </c>
      <c r="S987" s="76">
        <f t="shared" si="985"/>
        <v>0</v>
      </c>
      <c r="T987" s="76">
        <f t="shared" si="985"/>
        <v>0</v>
      </c>
      <c r="U987" s="76">
        <f t="shared" si="985"/>
        <v>0</v>
      </c>
      <c r="V987" s="76">
        <f t="shared" si="985"/>
        <v>0</v>
      </c>
    </row>
    <row r="988">
      <c r="A988" s="76" t="str">
        <f t="shared" si="1"/>
        <v> ()</v>
      </c>
      <c r="B988" s="76"/>
      <c r="C988" s="76"/>
      <c r="D988" s="76"/>
      <c r="E988" s="76"/>
      <c r="F988" s="76"/>
      <c r="G988" s="76"/>
      <c r="H988" s="76"/>
      <c r="I988" s="88" t="str">
        <f t="shared" si="3"/>
        <v>no</v>
      </c>
      <c r="J988" s="88" t="str">
        <f>IFERROR(__xludf.DUMMYFUNCTION("IFERROR(JOIN("", "",FILTER(K988:P988,LEN(K988:P988))))"),"")</f>
        <v/>
      </c>
      <c r="K988" s="76" t="str">
        <f>IFERROR(__xludf.DUMMYFUNCTION("IF(ISBLANK($D988),"""",IFERROR(JOIN("", "",QUERY(INDIRECT(""'(EDCA) "" &amp; K$3 &amp; ""'!$A$1:$D$1000""),""SELECT A WHERE D = '"" &amp; $A988 &amp; ""'""))))"),"")</f>
        <v/>
      </c>
      <c r="L988" s="76" t="str">
        <f>IFERROR(__xludf.DUMMYFUNCTION("IF(ISBLANK($D988),"""",IFERROR(JOIN("", "",QUERY(INDIRECT(""'(EDCA) "" &amp; L$3 &amp; ""'!$A$1:$D$1000""),""SELECT A WHERE D = '"" &amp; $A988 &amp; ""'""))))"),"")</f>
        <v/>
      </c>
      <c r="M988" s="76" t="str">
        <f>IFERROR(__xludf.DUMMYFUNCTION("IF(ISBLANK($D988),"""",IFERROR(JOIN("", "",QUERY(INDIRECT(""'(EDCA) "" &amp; M$3 &amp; ""'!$A$1:$D$1000""),""SELECT A WHERE D = '"" &amp; $A988 &amp; ""'""))))"),"")</f>
        <v/>
      </c>
      <c r="N988" s="76" t="str">
        <f>IFERROR(__xludf.DUMMYFUNCTION("IF(ISBLANK($D988),"""",IFERROR(JOIN("", "",QUERY(INDIRECT(""'(EDCA) "" &amp; N$3 &amp; ""'!$A$1:$D$1000""),""SELECT A WHERE D = '"" &amp; $A988 &amp; ""'""))))"),"")</f>
        <v/>
      </c>
      <c r="O988" s="76" t="str">
        <f>IFERROR(__xludf.DUMMYFUNCTION("IF(ISBLANK($D988),"""",IFERROR(JOIN("", "",QUERY(INDIRECT(""'(EDCA) "" &amp; O$3 &amp; ""'!$A$1:$D$1000""),""SELECT A WHERE D = '"" &amp; $A988 &amp; ""'""))))"),"")</f>
        <v/>
      </c>
      <c r="P988" s="76" t="str">
        <f>IFERROR(__xludf.DUMMYFUNCTION("IF(ISBLANK($D988),"""",IFERROR(JOIN("", "",QUERY(INDIRECT(""'(EDCA) "" &amp; P$3 &amp; ""'!$A$1:$D$1000""),""SELECT A WHERE D = '"" &amp; $A988 &amp; ""'""))))"),"")</f>
        <v/>
      </c>
      <c r="Q988" s="76">
        <f t="shared" ref="Q988:V988" si="986">IF(ISBLANK(IFERROR(VLOOKUP($A988,INDIRECT("'(EDCA) " &amp; Q$3 &amp; "'!$D:$D"),1,FALSE))),0,1)</f>
        <v>0</v>
      </c>
      <c r="R988" s="76">
        <f t="shared" si="986"/>
        <v>0</v>
      </c>
      <c r="S988" s="76">
        <f t="shared" si="986"/>
        <v>0</v>
      </c>
      <c r="T988" s="76">
        <f t="shared" si="986"/>
        <v>0</v>
      </c>
      <c r="U988" s="76">
        <f t="shared" si="986"/>
        <v>0</v>
      </c>
      <c r="V988" s="76">
        <f t="shared" si="986"/>
        <v>0</v>
      </c>
    </row>
    <row r="989">
      <c r="A989" s="76" t="str">
        <f t="shared" si="1"/>
        <v> ()</v>
      </c>
      <c r="B989" s="76"/>
      <c r="C989" s="76"/>
      <c r="D989" s="76"/>
      <c r="E989" s="76"/>
      <c r="F989" s="76"/>
      <c r="G989" s="76"/>
      <c r="H989" s="76"/>
      <c r="I989" s="88" t="str">
        <f t="shared" si="3"/>
        <v>no</v>
      </c>
      <c r="J989" s="88" t="str">
        <f>IFERROR(__xludf.DUMMYFUNCTION("IFERROR(JOIN("", "",FILTER(K989:P989,LEN(K989:P989))))"),"")</f>
        <v/>
      </c>
      <c r="K989" s="76" t="str">
        <f>IFERROR(__xludf.DUMMYFUNCTION("IF(ISBLANK($D989),"""",IFERROR(JOIN("", "",QUERY(INDIRECT(""'(EDCA) "" &amp; K$3 &amp; ""'!$A$1:$D$1000""),""SELECT A WHERE D = '"" &amp; $A989 &amp; ""'""))))"),"")</f>
        <v/>
      </c>
      <c r="L989" s="76" t="str">
        <f>IFERROR(__xludf.DUMMYFUNCTION("IF(ISBLANK($D989),"""",IFERROR(JOIN("", "",QUERY(INDIRECT(""'(EDCA) "" &amp; L$3 &amp; ""'!$A$1:$D$1000""),""SELECT A WHERE D = '"" &amp; $A989 &amp; ""'""))))"),"")</f>
        <v/>
      </c>
      <c r="M989" s="76" t="str">
        <f>IFERROR(__xludf.DUMMYFUNCTION("IF(ISBLANK($D989),"""",IFERROR(JOIN("", "",QUERY(INDIRECT(""'(EDCA) "" &amp; M$3 &amp; ""'!$A$1:$D$1000""),""SELECT A WHERE D = '"" &amp; $A989 &amp; ""'""))))"),"")</f>
        <v/>
      </c>
      <c r="N989" s="76" t="str">
        <f>IFERROR(__xludf.DUMMYFUNCTION("IF(ISBLANK($D989),"""",IFERROR(JOIN("", "",QUERY(INDIRECT(""'(EDCA) "" &amp; N$3 &amp; ""'!$A$1:$D$1000""),""SELECT A WHERE D = '"" &amp; $A989 &amp; ""'""))))"),"")</f>
        <v/>
      </c>
      <c r="O989" s="76" t="str">
        <f>IFERROR(__xludf.DUMMYFUNCTION("IF(ISBLANK($D989),"""",IFERROR(JOIN("", "",QUERY(INDIRECT(""'(EDCA) "" &amp; O$3 &amp; ""'!$A$1:$D$1000""),""SELECT A WHERE D = '"" &amp; $A989 &amp; ""'""))))"),"")</f>
        <v/>
      </c>
      <c r="P989" s="76" t="str">
        <f>IFERROR(__xludf.DUMMYFUNCTION("IF(ISBLANK($D989),"""",IFERROR(JOIN("", "",QUERY(INDIRECT(""'(EDCA) "" &amp; P$3 &amp; ""'!$A$1:$D$1000""),""SELECT A WHERE D = '"" &amp; $A989 &amp; ""'""))))"),"")</f>
        <v/>
      </c>
      <c r="Q989" s="76">
        <f t="shared" ref="Q989:V989" si="987">IF(ISBLANK(IFERROR(VLOOKUP($A989,INDIRECT("'(EDCA) " &amp; Q$3 &amp; "'!$D:$D"),1,FALSE))),0,1)</f>
        <v>0</v>
      </c>
      <c r="R989" s="76">
        <f t="shared" si="987"/>
        <v>0</v>
      </c>
      <c r="S989" s="76">
        <f t="shared" si="987"/>
        <v>0</v>
      </c>
      <c r="T989" s="76">
        <f t="shared" si="987"/>
        <v>0</v>
      </c>
      <c r="U989" s="76">
        <f t="shared" si="987"/>
        <v>0</v>
      </c>
      <c r="V989" s="76">
        <f t="shared" si="987"/>
        <v>0</v>
      </c>
    </row>
    <row r="990">
      <c r="A990" s="76" t="str">
        <f t="shared" si="1"/>
        <v> ()</v>
      </c>
      <c r="B990" s="76"/>
      <c r="C990" s="76"/>
      <c r="D990" s="76"/>
      <c r="E990" s="76"/>
      <c r="F990" s="76"/>
      <c r="G990" s="76"/>
      <c r="H990" s="76"/>
      <c r="I990" s="88" t="str">
        <f t="shared" si="3"/>
        <v>no</v>
      </c>
      <c r="J990" s="88" t="str">
        <f>IFERROR(__xludf.DUMMYFUNCTION("IFERROR(JOIN("", "",FILTER(K990:P990,LEN(K990:P990))))"),"")</f>
        <v/>
      </c>
      <c r="K990" s="76" t="str">
        <f>IFERROR(__xludf.DUMMYFUNCTION("IF(ISBLANK($D990),"""",IFERROR(JOIN("", "",QUERY(INDIRECT(""'(EDCA) "" &amp; K$3 &amp; ""'!$A$1:$D$1000""),""SELECT A WHERE D = '"" &amp; $A990 &amp; ""'""))))"),"")</f>
        <v/>
      </c>
      <c r="L990" s="76" t="str">
        <f>IFERROR(__xludf.DUMMYFUNCTION("IF(ISBLANK($D990),"""",IFERROR(JOIN("", "",QUERY(INDIRECT(""'(EDCA) "" &amp; L$3 &amp; ""'!$A$1:$D$1000""),""SELECT A WHERE D = '"" &amp; $A990 &amp; ""'""))))"),"")</f>
        <v/>
      </c>
      <c r="M990" s="76" t="str">
        <f>IFERROR(__xludf.DUMMYFUNCTION("IF(ISBLANK($D990),"""",IFERROR(JOIN("", "",QUERY(INDIRECT(""'(EDCA) "" &amp; M$3 &amp; ""'!$A$1:$D$1000""),""SELECT A WHERE D = '"" &amp; $A990 &amp; ""'""))))"),"")</f>
        <v/>
      </c>
      <c r="N990" s="76" t="str">
        <f>IFERROR(__xludf.DUMMYFUNCTION("IF(ISBLANK($D990),"""",IFERROR(JOIN("", "",QUERY(INDIRECT(""'(EDCA) "" &amp; N$3 &amp; ""'!$A$1:$D$1000""),""SELECT A WHERE D = '"" &amp; $A990 &amp; ""'""))))"),"")</f>
        <v/>
      </c>
      <c r="O990" s="76" t="str">
        <f>IFERROR(__xludf.DUMMYFUNCTION("IF(ISBLANK($D990),"""",IFERROR(JOIN("", "",QUERY(INDIRECT(""'(EDCA) "" &amp; O$3 &amp; ""'!$A$1:$D$1000""),""SELECT A WHERE D = '"" &amp; $A990 &amp; ""'""))))"),"")</f>
        <v/>
      </c>
      <c r="P990" s="76" t="str">
        <f>IFERROR(__xludf.DUMMYFUNCTION("IF(ISBLANK($D990),"""",IFERROR(JOIN("", "",QUERY(INDIRECT(""'(EDCA) "" &amp; P$3 &amp; ""'!$A$1:$D$1000""),""SELECT A WHERE D = '"" &amp; $A990 &amp; ""'""))))"),"")</f>
        <v/>
      </c>
      <c r="Q990" s="76">
        <f t="shared" ref="Q990:V990" si="988">IF(ISBLANK(IFERROR(VLOOKUP($A990,INDIRECT("'(EDCA) " &amp; Q$3 &amp; "'!$D:$D"),1,FALSE))),0,1)</f>
        <v>0</v>
      </c>
      <c r="R990" s="76">
        <f t="shared" si="988"/>
        <v>0</v>
      </c>
      <c r="S990" s="76">
        <f t="shared" si="988"/>
        <v>0</v>
      </c>
      <c r="T990" s="76">
        <f t="shared" si="988"/>
        <v>0</v>
      </c>
      <c r="U990" s="76">
        <f t="shared" si="988"/>
        <v>0</v>
      </c>
      <c r="V990" s="76">
        <f t="shared" si="988"/>
        <v>0</v>
      </c>
    </row>
    <row r="991">
      <c r="A991" s="76" t="str">
        <f t="shared" si="1"/>
        <v> ()</v>
      </c>
      <c r="B991" s="76"/>
      <c r="C991" s="76"/>
      <c r="D991" s="76"/>
      <c r="E991" s="76"/>
      <c r="F991" s="76"/>
      <c r="G991" s="76"/>
      <c r="H991" s="76"/>
      <c r="I991" s="88" t="str">
        <f t="shared" si="3"/>
        <v>no</v>
      </c>
      <c r="J991" s="88" t="str">
        <f>IFERROR(__xludf.DUMMYFUNCTION("IFERROR(JOIN("", "",FILTER(K991:P991,LEN(K991:P991))))"),"")</f>
        <v/>
      </c>
      <c r="K991" s="76" t="str">
        <f>IFERROR(__xludf.DUMMYFUNCTION("IF(ISBLANK($D991),"""",IFERROR(JOIN("", "",QUERY(INDIRECT(""'(EDCA) "" &amp; K$3 &amp; ""'!$A$1:$D$1000""),""SELECT A WHERE D = '"" &amp; $A991 &amp; ""'""))))"),"")</f>
        <v/>
      </c>
      <c r="L991" s="76" t="str">
        <f>IFERROR(__xludf.DUMMYFUNCTION("IF(ISBLANK($D991),"""",IFERROR(JOIN("", "",QUERY(INDIRECT(""'(EDCA) "" &amp; L$3 &amp; ""'!$A$1:$D$1000""),""SELECT A WHERE D = '"" &amp; $A991 &amp; ""'""))))"),"")</f>
        <v/>
      </c>
      <c r="M991" s="76" t="str">
        <f>IFERROR(__xludf.DUMMYFUNCTION("IF(ISBLANK($D991),"""",IFERROR(JOIN("", "",QUERY(INDIRECT(""'(EDCA) "" &amp; M$3 &amp; ""'!$A$1:$D$1000""),""SELECT A WHERE D = '"" &amp; $A991 &amp; ""'""))))"),"")</f>
        <v/>
      </c>
      <c r="N991" s="76" t="str">
        <f>IFERROR(__xludf.DUMMYFUNCTION("IF(ISBLANK($D991),"""",IFERROR(JOIN("", "",QUERY(INDIRECT(""'(EDCA) "" &amp; N$3 &amp; ""'!$A$1:$D$1000""),""SELECT A WHERE D = '"" &amp; $A991 &amp; ""'""))))"),"")</f>
        <v/>
      </c>
      <c r="O991" s="76" t="str">
        <f>IFERROR(__xludf.DUMMYFUNCTION("IF(ISBLANK($D991),"""",IFERROR(JOIN("", "",QUERY(INDIRECT(""'(EDCA) "" &amp; O$3 &amp; ""'!$A$1:$D$1000""),""SELECT A WHERE D = '"" &amp; $A991 &amp; ""'""))))"),"")</f>
        <v/>
      </c>
      <c r="P991" s="76" t="str">
        <f>IFERROR(__xludf.DUMMYFUNCTION("IF(ISBLANK($D991),"""",IFERROR(JOIN("", "",QUERY(INDIRECT(""'(EDCA) "" &amp; P$3 &amp; ""'!$A$1:$D$1000""),""SELECT A WHERE D = '"" &amp; $A991 &amp; ""'""))))"),"")</f>
        <v/>
      </c>
      <c r="Q991" s="76">
        <f t="shared" ref="Q991:V991" si="989">IF(ISBLANK(IFERROR(VLOOKUP($A991,INDIRECT("'(EDCA) " &amp; Q$3 &amp; "'!$D:$D"),1,FALSE))),0,1)</f>
        <v>0</v>
      </c>
      <c r="R991" s="76">
        <f t="shared" si="989"/>
        <v>0</v>
      </c>
      <c r="S991" s="76">
        <f t="shared" si="989"/>
        <v>0</v>
      </c>
      <c r="T991" s="76">
        <f t="shared" si="989"/>
        <v>0</v>
      </c>
      <c r="U991" s="76">
        <f t="shared" si="989"/>
        <v>0</v>
      </c>
      <c r="V991" s="76">
        <f t="shared" si="989"/>
        <v>0</v>
      </c>
    </row>
    <row r="992">
      <c r="A992" s="76" t="str">
        <f t="shared" si="1"/>
        <v> ()</v>
      </c>
      <c r="B992" s="76"/>
      <c r="C992" s="76"/>
      <c r="D992" s="76"/>
      <c r="E992" s="76"/>
      <c r="F992" s="76"/>
      <c r="G992" s="76"/>
      <c r="H992" s="76"/>
      <c r="I992" s="88" t="str">
        <f t="shared" si="3"/>
        <v>no</v>
      </c>
      <c r="J992" s="88" t="str">
        <f>IFERROR(__xludf.DUMMYFUNCTION("IFERROR(JOIN("", "",FILTER(K992:P992,LEN(K992:P992))))"),"")</f>
        <v/>
      </c>
      <c r="K992" s="76" t="str">
        <f>IFERROR(__xludf.DUMMYFUNCTION("IF(ISBLANK($D992),"""",IFERROR(JOIN("", "",QUERY(INDIRECT(""'(EDCA) "" &amp; K$3 &amp; ""'!$A$1:$D$1000""),""SELECT A WHERE D = '"" &amp; $A992 &amp; ""'""))))"),"")</f>
        <v/>
      </c>
      <c r="L992" s="76" t="str">
        <f>IFERROR(__xludf.DUMMYFUNCTION("IF(ISBLANK($D992),"""",IFERROR(JOIN("", "",QUERY(INDIRECT(""'(EDCA) "" &amp; L$3 &amp; ""'!$A$1:$D$1000""),""SELECT A WHERE D = '"" &amp; $A992 &amp; ""'""))))"),"")</f>
        <v/>
      </c>
      <c r="M992" s="76" t="str">
        <f>IFERROR(__xludf.DUMMYFUNCTION("IF(ISBLANK($D992),"""",IFERROR(JOIN("", "",QUERY(INDIRECT(""'(EDCA) "" &amp; M$3 &amp; ""'!$A$1:$D$1000""),""SELECT A WHERE D = '"" &amp; $A992 &amp; ""'""))))"),"")</f>
        <v/>
      </c>
      <c r="N992" s="76" t="str">
        <f>IFERROR(__xludf.DUMMYFUNCTION("IF(ISBLANK($D992),"""",IFERROR(JOIN("", "",QUERY(INDIRECT(""'(EDCA) "" &amp; N$3 &amp; ""'!$A$1:$D$1000""),""SELECT A WHERE D = '"" &amp; $A992 &amp; ""'""))))"),"")</f>
        <v/>
      </c>
      <c r="O992" s="76" t="str">
        <f>IFERROR(__xludf.DUMMYFUNCTION("IF(ISBLANK($D992),"""",IFERROR(JOIN("", "",QUERY(INDIRECT(""'(EDCA) "" &amp; O$3 &amp; ""'!$A$1:$D$1000""),""SELECT A WHERE D = '"" &amp; $A992 &amp; ""'""))))"),"")</f>
        <v/>
      </c>
      <c r="P992" s="76" t="str">
        <f>IFERROR(__xludf.DUMMYFUNCTION("IF(ISBLANK($D992),"""",IFERROR(JOIN("", "",QUERY(INDIRECT(""'(EDCA) "" &amp; P$3 &amp; ""'!$A$1:$D$1000""),""SELECT A WHERE D = '"" &amp; $A992 &amp; ""'""))))"),"")</f>
        <v/>
      </c>
      <c r="Q992" s="76">
        <f t="shared" ref="Q992:V992" si="990">IF(ISBLANK(IFERROR(VLOOKUP($A992,INDIRECT("'(EDCA) " &amp; Q$3 &amp; "'!$D:$D"),1,FALSE))),0,1)</f>
        <v>0</v>
      </c>
      <c r="R992" s="76">
        <f t="shared" si="990"/>
        <v>0</v>
      </c>
      <c r="S992" s="76">
        <f t="shared" si="990"/>
        <v>0</v>
      </c>
      <c r="T992" s="76">
        <f t="shared" si="990"/>
        <v>0</v>
      </c>
      <c r="U992" s="76">
        <f t="shared" si="990"/>
        <v>0</v>
      </c>
      <c r="V992" s="76">
        <f t="shared" si="990"/>
        <v>0</v>
      </c>
    </row>
    <row r="993">
      <c r="A993" s="76" t="str">
        <f t="shared" si="1"/>
        <v> ()</v>
      </c>
      <c r="B993" s="76"/>
      <c r="C993" s="76"/>
      <c r="D993" s="76"/>
      <c r="E993" s="76"/>
      <c r="F993" s="76"/>
      <c r="G993" s="76"/>
      <c r="H993" s="76"/>
      <c r="I993" s="88" t="str">
        <f t="shared" si="3"/>
        <v>no</v>
      </c>
      <c r="J993" s="88" t="str">
        <f>IFERROR(__xludf.DUMMYFUNCTION("IFERROR(JOIN("", "",FILTER(K993:P993,LEN(K993:P993))))"),"")</f>
        <v/>
      </c>
      <c r="K993" s="76" t="str">
        <f>IFERROR(__xludf.DUMMYFUNCTION("IF(ISBLANK($D993),"""",IFERROR(JOIN("", "",QUERY(INDIRECT(""'(EDCA) "" &amp; K$3 &amp; ""'!$A$1:$D$1000""),""SELECT A WHERE D = '"" &amp; $A993 &amp; ""'""))))"),"")</f>
        <v/>
      </c>
      <c r="L993" s="76" t="str">
        <f>IFERROR(__xludf.DUMMYFUNCTION("IF(ISBLANK($D993),"""",IFERROR(JOIN("", "",QUERY(INDIRECT(""'(EDCA) "" &amp; L$3 &amp; ""'!$A$1:$D$1000""),""SELECT A WHERE D = '"" &amp; $A993 &amp; ""'""))))"),"")</f>
        <v/>
      </c>
      <c r="M993" s="76" t="str">
        <f>IFERROR(__xludf.DUMMYFUNCTION("IF(ISBLANK($D993),"""",IFERROR(JOIN("", "",QUERY(INDIRECT(""'(EDCA) "" &amp; M$3 &amp; ""'!$A$1:$D$1000""),""SELECT A WHERE D = '"" &amp; $A993 &amp; ""'""))))"),"")</f>
        <v/>
      </c>
      <c r="N993" s="76" t="str">
        <f>IFERROR(__xludf.DUMMYFUNCTION("IF(ISBLANK($D993),"""",IFERROR(JOIN("", "",QUERY(INDIRECT(""'(EDCA) "" &amp; N$3 &amp; ""'!$A$1:$D$1000""),""SELECT A WHERE D = '"" &amp; $A993 &amp; ""'""))))"),"")</f>
        <v/>
      </c>
      <c r="O993" s="76" t="str">
        <f>IFERROR(__xludf.DUMMYFUNCTION("IF(ISBLANK($D993),"""",IFERROR(JOIN("", "",QUERY(INDIRECT(""'(EDCA) "" &amp; O$3 &amp; ""'!$A$1:$D$1000""),""SELECT A WHERE D = '"" &amp; $A993 &amp; ""'""))))"),"")</f>
        <v/>
      </c>
      <c r="P993" s="76" t="str">
        <f>IFERROR(__xludf.DUMMYFUNCTION("IF(ISBLANK($D993),"""",IFERROR(JOIN("", "",QUERY(INDIRECT(""'(EDCA) "" &amp; P$3 &amp; ""'!$A$1:$D$1000""),""SELECT A WHERE D = '"" &amp; $A993 &amp; ""'""))))"),"")</f>
        <v/>
      </c>
      <c r="Q993" s="76">
        <f t="shared" ref="Q993:V993" si="991">IF(ISBLANK(IFERROR(VLOOKUP($A993,INDIRECT("'(EDCA) " &amp; Q$3 &amp; "'!$D:$D"),1,FALSE))),0,1)</f>
        <v>0</v>
      </c>
      <c r="R993" s="76">
        <f t="shared" si="991"/>
        <v>0</v>
      </c>
      <c r="S993" s="76">
        <f t="shared" si="991"/>
        <v>0</v>
      </c>
      <c r="T993" s="76">
        <f t="shared" si="991"/>
        <v>0</v>
      </c>
      <c r="U993" s="76">
        <f t="shared" si="991"/>
        <v>0</v>
      </c>
      <c r="V993" s="76">
        <f t="shared" si="991"/>
        <v>0</v>
      </c>
    </row>
    <row r="994">
      <c r="A994" s="76" t="str">
        <f t="shared" si="1"/>
        <v> ()</v>
      </c>
      <c r="B994" s="76"/>
      <c r="C994" s="76"/>
      <c r="D994" s="76"/>
      <c r="E994" s="76"/>
      <c r="F994" s="76"/>
      <c r="G994" s="76"/>
      <c r="H994" s="76"/>
      <c r="I994" s="88" t="str">
        <f t="shared" si="3"/>
        <v>no</v>
      </c>
      <c r="J994" s="88" t="str">
        <f>IFERROR(__xludf.DUMMYFUNCTION("IFERROR(JOIN("", "",FILTER(K994:P994,LEN(K994:P994))))"),"")</f>
        <v/>
      </c>
      <c r="K994" s="76" t="str">
        <f>IFERROR(__xludf.DUMMYFUNCTION("IF(ISBLANK($D994),"""",IFERROR(JOIN("", "",QUERY(INDIRECT(""'(EDCA) "" &amp; K$3 &amp; ""'!$A$1:$D$1000""),""SELECT A WHERE D = '"" &amp; $A994 &amp; ""'""))))"),"")</f>
        <v/>
      </c>
      <c r="L994" s="76" t="str">
        <f>IFERROR(__xludf.DUMMYFUNCTION("IF(ISBLANK($D994),"""",IFERROR(JOIN("", "",QUERY(INDIRECT(""'(EDCA) "" &amp; L$3 &amp; ""'!$A$1:$D$1000""),""SELECT A WHERE D = '"" &amp; $A994 &amp; ""'""))))"),"")</f>
        <v/>
      </c>
      <c r="M994" s="76" t="str">
        <f>IFERROR(__xludf.DUMMYFUNCTION("IF(ISBLANK($D994),"""",IFERROR(JOIN("", "",QUERY(INDIRECT(""'(EDCA) "" &amp; M$3 &amp; ""'!$A$1:$D$1000""),""SELECT A WHERE D = '"" &amp; $A994 &amp; ""'""))))"),"")</f>
        <v/>
      </c>
      <c r="N994" s="76" t="str">
        <f>IFERROR(__xludf.DUMMYFUNCTION("IF(ISBLANK($D994),"""",IFERROR(JOIN("", "",QUERY(INDIRECT(""'(EDCA) "" &amp; N$3 &amp; ""'!$A$1:$D$1000""),""SELECT A WHERE D = '"" &amp; $A994 &amp; ""'""))))"),"")</f>
        <v/>
      </c>
      <c r="O994" s="76" t="str">
        <f>IFERROR(__xludf.DUMMYFUNCTION("IF(ISBLANK($D994),"""",IFERROR(JOIN("", "",QUERY(INDIRECT(""'(EDCA) "" &amp; O$3 &amp; ""'!$A$1:$D$1000""),""SELECT A WHERE D = '"" &amp; $A994 &amp; ""'""))))"),"")</f>
        <v/>
      </c>
      <c r="P994" s="76" t="str">
        <f>IFERROR(__xludf.DUMMYFUNCTION("IF(ISBLANK($D994),"""",IFERROR(JOIN("", "",QUERY(INDIRECT(""'(EDCA) "" &amp; P$3 &amp; ""'!$A$1:$D$1000""),""SELECT A WHERE D = '"" &amp; $A994 &amp; ""'""))))"),"")</f>
        <v/>
      </c>
      <c r="Q994" s="76">
        <f t="shared" ref="Q994:V994" si="992">IF(ISBLANK(IFERROR(VLOOKUP($A994,INDIRECT("'(EDCA) " &amp; Q$3 &amp; "'!$D:$D"),1,FALSE))),0,1)</f>
        <v>0</v>
      </c>
      <c r="R994" s="76">
        <f t="shared" si="992"/>
        <v>0</v>
      </c>
      <c r="S994" s="76">
        <f t="shared" si="992"/>
        <v>0</v>
      </c>
      <c r="T994" s="76">
        <f t="shared" si="992"/>
        <v>0</v>
      </c>
      <c r="U994" s="76">
        <f t="shared" si="992"/>
        <v>0</v>
      </c>
      <c r="V994" s="76">
        <f t="shared" si="992"/>
        <v>0</v>
      </c>
    </row>
  </sheetData>
  <autoFilter ref="$A$3:$V$994"/>
  <mergeCells count="4">
    <mergeCell ref="B1:H1"/>
    <mergeCell ref="I1:J1"/>
    <mergeCell ref="B2:H2"/>
    <mergeCell ref="I2:J2"/>
  </mergeCells>
  <dataValidations>
    <dataValidation type="list" allowBlank="1" sqref="G4:G994">
      <formula1>"string,integer,date,date-time,codelist,url,otro"</formula1>
    </dataValidation>
  </dataValidations>
  <hyperlinks>
    <hyperlink r:id="rId1" ref="E50"/>
  </hyperlinks>
  <printOptions gridLines="1" horizontalCentered="1"/>
  <pageMargins bottom="0.75" footer="0.0" header="0.0" left="0.7" right="0.7" top="0.75"/>
  <pageSetup fitToHeight="0" cellComments="atEnd" orientation="portrait" pageOrder="overThenDown"/>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3" max="3" width="37.63"/>
    <col customWidth="1" min="4" max="6" width="25.13"/>
  </cols>
  <sheetData>
    <row r="1">
      <c r="A1" s="119" t="s">
        <v>312</v>
      </c>
      <c r="B1" s="119" t="s">
        <v>313</v>
      </c>
      <c r="C1" s="119" t="s">
        <v>58</v>
      </c>
      <c r="D1" s="119" t="s">
        <v>1407</v>
      </c>
      <c r="E1" s="119" t="s">
        <v>272</v>
      </c>
      <c r="F1" s="119" t="s">
        <v>1408</v>
      </c>
    </row>
    <row r="2">
      <c r="A2" s="120"/>
      <c r="B2" s="121" t="s">
        <v>1409</v>
      </c>
    </row>
    <row r="3">
      <c r="A3" s="120" t="s">
        <v>479</v>
      </c>
      <c r="B3" s="120" t="s">
        <v>472</v>
      </c>
      <c r="C3" s="120" t="s">
        <v>473</v>
      </c>
      <c r="D3" s="122" t="s">
        <v>1410</v>
      </c>
      <c r="E3" s="123" t="str">
        <f>IFERROR(__xludf.DUMMYFUNCTION("Query('(Fuente) 2. Campos'!$1:$994,""SELECT E WHERE A = '""&amp;D3&amp;""' LIMIT 1"",FALSE)"),"Caminos y Aeropistas de Oaxaca")</f>
        <v>Caminos y Aeropistas de Oaxaca</v>
      </c>
      <c r="F3" s="124"/>
    </row>
    <row r="4">
      <c r="A4" s="120" t="s">
        <v>480</v>
      </c>
      <c r="B4" s="120" t="s">
        <v>358</v>
      </c>
      <c r="C4" s="120" t="s">
        <v>475</v>
      </c>
      <c r="D4" s="122" t="s">
        <v>1411</v>
      </c>
      <c r="E4" s="123" t="str">
        <f>IFERROR(__xludf.DUMMYFUNCTION("Query('(Fuente) 2. Campos'!$1:$994,""SELECT E WHERE A = '""&amp;D4&amp;""' LIMIT 1"",FALSE)"),"CAO890527DY3")</f>
        <v>CAO890527DY3</v>
      </c>
      <c r="F4" s="124"/>
    </row>
    <row r="5">
      <c r="A5" s="120" t="s">
        <v>346</v>
      </c>
      <c r="B5" s="121" t="s">
        <v>1412</v>
      </c>
    </row>
    <row r="6">
      <c r="A6" s="120" t="s">
        <v>353</v>
      </c>
      <c r="B6" s="120" t="s">
        <v>354</v>
      </c>
      <c r="C6" s="120" t="s">
        <v>355</v>
      </c>
      <c r="D6" s="122" t="s">
        <v>1410</v>
      </c>
      <c r="E6" s="123" t="str">
        <f>IFERROR(__xludf.DUMMYFUNCTION("Query('(Fuente) 2. Campos'!$1:$994,""SELECT E WHERE A = '""&amp;D6&amp;""' LIMIT 1"",FALSE)"),"Caminos y Aeropistas de Oaxaca")</f>
        <v>Caminos y Aeropistas de Oaxaca</v>
      </c>
      <c r="F6" s="125"/>
    </row>
    <row r="7">
      <c r="A7" s="120" t="s">
        <v>357</v>
      </c>
      <c r="B7" s="120" t="s">
        <v>358</v>
      </c>
      <c r="C7" s="120" t="s">
        <v>359</v>
      </c>
      <c r="D7" s="122" t="s">
        <v>1411</v>
      </c>
      <c r="E7" s="123" t="str">
        <f>IFERROR(__xludf.DUMMYFUNCTION("Query('(Fuente) 2. Campos'!$1:$994,""SELECT E WHERE A = '""&amp;D7&amp;""' LIMIT 1"",FALSE)"),"CAO890527DY3")</f>
        <v>CAO890527DY3</v>
      </c>
      <c r="F7" s="125"/>
    </row>
    <row r="8">
      <c r="A8" s="120" t="s">
        <v>360</v>
      </c>
      <c r="B8" s="120" t="s">
        <v>361</v>
      </c>
      <c r="C8" s="120" t="s">
        <v>362</v>
      </c>
      <c r="D8" s="122" t="s">
        <v>1413</v>
      </c>
      <c r="E8" s="123" t="str">
        <f>IFERROR(__xludf.DUMMYFUNCTION("Query('(Fuente) 2. Campos'!$1:$994,""SELECT E WHERE A = '""&amp;D8&amp;""' LIMIT 1"",FALSE)"),"Jefe de la Unidad de Licitaciones")</f>
        <v>Jefe de la Unidad de Licitaciones</v>
      </c>
      <c r="F8" s="125"/>
    </row>
    <row r="9">
      <c r="A9" s="120" t="s">
        <v>364</v>
      </c>
      <c r="B9" s="120" t="s">
        <v>365</v>
      </c>
      <c r="C9" s="126" t="s">
        <v>366</v>
      </c>
    </row>
    <row r="10">
      <c r="A10" s="120" t="s">
        <v>367</v>
      </c>
      <c r="B10" s="120" t="s">
        <v>368</v>
      </c>
      <c r="C10" s="120" t="s">
        <v>369</v>
      </c>
      <c r="D10" s="122"/>
      <c r="E10" s="123" t="str">
        <f>IFERROR(__xludf.DUMMYFUNCTION("Query('(Fuente) 2. Campos'!$1:$994,""SELECT E WHERE A = '""&amp;D10&amp;""' LIMIT 1"",FALSE)"),"")</f>
        <v/>
      </c>
      <c r="F10" s="124"/>
    </row>
    <row r="11">
      <c r="A11" s="120" t="s">
        <v>371</v>
      </c>
      <c r="B11" s="120" t="s">
        <v>372</v>
      </c>
      <c r="C11" s="120" t="s">
        <v>373</v>
      </c>
      <c r="D11" s="127"/>
      <c r="E11" s="123" t="str">
        <f>IFERROR(__xludf.DUMMYFUNCTION("Query('(Fuente) 2. Campos'!$1:$994,""SELECT E WHERE A = '""&amp;D11&amp;""' LIMIT 1"",FALSE)"),"")</f>
        <v/>
      </c>
      <c r="F11" s="124"/>
    </row>
    <row r="12">
      <c r="A12" s="120" t="s">
        <v>375</v>
      </c>
      <c r="B12" s="120" t="s">
        <v>376</v>
      </c>
      <c r="C12" s="120" t="s">
        <v>377</v>
      </c>
      <c r="D12" s="122"/>
      <c r="E12" s="123" t="str">
        <f>IFERROR(__xludf.DUMMYFUNCTION("Query('(Fuente) 2. Campos'!$1:$994,""SELECT E WHERE A = '""&amp;D12&amp;""' LIMIT 1"",FALSE)"),"")</f>
        <v/>
      </c>
      <c r="F12" s="124"/>
    </row>
    <row r="13">
      <c r="A13" s="120" t="s">
        <v>379</v>
      </c>
      <c r="B13" s="128" t="s">
        <v>380</v>
      </c>
      <c r="C13" s="120" t="s">
        <v>381</v>
      </c>
      <c r="D13" s="122" t="s">
        <v>1410</v>
      </c>
      <c r="E13" s="123" t="str">
        <f>IFERROR(__xludf.DUMMYFUNCTION("Query('(Fuente) 2. Campos'!$1:$994,""SELECT E WHERE A = '""&amp;D13&amp;""' LIMIT 1"",FALSE)"),"Caminos y Aeropistas de Oaxaca")</f>
        <v>Caminos y Aeropistas de Oaxaca</v>
      </c>
      <c r="F13" s="124"/>
    </row>
    <row r="14">
      <c r="A14" s="120" t="s">
        <v>382</v>
      </c>
      <c r="B14" s="120" t="s">
        <v>383</v>
      </c>
      <c r="C14" s="120" t="s">
        <v>384</v>
      </c>
      <c r="D14" s="127"/>
      <c r="E14" s="123" t="str">
        <f>IFERROR(__xludf.DUMMYFUNCTION("Query('(Fuente) 2. Campos'!$1:$994,""SELECT E WHERE A = '""&amp;D14&amp;""' LIMIT 1"",FALSE)"),"")</f>
        <v/>
      </c>
      <c r="F14" s="125"/>
    </row>
    <row r="15">
      <c r="A15" s="120" t="s">
        <v>386</v>
      </c>
      <c r="B15" s="120" t="s">
        <v>387</v>
      </c>
      <c r="C15" s="120" t="s">
        <v>388</v>
      </c>
      <c r="D15" s="127"/>
      <c r="E15" s="123" t="str">
        <f>IFERROR(__xludf.DUMMYFUNCTION("Query('(Fuente) 2. Campos'!$1:$994,""SELECT E WHERE A = '""&amp;D15&amp;""' LIMIT 1"",FALSE)"),"")</f>
        <v/>
      </c>
      <c r="F15" s="125"/>
    </row>
    <row r="16">
      <c r="A16" s="120" t="s">
        <v>389</v>
      </c>
      <c r="B16" s="120" t="s">
        <v>390</v>
      </c>
      <c r="C16" s="120" t="s">
        <v>391</v>
      </c>
      <c r="D16" s="127"/>
      <c r="E16" s="123" t="str">
        <f>IFERROR(__xludf.DUMMYFUNCTION("Query('(Fuente) 2. Campos'!$1:$994,""SELECT E WHERE A = '""&amp;D16&amp;""' LIMIT 1"",FALSE)"),"")</f>
        <v/>
      </c>
      <c r="F16" s="125"/>
    </row>
    <row r="17">
      <c r="A17" s="120" t="s">
        <v>392</v>
      </c>
      <c r="B17" s="120" t="s">
        <v>393</v>
      </c>
      <c r="C17" s="120" t="s">
        <v>394</v>
      </c>
      <c r="D17" s="122"/>
      <c r="E17" s="123" t="str">
        <f>IFERROR(__xludf.DUMMYFUNCTION("Query('(Fuente) 2. Campos'!$1:$994,""SELECT E WHERE A = '""&amp;D17&amp;""' LIMIT 1"",FALSE)"),"")</f>
        <v/>
      </c>
      <c r="F17" s="125"/>
    </row>
    <row r="18">
      <c r="A18" s="120" t="s">
        <v>396</v>
      </c>
      <c r="B18" s="120" t="s">
        <v>397</v>
      </c>
      <c r="C18" s="126" t="s">
        <v>398</v>
      </c>
    </row>
    <row r="19">
      <c r="A19" s="120" t="s">
        <v>396</v>
      </c>
      <c r="B19" s="120" t="s">
        <v>365</v>
      </c>
      <c r="C19" s="120" t="s">
        <v>366</v>
      </c>
      <c r="D19" s="127"/>
      <c r="E19" s="123" t="str">
        <f>IFERROR(__xludf.DUMMYFUNCTION("Query('(Fuente) 2. Campos'!$1:$994,""SELECT E WHERE A = '""&amp;D19&amp;""' LIMIT 1"",FALSE)"),"")</f>
        <v/>
      </c>
      <c r="F19" s="125"/>
    </row>
    <row r="20">
      <c r="A20" s="120" t="s">
        <v>399</v>
      </c>
      <c r="B20" s="120" t="s">
        <v>372</v>
      </c>
      <c r="C20" s="120" t="s">
        <v>373</v>
      </c>
      <c r="D20" s="127"/>
      <c r="E20" s="123" t="str">
        <f>IFERROR(__xludf.DUMMYFUNCTION("Query('(Fuente) 2. Campos'!$1:$994,""SELECT E WHERE A = '""&amp;D20&amp;""' LIMIT 1"",FALSE)"),"")</f>
        <v/>
      </c>
      <c r="F20" s="125"/>
    </row>
    <row r="21">
      <c r="A21" s="120" t="s">
        <v>400</v>
      </c>
      <c r="B21" s="120" t="s">
        <v>376</v>
      </c>
      <c r="C21" s="120" t="s">
        <v>377</v>
      </c>
      <c r="D21" s="127"/>
      <c r="E21" s="123" t="str">
        <f>IFERROR(__xludf.DUMMYFUNCTION("Query('(Fuente) 2. Campos'!$1:$994,""SELECT E WHERE A = '""&amp;D21&amp;""' LIMIT 1"",FALSE)"),"")</f>
        <v/>
      </c>
      <c r="F21" s="125"/>
    </row>
    <row r="22">
      <c r="A22" s="120" t="s">
        <v>401</v>
      </c>
      <c r="B22" s="120" t="s">
        <v>380</v>
      </c>
      <c r="C22" s="120" t="s">
        <v>381</v>
      </c>
      <c r="D22" s="122"/>
      <c r="E22" s="123" t="str">
        <f>IFERROR(__xludf.DUMMYFUNCTION("Query('(Fuente) 2. Campos'!$1:$994,""SELECT E WHERE A = '""&amp;D22&amp;""' LIMIT 1"",FALSE)"),"")</f>
        <v/>
      </c>
      <c r="F22" s="125"/>
    </row>
    <row r="23">
      <c r="A23" s="120" t="s">
        <v>402</v>
      </c>
      <c r="B23" s="120" t="s">
        <v>393</v>
      </c>
      <c r="C23" s="120" t="s">
        <v>394</v>
      </c>
      <c r="D23" s="122" t="s">
        <v>1414</v>
      </c>
      <c r="E23" s="129" t="str">
        <f>IFERROR(__xludf.DUMMYFUNCTION("Query('(Fuente) 2. Campos'!$1:$994,""SELECT E WHERE A = '""&amp;D23&amp;""' LIMIT 1"",FALSE)"),"https://www.oaxaca.gob.mx/cao/")</f>
        <v>https://www.oaxaca.gob.mx/cao/</v>
      </c>
      <c r="F23" s="125"/>
    </row>
    <row r="24">
      <c r="A24" s="120" t="s">
        <v>403</v>
      </c>
      <c r="B24" s="120" t="s">
        <v>404</v>
      </c>
      <c r="C24" s="126" t="s">
        <v>405</v>
      </c>
    </row>
    <row r="25">
      <c r="A25" s="120" t="s">
        <v>406</v>
      </c>
      <c r="B25" s="120" t="s">
        <v>407</v>
      </c>
      <c r="C25" s="120" t="s">
        <v>408</v>
      </c>
      <c r="D25" s="122" t="s">
        <v>1415</v>
      </c>
      <c r="E25" s="123"/>
      <c r="F25" s="125"/>
    </row>
    <row r="26">
      <c r="A26" s="120" t="s">
        <v>409</v>
      </c>
      <c r="B26" s="120" t="s">
        <v>410</v>
      </c>
      <c r="C26" s="120" t="s">
        <v>411</v>
      </c>
      <c r="D26" s="122" t="s">
        <v>1416</v>
      </c>
      <c r="E26" s="123"/>
      <c r="F26" s="125"/>
    </row>
    <row r="27">
      <c r="A27" s="120" t="s">
        <v>412</v>
      </c>
      <c r="B27" s="120" t="s">
        <v>413</v>
      </c>
      <c r="C27" s="120" t="s">
        <v>414</v>
      </c>
      <c r="D27" s="122" t="s">
        <v>1417</v>
      </c>
      <c r="E27" s="123"/>
      <c r="F27" s="125"/>
    </row>
    <row r="28">
      <c r="A28" s="120" t="s">
        <v>415</v>
      </c>
      <c r="B28" s="120" t="s">
        <v>416</v>
      </c>
      <c r="C28" s="120" t="s">
        <v>417</v>
      </c>
      <c r="D28" s="122" t="s">
        <v>1418</v>
      </c>
      <c r="E28" s="123"/>
      <c r="F28" s="125"/>
    </row>
    <row r="29">
      <c r="A29" s="120" t="s">
        <v>418</v>
      </c>
      <c r="B29" s="120" t="s">
        <v>419</v>
      </c>
      <c r="C29" s="120" t="s">
        <v>420</v>
      </c>
      <c r="D29" s="122" t="s">
        <v>1419</v>
      </c>
      <c r="E29" s="123"/>
      <c r="F29" s="125"/>
    </row>
    <row r="30">
      <c r="A30" s="120" t="s">
        <v>421</v>
      </c>
      <c r="B30" s="120" t="s">
        <v>422</v>
      </c>
      <c r="C30" s="126" t="s">
        <v>423</v>
      </c>
    </row>
    <row r="31">
      <c r="A31" s="120" t="s">
        <v>424</v>
      </c>
      <c r="B31" s="120" t="s">
        <v>425</v>
      </c>
      <c r="C31" s="120" t="s">
        <v>426</v>
      </c>
      <c r="D31" s="122" t="s">
        <v>1413</v>
      </c>
      <c r="E31" s="123" t="str">
        <f>IFERROR(__xludf.DUMMYFUNCTION("Query('(Fuente) 2. Campos'!$1:$994,""SELECT E WHERE A = '""&amp;D31&amp;""' LIMIT 1"",FALSE)"),"Jefe de la Unidad de Licitaciones")</f>
        <v>Jefe de la Unidad de Licitaciones</v>
      </c>
      <c r="F31" s="125"/>
    </row>
    <row r="32">
      <c r="A32" s="120" t="s">
        <v>427</v>
      </c>
      <c r="B32" s="120" t="s">
        <v>428</v>
      </c>
      <c r="C32" s="120" t="s">
        <v>429</v>
      </c>
      <c r="D32" s="122"/>
      <c r="E32" s="123" t="str">
        <f>IFERROR(__xludf.DUMMYFUNCTION("Query('(Fuente) 2. Campos'!$1:$994,""SELECT E WHERE A = '""&amp;D32&amp;""' LIMIT 1"",FALSE)"),"")</f>
        <v/>
      </c>
      <c r="F32" s="125"/>
    </row>
    <row r="33">
      <c r="A33" s="120" t="s">
        <v>430</v>
      </c>
      <c r="B33" s="120" t="s">
        <v>383</v>
      </c>
      <c r="C33" s="120" t="s">
        <v>384</v>
      </c>
      <c r="D33" s="122"/>
      <c r="E33" s="123" t="str">
        <f>IFERROR(__xludf.DUMMYFUNCTION("Query('(Fuente) 2. Campos'!$1:$994,""SELECT E WHERE A = '""&amp;D33&amp;""' LIMIT 1"",FALSE)"),"")</f>
        <v/>
      </c>
      <c r="F33" s="125"/>
    </row>
    <row r="34">
      <c r="A34" s="120" t="s">
        <v>431</v>
      </c>
      <c r="B34" s="120" t="s">
        <v>387</v>
      </c>
      <c r="C34" s="120" t="s">
        <v>388</v>
      </c>
      <c r="D34" s="122"/>
      <c r="E34" s="123" t="str">
        <f>IFERROR(__xludf.DUMMYFUNCTION("Query('(Fuente) 2. Campos'!$1:$994,""SELECT E WHERE A = '""&amp;D34&amp;""' LIMIT 1"",FALSE)"),"")</f>
        <v/>
      </c>
      <c r="F34" s="125"/>
    </row>
    <row r="35">
      <c r="A35" s="120" t="s">
        <v>432</v>
      </c>
      <c r="B35" s="120" t="s">
        <v>390</v>
      </c>
      <c r="C35" s="120" t="s">
        <v>391</v>
      </c>
      <c r="D35" s="122"/>
      <c r="E35" s="123" t="str">
        <f>IFERROR(__xludf.DUMMYFUNCTION("Query('(Fuente) 2. Campos'!$1:$994,""SELECT E WHERE A = '""&amp;D35&amp;""' LIMIT 1"",FALSE)"),"")</f>
        <v/>
      </c>
      <c r="F35" s="125"/>
    </row>
    <row r="36">
      <c r="A36" s="120" t="s">
        <v>433</v>
      </c>
      <c r="B36" s="120" t="s">
        <v>434</v>
      </c>
      <c r="C36" s="120" t="s">
        <v>435</v>
      </c>
      <c r="D36" s="127"/>
      <c r="E36" s="123" t="str">
        <f>IFERROR(__xludf.DUMMYFUNCTION("Query('(Fuente) 2. Campos'!$1:$994,""SELECT E WHERE A = '""&amp;D36&amp;""' LIMIT 1"",FALSE)"),"")</f>
        <v/>
      </c>
      <c r="F36" s="125"/>
    </row>
    <row r="37">
      <c r="A37" s="120" t="s">
        <v>436</v>
      </c>
      <c r="B37" s="120" t="s">
        <v>437</v>
      </c>
      <c r="C37" s="120" t="s">
        <v>438</v>
      </c>
      <c r="D37" s="127"/>
      <c r="E37" s="123" t="str">
        <f>IFERROR(__xludf.DUMMYFUNCTION("Query('(Fuente) 2. Campos'!$1:$994,""SELECT E WHERE A = '""&amp;D37&amp;""' LIMIT 1"",FALSE)"),"")</f>
        <v/>
      </c>
      <c r="F37" s="125"/>
    </row>
    <row r="38">
      <c r="A38" s="120" t="s">
        <v>439</v>
      </c>
      <c r="B38" s="120" t="s">
        <v>440</v>
      </c>
      <c r="C38" s="120" t="s">
        <v>441</v>
      </c>
      <c r="D38" s="127"/>
      <c r="E38" s="123" t="str">
        <f>IFERROR(__xludf.DUMMYFUNCTION("Query('(Fuente) 2. Campos'!$1:$994,""SELECT E WHERE A = '""&amp;D38&amp;""' LIMIT 1"",FALSE)"),"")</f>
        <v/>
      </c>
      <c r="F38" s="125"/>
    </row>
    <row r="39">
      <c r="A39" s="120" t="s">
        <v>442</v>
      </c>
      <c r="B39" s="120" t="s">
        <v>443</v>
      </c>
      <c r="C39" s="120" t="s">
        <v>444</v>
      </c>
      <c r="D39" s="127"/>
      <c r="E39" s="123" t="str">
        <f>IFERROR(__xludf.DUMMYFUNCTION("Query('(Fuente) 2. Campos'!$1:$994,""SELECT E WHERE A = '""&amp;D39&amp;""' LIMIT 1"",FALSE)"),"")</f>
        <v/>
      </c>
      <c r="F39" s="125"/>
    </row>
    <row r="40">
      <c r="A40" s="120" t="s">
        <v>445</v>
      </c>
      <c r="B40" s="120" t="s">
        <v>446</v>
      </c>
      <c r="C40" s="120" t="s">
        <v>447</v>
      </c>
      <c r="D40" s="127"/>
      <c r="E40" s="123" t="str">
        <f>IFERROR(__xludf.DUMMYFUNCTION("Query('(Fuente) 2. Campos'!$1:$994,""SELECT E WHERE A = '""&amp;D40&amp;""' LIMIT 1"",FALSE)"),"")</f>
        <v/>
      </c>
      <c r="F40" s="125"/>
    </row>
    <row r="41">
      <c r="A41" s="120" t="s">
        <v>451</v>
      </c>
      <c r="B41" s="120" t="s">
        <v>450</v>
      </c>
      <c r="C41" s="126" t="s">
        <v>452</v>
      </c>
    </row>
    <row r="42">
      <c r="A42" s="120" t="s">
        <v>451</v>
      </c>
      <c r="B42" s="120" t="s">
        <v>422</v>
      </c>
      <c r="C42" s="120" t="s">
        <v>423</v>
      </c>
      <c r="D42" s="122" t="s">
        <v>1413</v>
      </c>
      <c r="E42" s="123" t="str">
        <f>IFERROR(__xludf.DUMMYFUNCTION("Query('(Fuente) 2. Campos'!$1:$994,""SELECT E WHERE A = '""&amp;D42&amp;""' LIMIT 1"",FALSE)"),"Jefe de la Unidad de Licitaciones")</f>
        <v>Jefe de la Unidad de Licitaciones</v>
      </c>
      <c r="F42" s="125"/>
    </row>
    <row r="43">
      <c r="A43" s="120" t="s">
        <v>453</v>
      </c>
      <c r="B43" s="120" t="s">
        <v>425</v>
      </c>
      <c r="C43" s="120" t="s">
        <v>426</v>
      </c>
      <c r="D43" s="127"/>
      <c r="E43" s="123" t="str">
        <f>IFERROR(__xludf.DUMMYFUNCTION("Query('(Fuente) 2. Campos'!$1:$994,""SELECT E WHERE A = '""&amp;D43&amp;""' LIMIT 1"",FALSE)"),"")</f>
        <v/>
      </c>
      <c r="F43" s="125"/>
    </row>
    <row r="44">
      <c r="A44" s="120" t="s">
        <v>454</v>
      </c>
      <c r="B44" s="120" t="s">
        <v>428</v>
      </c>
      <c r="C44" s="120" t="s">
        <v>429</v>
      </c>
      <c r="D44" s="127"/>
      <c r="E44" s="123" t="str">
        <f>IFERROR(__xludf.DUMMYFUNCTION("Query('(Fuente) 2. Campos'!$1:$994,""SELECT E WHERE A = '""&amp;D44&amp;""' LIMIT 1"",FALSE)"),"")</f>
        <v/>
      </c>
      <c r="F44" s="125"/>
    </row>
    <row r="45">
      <c r="A45" s="120" t="s">
        <v>455</v>
      </c>
      <c r="B45" s="120" t="s">
        <v>383</v>
      </c>
      <c r="C45" s="120" t="s">
        <v>384</v>
      </c>
      <c r="D45" s="127"/>
      <c r="E45" s="123" t="str">
        <f>IFERROR(__xludf.DUMMYFUNCTION("Query('(Fuente) 2. Campos'!$1:$994,""SELECT E WHERE A = '""&amp;D45&amp;""' LIMIT 1"",FALSE)"),"")</f>
        <v/>
      </c>
      <c r="F45" s="125"/>
    </row>
    <row r="46">
      <c r="A46" s="120" t="s">
        <v>456</v>
      </c>
      <c r="B46" s="120" t="s">
        <v>387</v>
      </c>
      <c r="C46" s="120" t="s">
        <v>388</v>
      </c>
      <c r="D46" s="127"/>
      <c r="E46" s="123" t="str">
        <f>IFERROR(__xludf.DUMMYFUNCTION("Query('(Fuente) 2. Campos'!$1:$994,""SELECT E WHERE A = '""&amp;D46&amp;""' LIMIT 1"",FALSE)"),"")</f>
        <v/>
      </c>
      <c r="F46" s="125"/>
    </row>
    <row r="47">
      <c r="A47" s="120" t="s">
        <v>457</v>
      </c>
      <c r="B47" s="120" t="s">
        <v>390</v>
      </c>
      <c r="C47" s="120" t="s">
        <v>391</v>
      </c>
      <c r="D47" s="127"/>
      <c r="E47" s="123" t="str">
        <f>IFERROR(__xludf.DUMMYFUNCTION("Query('(Fuente) 2. Campos'!$1:$994,""SELECT E WHERE A = '""&amp;D47&amp;""' LIMIT 1"",FALSE)"),"")</f>
        <v/>
      </c>
      <c r="F47" s="125"/>
    </row>
    <row r="48">
      <c r="A48" s="120" t="s">
        <v>458</v>
      </c>
      <c r="B48" s="120" t="s">
        <v>434</v>
      </c>
      <c r="C48" s="120" t="s">
        <v>435</v>
      </c>
      <c r="D48" s="127"/>
      <c r="E48" s="123" t="str">
        <f>IFERROR(__xludf.DUMMYFUNCTION("Query('(Fuente) 2. Campos'!$1:$994,""SELECT E WHERE A = '""&amp;D48&amp;""' LIMIT 1"",FALSE)"),"")</f>
        <v/>
      </c>
      <c r="F48" s="125"/>
    </row>
    <row r="49">
      <c r="A49" s="120" t="s">
        <v>459</v>
      </c>
      <c r="B49" s="120" t="s">
        <v>437</v>
      </c>
      <c r="C49" s="120" t="s">
        <v>438</v>
      </c>
      <c r="D49" s="127"/>
      <c r="E49" s="123" t="str">
        <f>IFERROR(__xludf.DUMMYFUNCTION("Query('(Fuente) 2. Campos'!$1:$994,""SELECT E WHERE A = '""&amp;D49&amp;""' LIMIT 1"",FALSE)"),"")</f>
        <v/>
      </c>
      <c r="F49" s="125"/>
    </row>
    <row r="50">
      <c r="A50" s="120" t="s">
        <v>460</v>
      </c>
      <c r="B50" s="120" t="s">
        <v>440</v>
      </c>
      <c r="C50" s="120" t="s">
        <v>441</v>
      </c>
      <c r="D50" s="127"/>
      <c r="E50" s="123" t="str">
        <f>IFERROR(__xludf.DUMMYFUNCTION("Query('(Fuente) 2. Campos'!$1:$994,""SELECT E WHERE A = '""&amp;D50&amp;""' LIMIT 1"",FALSE)"),"")</f>
        <v/>
      </c>
      <c r="F50" s="125"/>
    </row>
    <row r="51">
      <c r="A51" s="120" t="s">
        <v>461</v>
      </c>
      <c r="B51" s="120" t="s">
        <v>443</v>
      </c>
      <c r="C51" s="120" t="s">
        <v>444</v>
      </c>
      <c r="D51" s="127"/>
      <c r="E51" s="123" t="str">
        <f>IFERROR(__xludf.DUMMYFUNCTION("Query('(Fuente) 2. Campos'!$1:$994,""SELECT E WHERE A = '""&amp;D51&amp;""' LIMIT 1"",FALSE)"),"")</f>
        <v/>
      </c>
      <c r="F51" s="125"/>
    </row>
    <row r="52">
      <c r="A52" s="120" t="s">
        <v>462</v>
      </c>
      <c r="B52" s="120" t="s">
        <v>446</v>
      </c>
      <c r="C52" s="120" t="s">
        <v>447</v>
      </c>
      <c r="D52" s="127"/>
      <c r="E52" s="123" t="str">
        <f>IFERROR(__xludf.DUMMYFUNCTION("Query('(Fuente) 2. Campos'!$1:$994,""SELECT E WHERE A = '""&amp;D52&amp;""' LIMIT 1"",FALSE)"),"")</f>
        <v/>
      </c>
      <c r="F52" s="125"/>
    </row>
    <row r="53">
      <c r="A53" s="120" t="s">
        <v>463</v>
      </c>
      <c r="B53" s="120" t="s">
        <v>464</v>
      </c>
      <c r="C53" s="120" t="s">
        <v>465</v>
      </c>
      <c r="D53" s="127"/>
      <c r="E53" s="123" t="str">
        <f>IFERROR(__xludf.DUMMYFUNCTION("Query('(Fuente) 2. Campos'!$1:$994,""SELECT E WHERE A = '""&amp;D53&amp;""' LIMIT 1"",FALSE)"),"")</f>
        <v/>
      </c>
      <c r="F53" s="125"/>
    </row>
    <row r="54">
      <c r="A54" s="120" t="s">
        <v>467</v>
      </c>
      <c r="B54" s="120" t="s">
        <v>468</v>
      </c>
      <c r="C54" s="126" t="s">
        <v>470</v>
      </c>
    </row>
    <row r="55">
      <c r="A55" s="120" t="s">
        <v>471</v>
      </c>
      <c r="B55" s="120" t="s">
        <v>472</v>
      </c>
      <c r="C55" s="120" t="s">
        <v>473</v>
      </c>
      <c r="D55" s="127"/>
      <c r="E55" s="123" t="str">
        <f>IFERROR(__xludf.DUMMYFUNCTION("Query('(Fuente) 2. Campos'!$1:$994,""SELECT E WHERE A = '""&amp;D55&amp;""' LIMIT 1"",FALSE)"),"")</f>
        <v/>
      </c>
      <c r="F55" s="125"/>
    </row>
    <row r="56">
      <c r="A56" s="120" t="s">
        <v>474</v>
      </c>
      <c r="B56" s="120" t="s">
        <v>358</v>
      </c>
      <c r="C56" s="120" t="s">
        <v>475</v>
      </c>
      <c r="D56" s="127"/>
      <c r="E56" s="123" t="str">
        <f>IFERROR(__xludf.DUMMYFUNCTION("Query('(Fuente) 2. Campos'!$1:$994,""SELECT E WHERE A = '""&amp;D56&amp;""' LIMIT 1"",FALSE)"),"")</f>
        <v/>
      </c>
      <c r="F56" s="125"/>
    </row>
    <row r="57">
      <c r="A57" s="130"/>
      <c r="B57" s="121" t="s">
        <v>1420</v>
      </c>
    </row>
    <row r="58">
      <c r="A58" s="120" t="s">
        <v>322</v>
      </c>
      <c r="B58" s="120" t="s">
        <v>323</v>
      </c>
      <c r="C58" s="120" t="s">
        <v>324</v>
      </c>
      <c r="D58" s="122" t="s">
        <v>1421</v>
      </c>
      <c r="E58" s="123" t="str">
        <f>IFERROR(__xludf.DUMMYFUNCTION("Query('(Fuente) 2. Campos'!$1:$994,""SELECT E WHERE A = '""&amp;D58&amp;""' LIMIT 1"",FALSE)"),"LPE-CAO-009-2020")</f>
        <v>LPE-CAO-009-2020</v>
      </c>
      <c r="F58" s="125"/>
    </row>
    <row r="59">
      <c r="A59" s="120" t="s">
        <v>328</v>
      </c>
      <c r="B59" s="120" t="s">
        <v>329</v>
      </c>
      <c r="C59" s="120" t="s">
        <v>330</v>
      </c>
      <c r="D59" s="127"/>
      <c r="E59" s="123" t="str">
        <f>IFERROR(__xludf.DUMMYFUNCTION("Query('(Fuente) 2. Campos'!$1:$994,""SELECT E WHERE A = '""&amp;D59&amp;""' LIMIT 1"",FALSE)"),"")</f>
        <v/>
      </c>
      <c r="F59" s="125"/>
    </row>
    <row r="60">
      <c r="A60" s="120" t="s">
        <v>331</v>
      </c>
      <c r="B60" s="120" t="s">
        <v>332</v>
      </c>
      <c r="C60" s="120" t="s">
        <v>333</v>
      </c>
      <c r="D60" s="127"/>
      <c r="E60" s="123" t="str">
        <f>IFERROR(__xludf.DUMMYFUNCTION("Query('(Fuente) 2. Campos'!$1:$994,""SELECT E WHERE A = '""&amp;D60&amp;""' LIMIT 1"",FALSE)"),"")</f>
        <v/>
      </c>
      <c r="F60" s="125"/>
    </row>
    <row r="61">
      <c r="A61" s="120" t="s">
        <v>335</v>
      </c>
      <c r="B61" s="120" t="s">
        <v>336</v>
      </c>
      <c r="C61" s="120" t="s">
        <v>337</v>
      </c>
      <c r="D61" s="127"/>
      <c r="E61" s="123" t="str">
        <f>IFERROR(__xludf.DUMMYFUNCTION("Query('(Fuente) 2. Campos'!$1:$994,""SELECT E WHERE A = '""&amp;D61&amp;""' LIMIT 1"",FALSE)"),"")</f>
        <v/>
      </c>
      <c r="F61" s="125"/>
    </row>
    <row r="62">
      <c r="A62" s="120" t="s">
        <v>341</v>
      </c>
      <c r="B62" s="120" t="s">
        <v>342</v>
      </c>
      <c r="C62" s="120" t="s">
        <v>343</v>
      </c>
      <c r="D62" s="127"/>
      <c r="E62" s="123" t="str">
        <f>IFERROR(__xludf.DUMMYFUNCTION("Query('(Fuente) 2. Campos'!$1:$994,""SELECT E WHERE A = '""&amp;D62&amp;""' LIMIT 1"",FALSE)"),"")</f>
        <v/>
      </c>
      <c r="F62" s="125"/>
    </row>
    <row r="63">
      <c r="A63" s="120" t="s">
        <v>1261</v>
      </c>
      <c r="B63" s="120" t="s">
        <v>1262</v>
      </c>
      <c r="C63" s="120" t="s">
        <v>1263</v>
      </c>
      <c r="D63" s="122" t="s">
        <v>1422</v>
      </c>
      <c r="E63" s="123" t="str">
        <f>IFERROR(__xludf.DUMMYFUNCTION("Query('(Fuente) 2. Campos'!$1:$994,""SELECT E WHERE A = '""&amp;D63&amp;""' LIMIT 1"",FALSE)"),"es")</f>
        <v>es</v>
      </c>
      <c r="F63" s="125"/>
    </row>
    <row r="64">
      <c r="A64" s="120"/>
      <c r="B64" s="121" t="s">
        <v>1423</v>
      </c>
    </row>
    <row r="65">
      <c r="A65" s="120" t="s">
        <v>1267</v>
      </c>
      <c r="B65" s="120" t="s">
        <v>1224</v>
      </c>
      <c r="C65" s="120" t="s">
        <v>1225</v>
      </c>
      <c r="D65" s="127"/>
      <c r="E65" s="123" t="str">
        <f>IFERROR(__xludf.DUMMYFUNCTION("Query('(Fuente) 2. Campos'!$1:$994,""SELECT E WHERE A = '""&amp;D65&amp;""' LIMIT 1"",FALSE)"),"")</f>
        <v/>
      </c>
      <c r="F65" s="125"/>
    </row>
    <row r="66">
      <c r="A66" s="120" t="s">
        <v>1268</v>
      </c>
      <c r="B66" s="120" t="s">
        <v>1227</v>
      </c>
      <c r="C66" s="120" t="s">
        <v>1228</v>
      </c>
      <c r="D66" s="127"/>
      <c r="E66" s="123" t="str">
        <f>IFERROR(__xludf.DUMMYFUNCTION("Query('(Fuente) 2. Campos'!$1:$994,""SELECT E WHERE A = '""&amp;D66&amp;""' LIMIT 1"",FALSE)"),"")</f>
        <v/>
      </c>
      <c r="F66" s="125"/>
    </row>
    <row r="67">
      <c r="A67" s="120" t="s">
        <v>1269</v>
      </c>
      <c r="B67" s="120" t="s">
        <v>1231</v>
      </c>
      <c r="C67" s="120" t="s">
        <v>1232</v>
      </c>
      <c r="D67" s="127"/>
      <c r="E67" s="123" t="str">
        <f>IFERROR(__xludf.DUMMYFUNCTION("Query('(Fuente) 2. Campos'!$1:$994,""SELECT E WHERE A = '""&amp;D67&amp;""' LIMIT 1"",FALSE)"),"")</f>
        <v/>
      </c>
      <c r="F67" s="125"/>
    </row>
    <row r="68">
      <c r="A68" s="120" t="s">
        <v>1270</v>
      </c>
      <c r="B68" s="120" t="s">
        <v>372</v>
      </c>
      <c r="C68" s="120" t="s">
        <v>1234</v>
      </c>
      <c r="D68" s="127"/>
      <c r="E68" s="123" t="str">
        <f>IFERROR(__xludf.DUMMYFUNCTION("Query('(Fuente) 2. Campos'!$1:$994,""SELECT E WHERE A = '""&amp;D68&amp;""' LIMIT 1"",FALSE)"),"")</f>
        <v/>
      </c>
      <c r="F68" s="125"/>
    </row>
    <row r="69">
      <c r="A69" s="120" t="s">
        <v>1271</v>
      </c>
      <c r="B69" s="120" t="s">
        <v>376</v>
      </c>
      <c r="C69" s="120" t="s">
        <v>1237</v>
      </c>
      <c r="D69" s="127"/>
      <c r="E69" s="123" t="str">
        <f>IFERROR(__xludf.DUMMYFUNCTION("Query('(Fuente) 2. Campos'!$1:$994,""SELECT E WHERE A = '""&amp;D69&amp;""' LIMIT 1"",FALSE)"),"")</f>
        <v/>
      </c>
      <c r="F69" s="125"/>
    </row>
    <row r="70">
      <c r="A70" s="120" t="s">
        <v>1272</v>
      </c>
      <c r="B70" s="120" t="s">
        <v>1239</v>
      </c>
      <c r="C70" s="120" t="s">
        <v>1240</v>
      </c>
      <c r="D70" s="127"/>
      <c r="E70" s="123" t="str">
        <f>IFERROR(__xludf.DUMMYFUNCTION("Query('(Fuente) 2. Campos'!$1:$994,""SELECT E WHERE A = '""&amp;D70&amp;""' LIMIT 1"",FALSE)"),"")</f>
        <v/>
      </c>
      <c r="F70" s="125"/>
    </row>
    <row r="71" hidden="1">
      <c r="A71" s="130"/>
      <c r="B71" s="130"/>
      <c r="C71" s="130"/>
      <c r="D71" s="127"/>
      <c r="E71" s="123" t="str">
        <f>IFERROR(__xludf.DUMMYFUNCTION("Query('(Fuente) 2. Campos'!$1:$994,""SELECT E WHERE A = '""&amp;D71&amp;""' LIMIT 1"",FALSE)"),"")</f>
        <v/>
      </c>
      <c r="F71" s="125"/>
    </row>
    <row r="72" hidden="1">
      <c r="A72" s="130"/>
      <c r="B72" s="130"/>
      <c r="C72" s="130"/>
      <c r="D72" s="127"/>
      <c r="E72" s="123" t="str">
        <f>IFERROR(__xludf.DUMMYFUNCTION("Query('(Fuente) 2. Campos'!$1:$994,""SELECT E WHERE A = '""&amp;D72&amp;""' LIMIT 1"",FALSE)"),"")</f>
        <v/>
      </c>
      <c r="F72" s="125"/>
    </row>
    <row r="73" hidden="1">
      <c r="A73" s="130"/>
      <c r="B73" s="130"/>
      <c r="C73" s="130"/>
      <c r="D73" s="127"/>
      <c r="E73" s="123" t="str">
        <f>IFERROR(__xludf.DUMMYFUNCTION("Query('(Fuente) 2. Campos'!$1:$994,""SELECT E WHERE A = '""&amp;D73&amp;""' LIMIT 1"",FALSE)"),"")</f>
        <v/>
      </c>
      <c r="F73" s="125"/>
    </row>
    <row r="74" hidden="1">
      <c r="A74" s="130"/>
      <c r="B74" s="130"/>
      <c r="C74" s="130"/>
      <c r="D74" s="127"/>
      <c r="E74" s="123" t="str">
        <f>IFERROR(__xludf.DUMMYFUNCTION("Query('(Fuente) 2. Campos'!$1:$994,""SELECT E WHERE A = '""&amp;D74&amp;""' LIMIT 1"",FALSE)"),"")</f>
        <v/>
      </c>
      <c r="F74" s="125"/>
    </row>
    <row r="75" hidden="1">
      <c r="A75" s="130"/>
      <c r="B75" s="130"/>
      <c r="C75" s="130"/>
      <c r="D75" s="127"/>
      <c r="E75" s="123" t="str">
        <f>IFERROR(__xludf.DUMMYFUNCTION("Query('(Fuente) 2. Campos'!$1:$994,""SELECT E WHERE A = '""&amp;D75&amp;""' LIMIT 1"",FALSE)"),"")</f>
        <v/>
      </c>
      <c r="F75" s="125"/>
    </row>
    <row r="76" hidden="1">
      <c r="A76" s="130"/>
      <c r="B76" s="130"/>
      <c r="C76" s="130"/>
      <c r="D76" s="127"/>
      <c r="E76" s="123" t="str">
        <f>IFERROR(__xludf.DUMMYFUNCTION("Query('(Fuente) 2. Campos'!$1:$994,""SELECT E WHERE A = '""&amp;D76&amp;""' LIMIT 1"",FALSE)"),"")</f>
        <v/>
      </c>
      <c r="F76" s="125"/>
    </row>
    <row r="77" hidden="1">
      <c r="A77" s="130"/>
      <c r="B77" s="130"/>
      <c r="C77" s="130"/>
      <c r="D77" s="127"/>
      <c r="E77" s="123" t="str">
        <f>IFERROR(__xludf.DUMMYFUNCTION("Query('(Fuente) 2. Campos'!$1:$994,""SELECT E WHERE A = '""&amp;D77&amp;""' LIMIT 1"",FALSE)"),"")</f>
        <v/>
      </c>
      <c r="F77" s="125"/>
    </row>
    <row r="78" hidden="1">
      <c r="A78" s="130"/>
      <c r="B78" s="130"/>
      <c r="C78" s="130"/>
      <c r="D78" s="127"/>
      <c r="E78" s="123" t="str">
        <f>IFERROR(__xludf.DUMMYFUNCTION("Query('(Fuente) 2. Campos'!$1:$994,""SELECT E WHERE A = '""&amp;D78&amp;""' LIMIT 1"",FALSE)"),"")</f>
        <v/>
      </c>
      <c r="F78" s="125"/>
    </row>
    <row r="79" hidden="1">
      <c r="A79" s="130"/>
      <c r="B79" s="130"/>
      <c r="C79" s="130"/>
      <c r="D79" s="127"/>
      <c r="E79" s="123" t="str">
        <f>IFERROR(__xludf.DUMMYFUNCTION("Query('(Fuente) 2. Campos'!$1:$994,""SELECT E WHERE A = '""&amp;D79&amp;""' LIMIT 1"",FALSE)"),"")</f>
        <v/>
      </c>
      <c r="F79" s="125"/>
    </row>
    <row r="80" hidden="1">
      <c r="A80" s="130"/>
      <c r="B80" s="130"/>
      <c r="C80" s="130"/>
      <c r="D80" s="127"/>
      <c r="E80" s="123" t="str">
        <f>IFERROR(__xludf.DUMMYFUNCTION("Query('(Fuente) 2. Campos'!$1:$994,""SELECT E WHERE A = '""&amp;D80&amp;""' LIMIT 1"",FALSE)"),"")</f>
        <v/>
      </c>
      <c r="F80" s="125"/>
    </row>
    <row r="81" hidden="1">
      <c r="A81" s="130"/>
      <c r="B81" s="130"/>
      <c r="C81" s="130"/>
      <c r="D81" s="127"/>
      <c r="E81" s="123" t="str">
        <f>IFERROR(__xludf.DUMMYFUNCTION("Query('(Fuente) 2. Campos'!$1:$994,""SELECT E WHERE A = '""&amp;D81&amp;""' LIMIT 1"",FALSE)"),"")</f>
        <v/>
      </c>
      <c r="F81" s="125"/>
    </row>
    <row r="82" hidden="1">
      <c r="A82" s="130"/>
      <c r="B82" s="130"/>
      <c r="C82" s="130"/>
      <c r="D82" s="127"/>
      <c r="E82" s="123" t="str">
        <f>IFERROR(__xludf.DUMMYFUNCTION("Query('(Fuente) 2. Campos'!$1:$994,""SELECT E WHERE A = '""&amp;D82&amp;""' LIMIT 1"",FALSE)"),"")</f>
        <v/>
      </c>
      <c r="F82" s="125"/>
    </row>
    <row r="83" hidden="1">
      <c r="A83" s="130"/>
      <c r="B83" s="130"/>
      <c r="C83" s="130"/>
      <c r="D83" s="127"/>
      <c r="E83" s="123" t="str">
        <f>IFERROR(__xludf.DUMMYFUNCTION("Query('(Fuente) 2. Campos'!$1:$994,""SELECT E WHERE A = '""&amp;D83&amp;""' LIMIT 1"",FALSE)"),"")</f>
        <v/>
      </c>
      <c r="F83" s="125"/>
    </row>
    <row r="84" hidden="1">
      <c r="A84" s="130"/>
      <c r="B84" s="130"/>
      <c r="C84" s="130"/>
      <c r="D84" s="127"/>
      <c r="E84" s="123" t="str">
        <f>IFERROR(__xludf.DUMMYFUNCTION("Query('(Fuente) 2. Campos'!$1:$994,""SELECT E WHERE A = '""&amp;D84&amp;""' LIMIT 1"",FALSE)"),"")</f>
        <v/>
      </c>
      <c r="F84" s="125"/>
    </row>
    <row r="85" hidden="1">
      <c r="A85" s="130"/>
      <c r="B85" s="130"/>
      <c r="C85" s="130"/>
      <c r="D85" s="127"/>
      <c r="E85" s="123" t="str">
        <f>IFERROR(__xludf.DUMMYFUNCTION("Query('(Fuente) 2. Campos'!$1:$994,""SELECT E WHERE A = '""&amp;D85&amp;""' LIMIT 1"",FALSE)"),"")</f>
        <v/>
      </c>
      <c r="F85" s="125"/>
    </row>
    <row r="86" hidden="1">
      <c r="A86" s="130"/>
      <c r="B86" s="130"/>
      <c r="C86" s="130"/>
      <c r="D86" s="127"/>
      <c r="E86" s="123" t="str">
        <f>IFERROR(__xludf.DUMMYFUNCTION("Query('(Fuente) 2. Campos'!$1:$994,""SELECT E WHERE A = '""&amp;D86&amp;""' LIMIT 1"",FALSE)"),"")</f>
        <v/>
      </c>
      <c r="F86" s="125"/>
    </row>
    <row r="87" hidden="1">
      <c r="A87" s="130"/>
      <c r="B87" s="130"/>
      <c r="C87" s="130"/>
      <c r="D87" s="127"/>
      <c r="E87" s="123" t="str">
        <f>IFERROR(__xludf.DUMMYFUNCTION("Query('(Fuente) 2. Campos'!$1:$994,""SELECT E WHERE A = '""&amp;D87&amp;""' LIMIT 1"",FALSE)"),"")</f>
        <v/>
      </c>
      <c r="F87" s="125"/>
    </row>
    <row r="88" hidden="1">
      <c r="A88" s="130"/>
      <c r="B88" s="130"/>
      <c r="C88" s="130"/>
      <c r="D88" s="127"/>
      <c r="E88" s="123" t="str">
        <f>IFERROR(__xludf.DUMMYFUNCTION("Query('(Fuente) 2. Campos'!$1:$994,""SELECT E WHERE A = '""&amp;D88&amp;""' LIMIT 1"",FALSE)"),"")</f>
        <v/>
      </c>
      <c r="F88" s="125"/>
    </row>
    <row r="89" hidden="1">
      <c r="A89" s="130"/>
      <c r="B89" s="130"/>
      <c r="C89" s="130"/>
      <c r="D89" s="127"/>
      <c r="E89" s="123" t="str">
        <f>IFERROR(__xludf.DUMMYFUNCTION("Query('(Fuente) 2. Campos'!$1:$994,""SELECT E WHERE A = '""&amp;D89&amp;""' LIMIT 1"",FALSE)"),"")</f>
        <v/>
      </c>
      <c r="F89" s="125"/>
    </row>
    <row r="90" hidden="1">
      <c r="A90" s="130"/>
      <c r="B90" s="130"/>
      <c r="C90" s="130"/>
      <c r="D90" s="127"/>
      <c r="E90" s="123" t="str">
        <f>IFERROR(__xludf.DUMMYFUNCTION("Query('(Fuente) 2. Campos'!$1:$994,""SELECT E WHERE A = '""&amp;D90&amp;""' LIMIT 1"",FALSE)"),"")</f>
        <v/>
      </c>
      <c r="F90" s="125"/>
    </row>
    <row r="91" hidden="1">
      <c r="A91" s="130"/>
      <c r="B91" s="130"/>
      <c r="C91" s="130"/>
      <c r="D91" s="127"/>
      <c r="E91" s="123" t="str">
        <f>IFERROR(__xludf.DUMMYFUNCTION("Query('(Fuente) 2. Campos'!$1:$994,""SELECT E WHERE A = '""&amp;D91&amp;""' LIMIT 1"",FALSE)"),"")</f>
        <v/>
      </c>
      <c r="F91" s="125"/>
    </row>
    <row r="92" hidden="1">
      <c r="A92" s="130"/>
      <c r="B92" s="130"/>
      <c r="C92" s="130"/>
      <c r="D92" s="127"/>
      <c r="E92" s="123" t="str">
        <f>IFERROR(__xludf.DUMMYFUNCTION("Query('(Fuente) 2. Campos'!$1:$994,""SELECT E WHERE A = '""&amp;D92&amp;""' LIMIT 1"",FALSE)"),"")</f>
        <v/>
      </c>
      <c r="F92" s="125"/>
    </row>
    <row r="93" hidden="1">
      <c r="A93" s="130"/>
      <c r="B93" s="130"/>
      <c r="C93" s="130"/>
      <c r="D93" s="127"/>
      <c r="E93" s="123" t="str">
        <f>IFERROR(__xludf.DUMMYFUNCTION("Query('(Fuente) 2. Campos'!$1:$994,""SELECT E WHERE A = '""&amp;D93&amp;""' LIMIT 1"",FALSE)"),"")</f>
        <v/>
      </c>
      <c r="F93" s="125"/>
    </row>
    <row r="94" hidden="1">
      <c r="A94" s="130"/>
      <c r="B94" s="130"/>
      <c r="C94" s="130"/>
      <c r="D94" s="127"/>
      <c r="E94" s="123" t="str">
        <f>IFERROR(__xludf.DUMMYFUNCTION("Query('(Fuente) 2. Campos'!$1:$994,""SELECT E WHERE A = '""&amp;D94&amp;""' LIMIT 1"",FALSE)"),"")</f>
        <v/>
      </c>
      <c r="F94" s="125"/>
    </row>
    <row r="95" hidden="1">
      <c r="A95" s="130"/>
      <c r="B95" s="130"/>
      <c r="C95" s="130"/>
      <c r="D95" s="127"/>
      <c r="E95" s="123" t="str">
        <f>IFERROR(__xludf.DUMMYFUNCTION("Query('(Fuente) 2. Campos'!$1:$994,""SELECT E WHERE A = '""&amp;D95&amp;""' LIMIT 1"",FALSE)"),"")</f>
        <v/>
      </c>
      <c r="F95" s="125"/>
    </row>
    <row r="96" hidden="1">
      <c r="A96" s="130"/>
      <c r="B96" s="130"/>
      <c r="C96" s="130"/>
      <c r="D96" s="127"/>
      <c r="E96" s="123" t="str">
        <f>IFERROR(__xludf.DUMMYFUNCTION("Query('(Fuente) 2. Campos'!$1:$994,""SELECT E WHERE A = '""&amp;D96&amp;""' LIMIT 1"",FALSE)"),"")</f>
        <v/>
      </c>
      <c r="F96" s="125"/>
    </row>
    <row r="97" hidden="1">
      <c r="A97" s="130"/>
      <c r="B97" s="130"/>
      <c r="C97" s="130"/>
      <c r="D97" s="127"/>
      <c r="E97" s="123" t="str">
        <f>IFERROR(__xludf.DUMMYFUNCTION("Query('(Fuente) 2. Campos'!$1:$994,""SELECT E WHERE A = '""&amp;D97&amp;""' LIMIT 1"",FALSE)"),"")</f>
        <v/>
      </c>
      <c r="F97" s="125"/>
    </row>
    <row r="98" hidden="1">
      <c r="A98" s="130"/>
      <c r="B98" s="130"/>
      <c r="C98" s="130"/>
      <c r="D98" s="127"/>
      <c r="E98" s="123" t="str">
        <f>IFERROR(__xludf.DUMMYFUNCTION("Query('(Fuente) 2. Campos'!$1:$994,""SELECT E WHERE A = '""&amp;D98&amp;""' LIMIT 1"",FALSE)"),"")</f>
        <v/>
      </c>
      <c r="F98" s="125"/>
    </row>
    <row r="99" hidden="1">
      <c r="A99" s="130"/>
      <c r="B99" s="130"/>
      <c r="C99" s="130"/>
      <c r="D99" s="127"/>
      <c r="E99" s="123" t="str">
        <f>IFERROR(__xludf.DUMMYFUNCTION("Query('(Fuente) 2. Campos'!$1:$994,""SELECT E WHERE A = '""&amp;D99&amp;""' LIMIT 1"",FALSE)"),"")</f>
        <v/>
      </c>
      <c r="F99" s="125"/>
    </row>
    <row r="100" hidden="1">
      <c r="A100" s="130"/>
      <c r="B100" s="130"/>
      <c r="C100" s="130"/>
      <c r="D100" s="127"/>
      <c r="E100" s="123" t="str">
        <f>IFERROR(__xludf.DUMMYFUNCTION("Query('(Fuente) 2. Campos'!$1:$994,""SELECT E WHERE A = '""&amp;D100&amp;""' LIMIT 1"",FALSE)"),"")</f>
        <v/>
      </c>
      <c r="F100" s="125"/>
    </row>
    <row r="101" hidden="1">
      <c r="A101" s="130"/>
      <c r="B101" s="130"/>
      <c r="C101" s="130"/>
      <c r="D101" s="127"/>
      <c r="E101" s="123" t="str">
        <f>IFERROR(__xludf.DUMMYFUNCTION("Query('(Fuente) 2. Campos'!$1:$994,""SELECT E WHERE A = '""&amp;D101&amp;""' LIMIT 1"",FALSE)"),"")</f>
        <v/>
      </c>
      <c r="F101" s="125"/>
    </row>
    <row r="102" hidden="1">
      <c r="A102" s="130"/>
      <c r="B102" s="130"/>
      <c r="C102" s="130"/>
      <c r="D102" s="127"/>
      <c r="E102" s="123" t="str">
        <f>IFERROR(__xludf.DUMMYFUNCTION("Query('(Fuente) 2. Campos'!$1:$994,""SELECT E WHERE A = '""&amp;D102&amp;""' LIMIT 1"",FALSE)"),"")</f>
        <v/>
      </c>
      <c r="F102" s="125"/>
    </row>
    <row r="103" hidden="1">
      <c r="A103" s="130"/>
      <c r="B103" s="130"/>
      <c r="C103" s="130"/>
      <c r="D103" s="127"/>
      <c r="E103" s="123" t="str">
        <f>IFERROR(__xludf.DUMMYFUNCTION("Query('(Fuente) 2. Campos'!$1:$994,""SELECT E WHERE A = '""&amp;D103&amp;""' LIMIT 1"",FALSE)"),"")</f>
        <v/>
      </c>
      <c r="F103" s="125"/>
    </row>
    <row r="104" hidden="1">
      <c r="A104" s="130"/>
      <c r="B104" s="130"/>
      <c r="C104" s="130"/>
      <c r="D104" s="127"/>
      <c r="E104" s="123" t="str">
        <f>IFERROR(__xludf.DUMMYFUNCTION("Query('(Fuente) 2. Campos'!$1:$994,""SELECT E WHERE A = '""&amp;D104&amp;""' LIMIT 1"",FALSE)"),"")</f>
        <v/>
      </c>
      <c r="F104" s="125"/>
    </row>
    <row r="105" hidden="1">
      <c r="A105" s="130"/>
      <c r="B105" s="130"/>
      <c r="C105" s="130"/>
      <c r="D105" s="127"/>
      <c r="E105" s="123" t="str">
        <f>IFERROR(__xludf.DUMMYFUNCTION("Query('(Fuente) 2. Campos'!$1:$994,""SELECT E WHERE A = '""&amp;D105&amp;""' LIMIT 1"",FALSE)"),"")</f>
        <v/>
      </c>
      <c r="F105" s="125"/>
    </row>
    <row r="106" hidden="1">
      <c r="A106" s="130"/>
      <c r="B106" s="130"/>
      <c r="C106" s="130"/>
      <c r="D106" s="127"/>
      <c r="E106" s="123" t="str">
        <f>IFERROR(__xludf.DUMMYFUNCTION("Query('(Fuente) 2. Campos'!$1:$994,""SELECT E WHERE A = '""&amp;D106&amp;""' LIMIT 1"",FALSE)"),"")</f>
        <v/>
      </c>
      <c r="F106" s="125"/>
    </row>
    <row r="107" hidden="1">
      <c r="A107" s="130"/>
      <c r="B107" s="130"/>
      <c r="C107" s="130"/>
      <c r="D107" s="127"/>
      <c r="E107" s="123" t="str">
        <f>IFERROR(__xludf.DUMMYFUNCTION("Query('(Fuente) 2. Campos'!$1:$994,""SELECT E WHERE A = '""&amp;D107&amp;""' LIMIT 1"",FALSE)"),"")</f>
        <v/>
      </c>
      <c r="F107" s="125"/>
    </row>
    <row r="108" hidden="1">
      <c r="A108" s="130"/>
      <c r="B108" s="130"/>
      <c r="C108" s="130"/>
      <c r="D108" s="127"/>
      <c r="E108" s="123" t="str">
        <f>IFERROR(__xludf.DUMMYFUNCTION("Query('(Fuente) 2. Campos'!$1:$994,""SELECT E WHERE A = '""&amp;D108&amp;""' LIMIT 1"",FALSE)"),"")</f>
        <v/>
      </c>
      <c r="F108" s="125"/>
    </row>
    <row r="109" hidden="1">
      <c r="A109" s="130"/>
      <c r="B109" s="130"/>
      <c r="C109" s="130"/>
      <c r="D109" s="127"/>
      <c r="E109" s="123" t="str">
        <f>IFERROR(__xludf.DUMMYFUNCTION("Query('(Fuente) 2. Campos'!$1:$994,""SELECT E WHERE A = '""&amp;D109&amp;""' LIMIT 1"",FALSE)"),"")</f>
        <v/>
      </c>
      <c r="F109" s="125"/>
    </row>
    <row r="110" hidden="1">
      <c r="A110" s="130"/>
      <c r="B110" s="130"/>
      <c r="C110" s="130"/>
      <c r="D110" s="127"/>
      <c r="E110" s="123" t="str">
        <f>IFERROR(__xludf.DUMMYFUNCTION("Query('(Fuente) 2. Campos'!$1:$994,""SELECT E WHERE A = '""&amp;D110&amp;""' LIMIT 1"",FALSE)"),"")</f>
        <v/>
      </c>
      <c r="F110" s="125"/>
    </row>
    <row r="111" hidden="1">
      <c r="A111" s="130"/>
      <c r="B111" s="130"/>
      <c r="C111" s="130"/>
      <c r="D111" s="127"/>
      <c r="E111" s="123" t="str">
        <f>IFERROR(__xludf.DUMMYFUNCTION("Query('(Fuente) 2. Campos'!$1:$994,""SELECT E WHERE A = '""&amp;D111&amp;""' LIMIT 1"",FALSE)"),"")</f>
        <v/>
      </c>
      <c r="F111" s="125"/>
    </row>
    <row r="112" hidden="1">
      <c r="A112" s="130"/>
      <c r="B112" s="130"/>
      <c r="C112" s="130"/>
      <c r="D112" s="127"/>
      <c r="E112" s="123" t="str">
        <f>IFERROR(__xludf.DUMMYFUNCTION("Query('(Fuente) 2. Campos'!$1:$994,""SELECT E WHERE A = '""&amp;D112&amp;""' LIMIT 1"",FALSE)"),"")</f>
        <v/>
      </c>
      <c r="F112" s="125"/>
    </row>
    <row r="113" hidden="1">
      <c r="A113" s="130"/>
      <c r="B113" s="130"/>
      <c r="C113" s="130"/>
      <c r="D113" s="127"/>
      <c r="E113" s="123" t="str">
        <f>IFERROR(__xludf.DUMMYFUNCTION("Query('(Fuente) 2. Campos'!$1:$994,""SELECT E WHERE A = '""&amp;D113&amp;""' LIMIT 1"",FALSE)"),"")</f>
        <v/>
      </c>
      <c r="F113" s="125"/>
    </row>
    <row r="114" hidden="1">
      <c r="A114" s="130"/>
      <c r="B114" s="130"/>
      <c r="C114" s="130"/>
      <c r="D114" s="127"/>
      <c r="E114" s="123" t="str">
        <f>IFERROR(__xludf.DUMMYFUNCTION("Query('(Fuente) 2. Campos'!$1:$994,""SELECT E WHERE A = '""&amp;D114&amp;""' LIMIT 1"",FALSE)"),"")</f>
        <v/>
      </c>
      <c r="F114" s="125"/>
    </row>
    <row r="115" hidden="1">
      <c r="A115" s="130"/>
      <c r="B115" s="130"/>
      <c r="C115" s="130"/>
      <c r="D115" s="127"/>
      <c r="E115" s="123" t="str">
        <f>IFERROR(__xludf.DUMMYFUNCTION("Query('(Fuente) 2. Campos'!$1:$994,""SELECT E WHERE A = '""&amp;D115&amp;""' LIMIT 1"",FALSE)"),"")</f>
        <v/>
      </c>
      <c r="F115" s="125"/>
    </row>
    <row r="116" hidden="1">
      <c r="A116" s="130"/>
      <c r="B116" s="130"/>
      <c r="C116" s="130"/>
      <c r="D116" s="127"/>
      <c r="E116" s="123" t="str">
        <f>IFERROR(__xludf.DUMMYFUNCTION("Query('(Fuente) 2. Campos'!$1:$994,""SELECT E WHERE A = '""&amp;D116&amp;""' LIMIT 1"",FALSE)"),"")</f>
        <v/>
      </c>
      <c r="F116" s="125"/>
    </row>
    <row r="117" hidden="1">
      <c r="A117" s="130"/>
      <c r="B117" s="130"/>
      <c r="C117" s="130"/>
      <c r="D117" s="127"/>
      <c r="E117" s="123" t="str">
        <f>IFERROR(__xludf.DUMMYFUNCTION("Query('(Fuente) 2. Campos'!$1:$994,""SELECT E WHERE A = '""&amp;D117&amp;""' LIMIT 1"",FALSE)"),"")</f>
        <v/>
      </c>
      <c r="F117" s="125"/>
    </row>
    <row r="118" hidden="1">
      <c r="A118" s="130"/>
      <c r="B118" s="130"/>
      <c r="C118" s="130"/>
      <c r="D118" s="127"/>
      <c r="E118" s="123" t="str">
        <f>IFERROR(__xludf.DUMMYFUNCTION("Query('(Fuente) 2. Campos'!$1:$994,""SELECT E WHERE A = '""&amp;D118&amp;""' LIMIT 1"",FALSE)"),"")</f>
        <v/>
      </c>
      <c r="F118" s="125"/>
    </row>
    <row r="119" hidden="1">
      <c r="A119" s="130"/>
      <c r="B119" s="130"/>
      <c r="C119" s="130"/>
      <c r="D119" s="127"/>
      <c r="E119" s="123" t="str">
        <f>IFERROR(__xludf.DUMMYFUNCTION("Query('(Fuente) 2. Campos'!$1:$994,""SELECT E WHERE A = '""&amp;D119&amp;""' LIMIT 1"",FALSE)"),"")</f>
        <v/>
      </c>
      <c r="F119" s="125"/>
    </row>
    <row r="120" hidden="1">
      <c r="A120" s="130"/>
      <c r="B120" s="130"/>
      <c r="C120" s="130"/>
      <c r="D120" s="127"/>
      <c r="E120" s="123" t="str">
        <f>IFERROR(__xludf.DUMMYFUNCTION("Query('(Fuente) 2. Campos'!$1:$994,""SELECT E WHERE A = '""&amp;D120&amp;""' LIMIT 1"",FALSE)"),"")</f>
        <v/>
      </c>
      <c r="F120" s="125"/>
    </row>
    <row r="121" hidden="1">
      <c r="A121" s="130"/>
      <c r="B121" s="130"/>
      <c r="C121" s="130"/>
      <c r="D121" s="127"/>
      <c r="E121" s="123" t="str">
        <f>IFERROR(__xludf.DUMMYFUNCTION("Query('(Fuente) 2. Campos'!$1:$994,""SELECT E WHERE A = '""&amp;D121&amp;""' LIMIT 1"",FALSE)"),"")</f>
        <v/>
      </c>
      <c r="F121" s="125"/>
    </row>
    <row r="122" hidden="1">
      <c r="A122" s="130"/>
      <c r="B122" s="130"/>
      <c r="C122" s="130"/>
      <c r="D122" s="127"/>
      <c r="E122" s="123" t="str">
        <f>IFERROR(__xludf.DUMMYFUNCTION("Query('(Fuente) 2. Campos'!$1:$994,""SELECT E WHERE A = '""&amp;D122&amp;""' LIMIT 1"",FALSE)"),"")</f>
        <v/>
      </c>
      <c r="F122" s="125"/>
    </row>
    <row r="123" hidden="1">
      <c r="A123" s="130"/>
      <c r="B123" s="130"/>
      <c r="C123" s="130"/>
      <c r="D123" s="127"/>
      <c r="E123" s="123" t="str">
        <f>IFERROR(__xludf.DUMMYFUNCTION("Query('(Fuente) 2. Campos'!$1:$994,""SELECT E WHERE A = '""&amp;D123&amp;""' LIMIT 1"",FALSE)"),"")</f>
        <v/>
      </c>
      <c r="F123" s="125"/>
    </row>
    <row r="124" hidden="1">
      <c r="A124" s="130"/>
      <c r="B124" s="130"/>
      <c r="C124" s="130"/>
      <c r="D124" s="127"/>
      <c r="E124" s="123" t="str">
        <f>IFERROR(__xludf.DUMMYFUNCTION("Query('(Fuente) 2. Campos'!$1:$994,""SELECT E WHERE A = '""&amp;D124&amp;""' LIMIT 1"",FALSE)"),"")</f>
        <v/>
      </c>
      <c r="F124" s="125"/>
    </row>
    <row r="125" hidden="1">
      <c r="A125" s="130"/>
      <c r="B125" s="130"/>
      <c r="C125" s="130"/>
      <c r="D125" s="127"/>
      <c r="E125" s="123" t="str">
        <f>IFERROR(__xludf.DUMMYFUNCTION("Query('(Fuente) 2. Campos'!$1:$994,""SELECT E WHERE A = '""&amp;D125&amp;""' LIMIT 1"",FALSE)"),"")</f>
        <v/>
      </c>
      <c r="F125" s="125"/>
    </row>
    <row r="126" hidden="1">
      <c r="A126" s="130"/>
      <c r="B126" s="130"/>
      <c r="C126" s="130"/>
      <c r="D126" s="127"/>
      <c r="E126" s="123" t="str">
        <f>IFERROR(__xludf.DUMMYFUNCTION("Query('(Fuente) 2. Campos'!$1:$994,""SELECT E WHERE A = '""&amp;D126&amp;""' LIMIT 1"",FALSE)"),"")</f>
        <v/>
      </c>
      <c r="F126" s="125"/>
    </row>
    <row r="127" hidden="1">
      <c r="A127" s="130"/>
      <c r="B127" s="130"/>
      <c r="C127" s="130"/>
      <c r="D127" s="127"/>
      <c r="E127" s="123" t="str">
        <f>IFERROR(__xludf.DUMMYFUNCTION("Query('(Fuente) 2. Campos'!$1:$994,""SELECT E WHERE A = '""&amp;D127&amp;""' LIMIT 1"",FALSE)"),"")</f>
        <v/>
      </c>
      <c r="F127" s="125"/>
    </row>
    <row r="128" hidden="1">
      <c r="A128" s="130"/>
      <c r="B128" s="130"/>
      <c r="C128" s="130"/>
      <c r="D128" s="127"/>
      <c r="E128" s="123" t="str">
        <f>IFERROR(__xludf.DUMMYFUNCTION("Query('(Fuente) 2. Campos'!$1:$994,""SELECT E WHERE A = '""&amp;D128&amp;""' LIMIT 1"",FALSE)"),"")</f>
        <v/>
      </c>
      <c r="F128" s="125"/>
    </row>
    <row r="129" hidden="1">
      <c r="A129" s="130"/>
      <c r="B129" s="130"/>
      <c r="C129" s="130"/>
      <c r="D129" s="127"/>
      <c r="E129" s="123" t="str">
        <f>IFERROR(__xludf.DUMMYFUNCTION("Query('(Fuente) 2. Campos'!$1:$994,""SELECT E WHERE A = '""&amp;D129&amp;""' LIMIT 1"",FALSE)"),"")</f>
        <v/>
      </c>
      <c r="F129" s="125"/>
    </row>
    <row r="130" hidden="1">
      <c r="A130" s="130"/>
      <c r="B130" s="130"/>
      <c r="C130" s="130"/>
      <c r="D130" s="127"/>
      <c r="E130" s="123" t="str">
        <f>IFERROR(__xludf.DUMMYFUNCTION("Query('(Fuente) 2. Campos'!$1:$994,""SELECT E WHERE A = '""&amp;D130&amp;""' LIMIT 1"",FALSE)"),"")</f>
        <v/>
      </c>
      <c r="F130" s="125"/>
    </row>
    <row r="131" hidden="1">
      <c r="A131" s="130"/>
      <c r="B131" s="130"/>
      <c r="C131" s="130"/>
      <c r="D131" s="127"/>
      <c r="E131" s="123" t="str">
        <f>IFERROR(__xludf.DUMMYFUNCTION("Query('(Fuente) 2. Campos'!$1:$994,""SELECT E WHERE A = '""&amp;D131&amp;""' LIMIT 1"",FALSE)"),"")</f>
        <v/>
      </c>
      <c r="F131" s="125"/>
    </row>
    <row r="132" hidden="1">
      <c r="A132" s="130"/>
      <c r="B132" s="130"/>
      <c r="C132" s="130"/>
      <c r="D132" s="127"/>
      <c r="E132" s="123" t="str">
        <f>IFERROR(__xludf.DUMMYFUNCTION("Query('(Fuente) 2. Campos'!$1:$994,""SELECT E WHERE A = '""&amp;D132&amp;""' LIMIT 1"",FALSE)"),"")</f>
        <v/>
      </c>
      <c r="F132" s="125"/>
    </row>
    <row r="133" hidden="1">
      <c r="A133" s="130"/>
      <c r="B133" s="130"/>
      <c r="C133" s="130"/>
      <c r="D133" s="127"/>
      <c r="E133" s="123" t="str">
        <f>IFERROR(__xludf.DUMMYFUNCTION("Query('(Fuente) 2. Campos'!$1:$994,""SELECT E WHERE A = '""&amp;D133&amp;""' LIMIT 1"",FALSE)"),"")</f>
        <v/>
      </c>
      <c r="F133" s="125"/>
    </row>
    <row r="134" hidden="1">
      <c r="A134" s="130"/>
      <c r="B134" s="130"/>
      <c r="C134" s="130"/>
      <c r="D134" s="127"/>
      <c r="E134" s="123" t="str">
        <f>IFERROR(__xludf.DUMMYFUNCTION("Query('(Fuente) 2. Campos'!$1:$994,""SELECT E WHERE A = '""&amp;D134&amp;""' LIMIT 1"",FALSE)"),"")</f>
        <v/>
      </c>
      <c r="F134" s="125"/>
    </row>
    <row r="135" hidden="1">
      <c r="A135" s="130"/>
      <c r="B135" s="130"/>
      <c r="C135" s="130"/>
      <c r="D135" s="127"/>
      <c r="E135" s="123" t="str">
        <f>IFERROR(__xludf.DUMMYFUNCTION("Query('(Fuente) 2. Campos'!$1:$994,""SELECT E WHERE A = '""&amp;D135&amp;""' LIMIT 1"",FALSE)"),"")</f>
        <v/>
      </c>
      <c r="F135" s="125"/>
    </row>
    <row r="136" hidden="1">
      <c r="A136" s="130"/>
      <c r="B136" s="130"/>
      <c r="C136" s="130"/>
      <c r="D136" s="127"/>
      <c r="E136" s="123" t="str">
        <f>IFERROR(__xludf.DUMMYFUNCTION("Query('(Fuente) 2. Campos'!$1:$994,""SELECT E WHERE A = '""&amp;D136&amp;""' LIMIT 1"",FALSE)"),"")</f>
        <v/>
      </c>
      <c r="F136" s="125"/>
    </row>
    <row r="137" hidden="1">
      <c r="A137" s="130"/>
      <c r="B137" s="130"/>
      <c r="C137" s="130"/>
      <c r="D137" s="127"/>
      <c r="E137" s="123" t="str">
        <f>IFERROR(__xludf.DUMMYFUNCTION("Query('(Fuente) 2. Campos'!$1:$994,""SELECT E WHERE A = '""&amp;D137&amp;""' LIMIT 1"",FALSE)"),"")</f>
        <v/>
      </c>
      <c r="F137" s="125"/>
    </row>
    <row r="138" hidden="1">
      <c r="A138" s="130"/>
      <c r="B138" s="130"/>
      <c r="C138" s="130"/>
      <c r="D138" s="127"/>
      <c r="E138" s="123" t="str">
        <f>IFERROR(__xludf.DUMMYFUNCTION("Query('(Fuente) 2. Campos'!$1:$994,""SELECT E WHERE A = '""&amp;D138&amp;""' LIMIT 1"",FALSE)"),"")</f>
        <v/>
      </c>
      <c r="F138" s="125"/>
    </row>
    <row r="139" hidden="1">
      <c r="A139" s="130"/>
      <c r="B139" s="130"/>
      <c r="C139" s="130"/>
      <c r="D139" s="127"/>
      <c r="E139" s="123" t="str">
        <f>IFERROR(__xludf.DUMMYFUNCTION("Query('(Fuente) 2. Campos'!$1:$994,""SELECT E WHERE A = '""&amp;D139&amp;""' LIMIT 1"",FALSE)"),"")</f>
        <v/>
      </c>
      <c r="F139" s="125"/>
    </row>
    <row r="140" hidden="1">
      <c r="A140" s="130"/>
      <c r="B140" s="130"/>
      <c r="C140" s="130"/>
      <c r="D140" s="127"/>
      <c r="E140" s="123" t="str">
        <f>IFERROR(__xludf.DUMMYFUNCTION("Query('(Fuente) 2. Campos'!$1:$994,""SELECT E WHERE A = '""&amp;D140&amp;""' LIMIT 1"",FALSE)"),"")</f>
        <v/>
      </c>
      <c r="F140" s="125"/>
    </row>
    <row r="141" hidden="1">
      <c r="A141" s="130"/>
      <c r="B141" s="130"/>
      <c r="C141" s="130"/>
      <c r="D141" s="127"/>
      <c r="E141" s="123" t="str">
        <f>IFERROR(__xludf.DUMMYFUNCTION("Query('(Fuente) 2. Campos'!$1:$994,""SELECT E WHERE A = '""&amp;D141&amp;""' LIMIT 1"",FALSE)"),"")</f>
        <v/>
      </c>
      <c r="F141" s="125"/>
    </row>
    <row r="142" hidden="1">
      <c r="A142" s="130"/>
      <c r="B142" s="130"/>
      <c r="C142" s="130"/>
      <c r="D142" s="127"/>
      <c r="E142" s="123" t="str">
        <f>IFERROR(__xludf.DUMMYFUNCTION("Query('(Fuente) 2. Campos'!$1:$994,""SELECT E WHERE A = '""&amp;D142&amp;""' LIMIT 1"",FALSE)"),"")</f>
        <v/>
      </c>
      <c r="F142" s="125"/>
    </row>
    <row r="143" hidden="1">
      <c r="A143" s="130"/>
      <c r="B143" s="130"/>
      <c r="C143" s="130"/>
      <c r="D143" s="127"/>
      <c r="E143" s="123" t="str">
        <f>IFERROR(__xludf.DUMMYFUNCTION("Query('(Fuente) 2. Campos'!$1:$994,""SELECT E WHERE A = '""&amp;D143&amp;""' LIMIT 1"",FALSE)"),"")</f>
        <v/>
      </c>
      <c r="F143" s="125"/>
    </row>
    <row r="144" hidden="1">
      <c r="A144" s="130"/>
      <c r="B144" s="130"/>
      <c r="C144" s="130"/>
      <c r="D144" s="127"/>
      <c r="E144" s="123" t="str">
        <f>IFERROR(__xludf.DUMMYFUNCTION("Query('(Fuente) 2. Campos'!$1:$994,""SELECT E WHERE A = '""&amp;D144&amp;""' LIMIT 1"",FALSE)"),"")</f>
        <v/>
      </c>
      <c r="F144" s="125"/>
    </row>
    <row r="145" hidden="1">
      <c r="A145" s="130"/>
      <c r="B145" s="130"/>
      <c r="C145" s="130"/>
      <c r="D145" s="127"/>
      <c r="E145" s="123" t="str">
        <f>IFERROR(__xludf.DUMMYFUNCTION("Query('(Fuente) 2. Campos'!$1:$994,""SELECT E WHERE A = '""&amp;D145&amp;""' LIMIT 1"",FALSE)"),"")</f>
        <v/>
      </c>
      <c r="F145" s="125"/>
    </row>
    <row r="146" hidden="1">
      <c r="A146" s="130"/>
      <c r="B146" s="130"/>
      <c r="C146" s="130"/>
      <c r="D146" s="127"/>
      <c r="E146" s="123" t="str">
        <f>IFERROR(__xludf.DUMMYFUNCTION("Query('(Fuente) 2. Campos'!$1:$994,""SELECT E WHERE A = '""&amp;D146&amp;""' LIMIT 1"",FALSE)"),"")</f>
        <v/>
      </c>
      <c r="F146" s="125"/>
    </row>
    <row r="147" hidden="1">
      <c r="A147" s="130"/>
      <c r="B147" s="130"/>
      <c r="C147" s="130"/>
      <c r="D147" s="127"/>
      <c r="E147" s="123" t="str">
        <f>IFERROR(__xludf.DUMMYFUNCTION("Query('(Fuente) 2. Campos'!$1:$994,""SELECT E WHERE A = '""&amp;D147&amp;""' LIMIT 1"",FALSE)"),"")</f>
        <v/>
      </c>
      <c r="F147" s="125"/>
    </row>
    <row r="148" hidden="1">
      <c r="A148" s="130"/>
      <c r="B148" s="130"/>
      <c r="C148" s="130"/>
      <c r="D148" s="127"/>
      <c r="E148" s="123" t="str">
        <f>IFERROR(__xludf.DUMMYFUNCTION("Query('(Fuente) 2. Campos'!$1:$994,""SELECT E WHERE A = '""&amp;D148&amp;""' LIMIT 1"",FALSE)"),"")</f>
        <v/>
      </c>
      <c r="F148" s="125"/>
    </row>
    <row r="149" hidden="1">
      <c r="A149" s="130"/>
      <c r="B149" s="130"/>
      <c r="C149" s="130"/>
      <c r="D149" s="127"/>
      <c r="E149" s="123" t="str">
        <f>IFERROR(__xludf.DUMMYFUNCTION("Query('(Fuente) 2. Campos'!$1:$994,""SELECT E WHERE A = '""&amp;D149&amp;""' LIMIT 1"",FALSE)"),"")</f>
        <v/>
      </c>
      <c r="F149" s="125"/>
    </row>
    <row r="150" hidden="1">
      <c r="A150" s="130"/>
      <c r="B150" s="130"/>
      <c r="C150" s="130"/>
      <c r="D150" s="127"/>
      <c r="E150" s="123" t="str">
        <f>IFERROR(__xludf.DUMMYFUNCTION("Query('(Fuente) 2. Campos'!$1:$994,""SELECT E WHERE A = '""&amp;D150&amp;""' LIMIT 1"",FALSE)"),"")</f>
        <v/>
      </c>
      <c r="F150" s="125"/>
    </row>
    <row r="151" hidden="1">
      <c r="A151" s="130"/>
      <c r="B151" s="130"/>
      <c r="C151" s="130"/>
      <c r="D151" s="127"/>
      <c r="E151" s="123" t="str">
        <f>IFERROR(__xludf.DUMMYFUNCTION("Query('(Fuente) 2. Campos'!$1:$994,""SELECT E WHERE A = '""&amp;D151&amp;""' LIMIT 1"",FALSE)"),"")</f>
        <v/>
      </c>
      <c r="F151" s="125"/>
    </row>
    <row r="152" hidden="1">
      <c r="A152" s="130"/>
      <c r="B152" s="130"/>
      <c r="C152" s="130"/>
      <c r="D152" s="127"/>
      <c r="E152" s="123" t="str">
        <f>IFERROR(__xludf.DUMMYFUNCTION("Query('(Fuente) 2. Campos'!$1:$994,""SELECT E WHERE A = '""&amp;D152&amp;""' LIMIT 1"",FALSE)"),"")</f>
        <v/>
      </c>
      <c r="F152" s="125"/>
    </row>
    <row r="153" hidden="1">
      <c r="A153" s="130"/>
      <c r="B153" s="130"/>
      <c r="C153" s="130"/>
      <c r="D153" s="127"/>
      <c r="E153" s="123" t="str">
        <f>IFERROR(__xludf.DUMMYFUNCTION("Query('(Fuente) 2. Campos'!$1:$994,""SELECT E WHERE A = '""&amp;D153&amp;""' LIMIT 1"",FALSE)"),"")</f>
        <v/>
      </c>
      <c r="F153" s="125"/>
    </row>
    <row r="154" hidden="1">
      <c r="A154" s="130"/>
      <c r="B154" s="130"/>
      <c r="C154" s="130"/>
      <c r="D154" s="127"/>
      <c r="E154" s="123" t="str">
        <f>IFERROR(__xludf.DUMMYFUNCTION("Query('(Fuente) 2. Campos'!$1:$994,""SELECT E WHERE A = '""&amp;D154&amp;""' LIMIT 1"",FALSE)"),"")</f>
        <v/>
      </c>
      <c r="F154" s="125"/>
    </row>
    <row r="155" hidden="1">
      <c r="A155" s="130"/>
      <c r="B155" s="130"/>
      <c r="C155" s="130"/>
      <c r="D155" s="127"/>
      <c r="E155" s="123" t="str">
        <f>IFERROR(__xludf.DUMMYFUNCTION("Query('(Fuente) 2. Campos'!$1:$994,""SELECT E WHERE A = '""&amp;D155&amp;""' LIMIT 1"",FALSE)"),"")</f>
        <v/>
      </c>
      <c r="F155" s="125"/>
    </row>
    <row r="156" hidden="1">
      <c r="A156" s="130"/>
      <c r="B156" s="130"/>
      <c r="C156" s="130"/>
      <c r="D156" s="127"/>
      <c r="E156" s="123" t="str">
        <f>IFERROR(__xludf.DUMMYFUNCTION("Query('(Fuente) 2. Campos'!$1:$994,""SELECT E WHERE A = '""&amp;D156&amp;""' LIMIT 1"",FALSE)"),"")</f>
        <v/>
      </c>
      <c r="F156" s="125"/>
    </row>
    <row r="157" hidden="1">
      <c r="A157" s="130"/>
      <c r="B157" s="130"/>
      <c r="C157" s="130"/>
      <c r="D157" s="127"/>
      <c r="E157" s="123" t="str">
        <f>IFERROR(__xludf.DUMMYFUNCTION("Query('(Fuente) 2. Campos'!$1:$994,""SELECT E WHERE A = '""&amp;D157&amp;""' LIMIT 1"",FALSE)"),"")</f>
        <v/>
      </c>
      <c r="F157" s="125"/>
    </row>
    <row r="158" hidden="1">
      <c r="A158" s="130"/>
      <c r="B158" s="130"/>
      <c r="C158" s="130"/>
      <c r="D158" s="127"/>
      <c r="E158" s="123" t="str">
        <f>IFERROR(__xludf.DUMMYFUNCTION("Query('(Fuente) 2. Campos'!$1:$994,""SELECT E WHERE A = '""&amp;D158&amp;""' LIMIT 1"",FALSE)"),"")</f>
        <v/>
      </c>
      <c r="F158" s="125"/>
    </row>
    <row r="159" hidden="1">
      <c r="A159" s="130"/>
      <c r="B159" s="130"/>
      <c r="C159" s="130"/>
      <c r="D159" s="127"/>
      <c r="E159" s="123" t="str">
        <f>IFERROR(__xludf.DUMMYFUNCTION("Query('(Fuente) 2. Campos'!$1:$994,""SELECT E WHERE A = '""&amp;D159&amp;""' LIMIT 1"",FALSE)"),"")</f>
        <v/>
      </c>
      <c r="F159" s="125"/>
    </row>
    <row r="160" hidden="1">
      <c r="A160" s="130"/>
      <c r="B160" s="130"/>
      <c r="C160" s="130"/>
      <c r="D160" s="127"/>
      <c r="E160" s="123" t="str">
        <f>IFERROR(__xludf.DUMMYFUNCTION("Query('(Fuente) 2. Campos'!$1:$994,""SELECT E WHERE A = '""&amp;D160&amp;""' LIMIT 1"",FALSE)"),"")</f>
        <v/>
      </c>
      <c r="F160" s="125"/>
    </row>
    <row r="161" hidden="1">
      <c r="A161" s="130"/>
      <c r="B161" s="130"/>
      <c r="C161" s="130"/>
      <c r="D161" s="127"/>
      <c r="E161" s="123" t="str">
        <f>IFERROR(__xludf.DUMMYFUNCTION("Query('(Fuente) 2. Campos'!$1:$994,""SELECT E WHERE A = '""&amp;D161&amp;""' LIMIT 1"",FALSE)"),"")</f>
        <v/>
      </c>
      <c r="F161" s="125"/>
    </row>
    <row r="162" hidden="1">
      <c r="A162" s="130"/>
      <c r="B162" s="130"/>
      <c r="C162" s="130"/>
      <c r="D162" s="127"/>
      <c r="E162" s="123" t="str">
        <f>IFERROR(__xludf.DUMMYFUNCTION("Query('(Fuente) 2. Campos'!$1:$994,""SELECT E WHERE A = '""&amp;D162&amp;""' LIMIT 1"",FALSE)"),"")</f>
        <v/>
      </c>
      <c r="F162" s="125"/>
    </row>
    <row r="163" hidden="1">
      <c r="A163" s="130"/>
      <c r="B163" s="130"/>
      <c r="C163" s="130"/>
      <c r="D163" s="127"/>
      <c r="E163" s="123" t="str">
        <f>IFERROR(__xludf.DUMMYFUNCTION("Query('(Fuente) 2. Campos'!$1:$994,""SELECT E WHERE A = '""&amp;D163&amp;""' LIMIT 1"",FALSE)"),"")</f>
        <v/>
      </c>
      <c r="F163" s="125"/>
    </row>
    <row r="164" hidden="1">
      <c r="A164" s="130"/>
      <c r="B164" s="130"/>
      <c r="C164" s="130"/>
      <c r="D164" s="127"/>
      <c r="E164" s="123" t="str">
        <f>IFERROR(__xludf.DUMMYFUNCTION("Query('(Fuente) 2. Campos'!$1:$994,""SELECT E WHERE A = '""&amp;D164&amp;""' LIMIT 1"",FALSE)"),"")</f>
        <v/>
      </c>
      <c r="F164" s="125"/>
    </row>
    <row r="165" hidden="1">
      <c r="A165" s="130"/>
      <c r="B165" s="130"/>
      <c r="C165" s="130"/>
      <c r="D165" s="127"/>
      <c r="E165" s="123" t="str">
        <f>IFERROR(__xludf.DUMMYFUNCTION("Query('(Fuente) 2. Campos'!$1:$994,""SELECT E WHERE A = '""&amp;D165&amp;""' LIMIT 1"",FALSE)"),"")</f>
        <v/>
      </c>
      <c r="F165" s="125"/>
    </row>
    <row r="166" hidden="1">
      <c r="A166" s="130"/>
      <c r="B166" s="130"/>
      <c r="C166" s="130"/>
      <c r="D166" s="127"/>
      <c r="E166" s="123" t="str">
        <f>IFERROR(__xludf.DUMMYFUNCTION("Query('(Fuente) 2. Campos'!$1:$994,""SELECT E WHERE A = '""&amp;D166&amp;""' LIMIT 1"",FALSE)"),"")</f>
        <v/>
      </c>
      <c r="F166" s="125"/>
    </row>
    <row r="167" hidden="1">
      <c r="A167" s="130"/>
      <c r="B167" s="130"/>
      <c r="C167" s="130"/>
      <c r="D167" s="127"/>
      <c r="E167" s="123" t="str">
        <f>IFERROR(__xludf.DUMMYFUNCTION("Query('(Fuente) 2. Campos'!$1:$994,""SELECT E WHERE A = '""&amp;D167&amp;""' LIMIT 1"",FALSE)"),"")</f>
        <v/>
      </c>
      <c r="F167" s="125"/>
    </row>
    <row r="168" hidden="1">
      <c r="A168" s="130"/>
      <c r="B168" s="130"/>
      <c r="C168" s="130"/>
      <c r="D168" s="127"/>
      <c r="E168" s="123" t="str">
        <f>IFERROR(__xludf.DUMMYFUNCTION("Query('(Fuente) 2. Campos'!$1:$994,""SELECT E WHERE A = '""&amp;D168&amp;""' LIMIT 1"",FALSE)"),"")</f>
        <v/>
      </c>
      <c r="F168" s="125"/>
    </row>
    <row r="169" hidden="1">
      <c r="A169" s="130"/>
      <c r="B169" s="130"/>
      <c r="C169" s="130"/>
      <c r="D169" s="127"/>
      <c r="E169" s="123" t="str">
        <f>IFERROR(__xludf.DUMMYFUNCTION("Query('(Fuente) 2. Campos'!$1:$994,""SELECT E WHERE A = '""&amp;D169&amp;""' LIMIT 1"",FALSE)"),"")</f>
        <v/>
      </c>
      <c r="F169" s="125"/>
    </row>
    <row r="170" hidden="1">
      <c r="A170" s="130"/>
      <c r="B170" s="130"/>
      <c r="C170" s="130"/>
      <c r="D170" s="127"/>
      <c r="E170" s="123" t="str">
        <f>IFERROR(__xludf.DUMMYFUNCTION("Query('(Fuente) 2. Campos'!$1:$994,""SELECT E WHERE A = '""&amp;D170&amp;""' LIMIT 1"",FALSE)"),"")</f>
        <v/>
      </c>
      <c r="F170" s="125"/>
    </row>
    <row r="171" hidden="1">
      <c r="A171" s="130"/>
      <c r="B171" s="130"/>
      <c r="C171" s="130"/>
      <c r="D171" s="127"/>
      <c r="E171" s="123" t="str">
        <f>IFERROR(__xludf.DUMMYFUNCTION("Query('(Fuente) 2. Campos'!$1:$994,""SELECT E WHERE A = '""&amp;D171&amp;""' LIMIT 1"",FALSE)"),"")</f>
        <v/>
      </c>
      <c r="F171" s="125"/>
    </row>
    <row r="172" hidden="1">
      <c r="A172" s="130"/>
      <c r="B172" s="130"/>
      <c r="C172" s="130"/>
      <c r="D172" s="127"/>
      <c r="E172" s="123" t="str">
        <f>IFERROR(__xludf.DUMMYFUNCTION("Query('(Fuente) 2. Campos'!$1:$994,""SELECT E WHERE A = '""&amp;D172&amp;""' LIMIT 1"",FALSE)"),"")</f>
        <v/>
      </c>
      <c r="F172" s="125"/>
    </row>
    <row r="173" hidden="1">
      <c r="A173" s="130"/>
      <c r="B173" s="130"/>
      <c r="C173" s="130"/>
      <c r="D173" s="127"/>
      <c r="E173" s="123" t="str">
        <f>IFERROR(__xludf.DUMMYFUNCTION("Query('(Fuente) 2. Campos'!$1:$994,""SELECT E WHERE A = '""&amp;D173&amp;""' LIMIT 1"",FALSE)"),"")</f>
        <v/>
      </c>
      <c r="F173" s="125"/>
    </row>
    <row r="174" hidden="1">
      <c r="A174" s="130"/>
      <c r="B174" s="130"/>
      <c r="C174" s="130"/>
      <c r="D174" s="127"/>
      <c r="E174" s="123" t="str">
        <f>IFERROR(__xludf.DUMMYFUNCTION("Query('(Fuente) 2. Campos'!$1:$994,""SELECT E WHERE A = '""&amp;D174&amp;""' LIMIT 1"",FALSE)"),"")</f>
        <v/>
      </c>
      <c r="F174" s="125"/>
    </row>
    <row r="175" hidden="1">
      <c r="A175" s="130"/>
      <c r="B175" s="130"/>
      <c r="C175" s="130"/>
      <c r="D175" s="127"/>
      <c r="E175" s="123" t="str">
        <f>IFERROR(__xludf.DUMMYFUNCTION("Query('(Fuente) 2. Campos'!$1:$994,""SELECT E WHERE A = '""&amp;D175&amp;""' LIMIT 1"",FALSE)"),"")</f>
        <v/>
      </c>
      <c r="F175" s="125"/>
    </row>
    <row r="176" hidden="1">
      <c r="A176" s="130"/>
      <c r="B176" s="130"/>
      <c r="C176" s="130"/>
      <c r="D176" s="127"/>
      <c r="E176" s="123" t="str">
        <f>IFERROR(__xludf.DUMMYFUNCTION("Query('(Fuente) 2. Campos'!$1:$994,""SELECT E WHERE A = '""&amp;D176&amp;""' LIMIT 1"",FALSE)"),"")</f>
        <v/>
      </c>
      <c r="F176" s="125"/>
    </row>
    <row r="177" hidden="1">
      <c r="A177" s="130"/>
      <c r="B177" s="130"/>
      <c r="C177" s="130"/>
      <c r="D177" s="127"/>
      <c r="E177" s="123" t="str">
        <f>IFERROR(__xludf.DUMMYFUNCTION("Query('(Fuente) 2. Campos'!$1:$994,""SELECT E WHERE A = '""&amp;D177&amp;""' LIMIT 1"",FALSE)"),"")</f>
        <v/>
      </c>
      <c r="F177" s="125"/>
    </row>
    <row r="178" hidden="1">
      <c r="A178" s="130"/>
      <c r="B178" s="130"/>
      <c r="C178" s="130"/>
      <c r="D178" s="127"/>
      <c r="E178" s="123" t="str">
        <f>IFERROR(__xludf.DUMMYFUNCTION("Query('(Fuente) 2. Campos'!$1:$994,""SELECT E WHERE A = '""&amp;D178&amp;""' LIMIT 1"",FALSE)"),"")</f>
        <v/>
      </c>
      <c r="F178" s="125"/>
    </row>
    <row r="179" hidden="1">
      <c r="A179" s="130"/>
      <c r="B179" s="130"/>
      <c r="C179" s="130"/>
      <c r="D179" s="127"/>
      <c r="E179" s="123" t="str">
        <f>IFERROR(__xludf.DUMMYFUNCTION("Query('(Fuente) 2. Campos'!$1:$994,""SELECT E WHERE A = '""&amp;D179&amp;""' LIMIT 1"",FALSE)"),"")</f>
        <v/>
      </c>
      <c r="F179" s="125"/>
    </row>
    <row r="180" hidden="1">
      <c r="A180" s="130"/>
      <c r="B180" s="130"/>
      <c r="C180" s="130"/>
      <c r="D180" s="127"/>
      <c r="E180" s="123" t="str">
        <f>IFERROR(__xludf.DUMMYFUNCTION("Query('(Fuente) 2. Campos'!$1:$994,""SELECT E WHERE A = '""&amp;D180&amp;""' LIMIT 1"",FALSE)"),"")</f>
        <v/>
      </c>
      <c r="F180" s="125"/>
    </row>
    <row r="181" hidden="1">
      <c r="A181" s="130"/>
      <c r="B181" s="130"/>
      <c r="C181" s="130"/>
      <c r="D181" s="127"/>
      <c r="E181" s="123" t="str">
        <f>IFERROR(__xludf.DUMMYFUNCTION("Query('(Fuente) 2. Campos'!$1:$994,""SELECT E WHERE A = '""&amp;D181&amp;""' LIMIT 1"",FALSE)"),"")</f>
        <v/>
      </c>
      <c r="F181" s="125"/>
    </row>
    <row r="182" hidden="1">
      <c r="A182" s="130"/>
      <c r="B182" s="130"/>
      <c r="C182" s="130"/>
      <c r="D182" s="127"/>
      <c r="E182" s="123" t="str">
        <f>IFERROR(__xludf.DUMMYFUNCTION("Query('(Fuente) 2. Campos'!$1:$994,""SELECT E WHERE A = '""&amp;D182&amp;""' LIMIT 1"",FALSE)"),"")</f>
        <v/>
      </c>
      <c r="F182" s="125"/>
    </row>
    <row r="183" hidden="1">
      <c r="A183" s="130"/>
      <c r="B183" s="130"/>
      <c r="C183" s="130"/>
      <c r="D183" s="127"/>
      <c r="E183" s="123" t="str">
        <f>IFERROR(__xludf.DUMMYFUNCTION("Query('(Fuente) 2. Campos'!$1:$994,""SELECT E WHERE A = '""&amp;D183&amp;""' LIMIT 1"",FALSE)"),"")</f>
        <v/>
      </c>
      <c r="F183" s="125"/>
    </row>
    <row r="184" hidden="1">
      <c r="A184" s="130"/>
      <c r="B184" s="130"/>
      <c r="C184" s="130"/>
      <c r="D184" s="127"/>
      <c r="E184" s="123" t="str">
        <f>IFERROR(__xludf.DUMMYFUNCTION("Query('(Fuente) 2. Campos'!$1:$994,""SELECT E WHERE A = '""&amp;D184&amp;""' LIMIT 1"",FALSE)"),"")</f>
        <v/>
      </c>
      <c r="F184" s="125"/>
    </row>
    <row r="185" hidden="1">
      <c r="A185" s="130"/>
      <c r="B185" s="130"/>
      <c r="C185" s="130"/>
      <c r="D185" s="127"/>
      <c r="E185" s="123" t="str">
        <f>IFERROR(__xludf.DUMMYFUNCTION("Query('(Fuente) 2. Campos'!$1:$994,""SELECT E WHERE A = '""&amp;D185&amp;""' LIMIT 1"",FALSE)"),"")</f>
        <v/>
      </c>
      <c r="F185" s="125"/>
    </row>
    <row r="186" hidden="1">
      <c r="A186" s="130"/>
      <c r="B186" s="130"/>
      <c r="C186" s="130"/>
      <c r="D186" s="127"/>
      <c r="E186" s="123" t="str">
        <f>IFERROR(__xludf.DUMMYFUNCTION("Query('(Fuente) 2. Campos'!$1:$994,""SELECT E WHERE A = '""&amp;D186&amp;""' LIMIT 1"",FALSE)"),"")</f>
        <v/>
      </c>
      <c r="F186" s="125"/>
    </row>
    <row r="187" hidden="1">
      <c r="A187" s="130"/>
      <c r="B187" s="130"/>
      <c r="C187" s="130"/>
      <c r="D187" s="127"/>
      <c r="E187" s="123" t="str">
        <f>IFERROR(__xludf.DUMMYFUNCTION("Query('(Fuente) 2. Campos'!$1:$994,""SELECT E WHERE A = '""&amp;D187&amp;""' LIMIT 1"",FALSE)"),"")</f>
        <v/>
      </c>
      <c r="F187" s="125"/>
    </row>
    <row r="188" hidden="1">
      <c r="A188" s="130"/>
      <c r="B188" s="130"/>
      <c r="C188" s="130"/>
      <c r="D188" s="127"/>
      <c r="E188" s="123" t="str">
        <f>IFERROR(__xludf.DUMMYFUNCTION("Query('(Fuente) 2. Campos'!$1:$994,""SELECT E WHERE A = '""&amp;D188&amp;""' LIMIT 1"",FALSE)"),"")</f>
        <v/>
      </c>
      <c r="F188" s="125"/>
    </row>
    <row r="189" hidden="1">
      <c r="A189" s="130"/>
      <c r="B189" s="130"/>
      <c r="C189" s="130"/>
      <c r="D189" s="127"/>
      <c r="E189" s="123" t="str">
        <f>IFERROR(__xludf.DUMMYFUNCTION("Query('(Fuente) 2. Campos'!$1:$994,""SELECT E WHERE A = '""&amp;D189&amp;""' LIMIT 1"",FALSE)"),"")</f>
        <v/>
      </c>
      <c r="F189" s="125"/>
    </row>
    <row r="190" hidden="1">
      <c r="A190" s="130"/>
      <c r="B190" s="130"/>
      <c r="C190" s="130"/>
      <c r="D190" s="127"/>
      <c r="E190" s="123" t="str">
        <f>IFERROR(__xludf.DUMMYFUNCTION("Query('(Fuente) 2. Campos'!$1:$994,""SELECT E WHERE A = '""&amp;D190&amp;""' LIMIT 1"",FALSE)"),"")</f>
        <v/>
      </c>
      <c r="F190" s="125"/>
    </row>
    <row r="191" hidden="1">
      <c r="A191" s="130"/>
      <c r="B191" s="130"/>
      <c r="C191" s="130"/>
      <c r="D191" s="127"/>
      <c r="E191" s="123" t="str">
        <f>IFERROR(__xludf.DUMMYFUNCTION("Query('(Fuente) 2. Campos'!$1:$994,""SELECT E WHERE A = '""&amp;D191&amp;""' LIMIT 1"",FALSE)"),"")</f>
        <v/>
      </c>
      <c r="F191" s="125"/>
    </row>
    <row r="192" hidden="1">
      <c r="A192" s="130"/>
      <c r="B192" s="130"/>
      <c r="C192" s="130"/>
      <c r="D192" s="127"/>
      <c r="E192" s="123" t="str">
        <f>IFERROR(__xludf.DUMMYFUNCTION("Query('(Fuente) 2. Campos'!$1:$994,""SELECT E WHERE A = '""&amp;D192&amp;""' LIMIT 1"",FALSE)"),"")</f>
        <v/>
      </c>
      <c r="F192" s="125"/>
    </row>
    <row r="193" hidden="1">
      <c r="A193" s="130"/>
      <c r="B193" s="130"/>
      <c r="C193" s="130"/>
      <c r="D193" s="127"/>
      <c r="E193" s="123" t="str">
        <f>IFERROR(__xludf.DUMMYFUNCTION("Query('(Fuente) 2. Campos'!$1:$994,""SELECT E WHERE A = '""&amp;D193&amp;""' LIMIT 1"",FALSE)"),"")</f>
        <v/>
      </c>
      <c r="F193" s="125"/>
    </row>
    <row r="194" hidden="1">
      <c r="A194" s="130"/>
      <c r="B194" s="130"/>
      <c r="C194" s="130"/>
      <c r="D194" s="127"/>
      <c r="E194" s="123" t="str">
        <f>IFERROR(__xludf.DUMMYFUNCTION("Query('(Fuente) 2. Campos'!$1:$994,""SELECT E WHERE A = '""&amp;D194&amp;""' LIMIT 1"",FALSE)"),"")</f>
        <v/>
      </c>
      <c r="F194" s="125"/>
    </row>
    <row r="195" hidden="1">
      <c r="A195" s="130"/>
      <c r="B195" s="130"/>
      <c r="C195" s="130"/>
      <c r="D195" s="127"/>
      <c r="E195" s="123" t="str">
        <f>IFERROR(__xludf.DUMMYFUNCTION("Query('(Fuente) 2. Campos'!$1:$994,""SELECT E WHERE A = '""&amp;D195&amp;""' LIMIT 1"",FALSE)"),"")</f>
        <v/>
      </c>
      <c r="F195" s="125"/>
    </row>
    <row r="196" hidden="1">
      <c r="A196" s="130"/>
      <c r="B196" s="130"/>
      <c r="C196" s="130"/>
      <c r="D196" s="127"/>
      <c r="E196" s="123" t="str">
        <f>IFERROR(__xludf.DUMMYFUNCTION("Query('(Fuente) 2. Campos'!$1:$994,""SELECT E WHERE A = '""&amp;D196&amp;""' LIMIT 1"",FALSE)"),"")</f>
        <v/>
      </c>
      <c r="F196" s="125"/>
    </row>
    <row r="197" hidden="1">
      <c r="A197" s="130"/>
      <c r="B197" s="130"/>
      <c r="C197" s="130"/>
      <c r="D197" s="127"/>
      <c r="E197" s="123" t="str">
        <f>IFERROR(__xludf.DUMMYFUNCTION("Query('(Fuente) 2. Campos'!$1:$994,""SELECT E WHERE A = '""&amp;D197&amp;""' LIMIT 1"",FALSE)"),"")</f>
        <v/>
      </c>
      <c r="F197" s="125"/>
    </row>
    <row r="198" hidden="1">
      <c r="A198" s="130"/>
      <c r="B198" s="130"/>
      <c r="C198" s="130"/>
      <c r="D198" s="127"/>
      <c r="E198" s="123" t="str">
        <f>IFERROR(__xludf.DUMMYFUNCTION("Query('(Fuente) 2. Campos'!$1:$994,""SELECT E WHERE A = '""&amp;D198&amp;""' LIMIT 1"",FALSE)"),"")</f>
        <v/>
      </c>
      <c r="F198" s="125"/>
    </row>
    <row r="199" hidden="1">
      <c r="A199" s="130"/>
      <c r="B199" s="130"/>
      <c r="C199" s="130"/>
      <c r="D199" s="127"/>
      <c r="E199" s="123" t="str">
        <f>IFERROR(__xludf.DUMMYFUNCTION("Query('(Fuente) 2. Campos'!$1:$994,""SELECT E WHERE A = '""&amp;D199&amp;""' LIMIT 1"",FALSE)"),"")</f>
        <v/>
      </c>
      <c r="F199" s="125"/>
    </row>
    <row r="200" hidden="1">
      <c r="A200" s="130"/>
      <c r="B200" s="130"/>
      <c r="C200" s="130"/>
      <c r="D200" s="127"/>
      <c r="E200" s="123" t="str">
        <f>IFERROR(__xludf.DUMMYFUNCTION("Query('(Fuente) 2. Campos'!$1:$994,""SELECT E WHERE A = '""&amp;D200&amp;""' LIMIT 1"",FALSE)"),"")</f>
        <v/>
      </c>
      <c r="F200" s="125"/>
    </row>
    <row r="201" hidden="1">
      <c r="A201" s="130"/>
      <c r="B201" s="130"/>
      <c r="C201" s="130"/>
      <c r="D201" s="127"/>
      <c r="E201" s="123" t="str">
        <f>IFERROR(__xludf.DUMMYFUNCTION("Query('(Fuente) 2. Campos'!$1:$994,""SELECT E WHERE A = '""&amp;D201&amp;""' LIMIT 1"",FALSE)"),"")</f>
        <v/>
      </c>
      <c r="F201" s="125"/>
    </row>
    <row r="202" hidden="1">
      <c r="A202" s="130"/>
      <c r="B202" s="130"/>
      <c r="C202" s="130"/>
      <c r="D202" s="127"/>
      <c r="E202" s="123" t="str">
        <f>IFERROR(__xludf.DUMMYFUNCTION("Query('(Fuente) 2. Campos'!$1:$994,""SELECT E WHERE A = '""&amp;D202&amp;""' LIMIT 1"",FALSE)"),"")</f>
        <v/>
      </c>
      <c r="F202" s="125"/>
    </row>
    <row r="203" hidden="1">
      <c r="A203" s="130"/>
      <c r="B203" s="130"/>
      <c r="C203" s="130"/>
      <c r="D203" s="127"/>
      <c r="E203" s="123" t="str">
        <f>IFERROR(__xludf.DUMMYFUNCTION("Query('(Fuente) 2. Campos'!$1:$994,""SELECT E WHERE A = '""&amp;D203&amp;""' LIMIT 1"",FALSE)"),"")</f>
        <v/>
      </c>
      <c r="F203" s="125"/>
    </row>
    <row r="204" hidden="1">
      <c r="A204" s="130"/>
      <c r="B204" s="130"/>
      <c r="C204" s="130"/>
      <c r="D204" s="127"/>
      <c r="E204" s="123" t="str">
        <f>IFERROR(__xludf.DUMMYFUNCTION("Query('(Fuente) 2. Campos'!$1:$994,""SELECT E WHERE A = '""&amp;D204&amp;""' LIMIT 1"",FALSE)"),"")</f>
        <v/>
      </c>
      <c r="F204" s="125"/>
    </row>
    <row r="205" hidden="1">
      <c r="A205" s="130"/>
      <c r="B205" s="130"/>
      <c r="C205" s="130"/>
      <c r="D205" s="127"/>
      <c r="E205" s="123" t="str">
        <f>IFERROR(__xludf.DUMMYFUNCTION("Query('(Fuente) 2. Campos'!$1:$994,""SELECT E WHERE A = '""&amp;D205&amp;""' LIMIT 1"",FALSE)"),"")</f>
        <v/>
      </c>
      <c r="F205" s="125"/>
    </row>
    <row r="206" hidden="1">
      <c r="A206" s="130"/>
      <c r="B206" s="130"/>
      <c r="C206" s="130"/>
      <c r="D206" s="127"/>
      <c r="E206" s="123" t="str">
        <f>IFERROR(__xludf.DUMMYFUNCTION("Query('(Fuente) 2. Campos'!$1:$994,""SELECT E WHERE A = '""&amp;D206&amp;""' LIMIT 1"",FALSE)"),"")</f>
        <v/>
      </c>
      <c r="F206" s="125"/>
    </row>
    <row r="207" hidden="1">
      <c r="A207" s="130"/>
      <c r="B207" s="130"/>
      <c r="C207" s="130"/>
      <c r="D207" s="127"/>
      <c r="E207" s="123" t="str">
        <f>IFERROR(__xludf.DUMMYFUNCTION("Query('(Fuente) 2. Campos'!$1:$994,""SELECT E WHERE A = '""&amp;D207&amp;""' LIMIT 1"",FALSE)"),"")</f>
        <v/>
      </c>
      <c r="F207" s="125"/>
    </row>
    <row r="208" hidden="1">
      <c r="A208" s="130"/>
      <c r="B208" s="130"/>
      <c r="C208" s="130"/>
      <c r="D208" s="127"/>
      <c r="E208" s="123" t="str">
        <f>IFERROR(__xludf.DUMMYFUNCTION("Query('(Fuente) 2. Campos'!$1:$994,""SELECT E WHERE A = '""&amp;D208&amp;""' LIMIT 1"",FALSE)"),"")</f>
        <v/>
      </c>
      <c r="F208" s="125"/>
    </row>
    <row r="209" hidden="1">
      <c r="A209" s="130"/>
      <c r="B209" s="130"/>
      <c r="C209" s="130"/>
      <c r="D209" s="127"/>
      <c r="E209" s="123" t="str">
        <f>IFERROR(__xludf.DUMMYFUNCTION("Query('(Fuente) 2. Campos'!$1:$994,""SELECT E WHERE A = '""&amp;D209&amp;""' LIMIT 1"",FALSE)"),"")</f>
        <v/>
      </c>
      <c r="F209" s="125"/>
    </row>
    <row r="210" hidden="1">
      <c r="A210" s="130"/>
      <c r="B210" s="130"/>
      <c r="C210" s="130"/>
      <c r="D210" s="127"/>
      <c r="E210" s="123" t="str">
        <f>IFERROR(__xludf.DUMMYFUNCTION("Query('(Fuente) 2. Campos'!$1:$994,""SELECT E WHERE A = '""&amp;D210&amp;""' LIMIT 1"",FALSE)"),"")</f>
        <v/>
      </c>
      <c r="F210" s="125"/>
    </row>
    <row r="211" hidden="1">
      <c r="A211" s="130"/>
      <c r="B211" s="130"/>
      <c r="C211" s="130"/>
      <c r="D211" s="127"/>
      <c r="E211" s="123" t="str">
        <f>IFERROR(__xludf.DUMMYFUNCTION("Query('(Fuente) 2. Campos'!$1:$994,""SELECT E WHERE A = '""&amp;D211&amp;""' LIMIT 1"",FALSE)"),"")</f>
        <v/>
      </c>
      <c r="F211" s="125"/>
    </row>
    <row r="212" hidden="1">
      <c r="A212" s="130"/>
      <c r="B212" s="130"/>
      <c r="C212" s="130"/>
      <c r="D212" s="127"/>
      <c r="E212" s="123" t="str">
        <f>IFERROR(__xludf.DUMMYFUNCTION("Query('(Fuente) 2. Campos'!$1:$994,""SELECT E WHERE A = '""&amp;D212&amp;""' LIMIT 1"",FALSE)"),"")</f>
        <v/>
      </c>
      <c r="F212" s="125"/>
    </row>
    <row r="213" hidden="1">
      <c r="A213" s="130"/>
      <c r="B213" s="130"/>
      <c r="C213" s="130"/>
      <c r="D213" s="127"/>
      <c r="E213" s="123" t="str">
        <f>IFERROR(__xludf.DUMMYFUNCTION("Query('(Fuente) 2. Campos'!$1:$994,""SELECT E WHERE A = '""&amp;D213&amp;""' LIMIT 1"",FALSE)"),"")</f>
        <v/>
      </c>
      <c r="F213" s="125"/>
    </row>
    <row r="214" hidden="1">
      <c r="A214" s="130"/>
      <c r="B214" s="130"/>
      <c r="C214" s="130"/>
      <c r="D214" s="127"/>
      <c r="E214" s="123" t="str">
        <f>IFERROR(__xludf.DUMMYFUNCTION("Query('(Fuente) 2. Campos'!$1:$994,""SELECT E WHERE A = '""&amp;D214&amp;""' LIMIT 1"",FALSE)"),"")</f>
        <v/>
      </c>
      <c r="F214" s="125"/>
    </row>
    <row r="215" hidden="1">
      <c r="A215" s="130"/>
      <c r="B215" s="130"/>
      <c r="C215" s="130"/>
      <c r="D215" s="127"/>
      <c r="E215" s="123" t="str">
        <f>IFERROR(__xludf.DUMMYFUNCTION("Query('(Fuente) 2. Campos'!$1:$994,""SELECT E WHERE A = '""&amp;D215&amp;""' LIMIT 1"",FALSE)"),"")</f>
        <v/>
      </c>
      <c r="F215" s="125"/>
    </row>
    <row r="216" hidden="1">
      <c r="A216" s="130"/>
      <c r="B216" s="130"/>
      <c r="C216" s="130"/>
      <c r="D216" s="127"/>
      <c r="E216" s="123" t="str">
        <f>IFERROR(__xludf.DUMMYFUNCTION("Query('(Fuente) 2. Campos'!$1:$994,""SELECT E WHERE A = '""&amp;D216&amp;""' LIMIT 1"",FALSE)"),"")</f>
        <v/>
      </c>
      <c r="F216" s="125"/>
    </row>
    <row r="217" hidden="1">
      <c r="A217" s="130"/>
      <c r="B217" s="130"/>
      <c r="C217" s="130"/>
      <c r="D217" s="127"/>
      <c r="E217" s="123" t="str">
        <f>IFERROR(__xludf.DUMMYFUNCTION("Query('(Fuente) 2. Campos'!$1:$994,""SELECT E WHERE A = '""&amp;D217&amp;""' LIMIT 1"",FALSE)"),"")</f>
        <v/>
      </c>
      <c r="F217" s="125"/>
    </row>
    <row r="218" hidden="1">
      <c r="A218" s="130"/>
      <c r="B218" s="130"/>
      <c r="C218" s="130"/>
      <c r="D218" s="127"/>
      <c r="E218" s="123" t="str">
        <f>IFERROR(__xludf.DUMMYFUNCTION("Query('(Fuente) 2. Campos'!$1:$994,""SELECT E WHERE A = '""&amp;D218&amp;""' LIMIT 1"",FALSE)"),"")</f>
        <v/>
      </c>
      <c r="F218" s="125"/>
    </row>
    <row r="219" hidden="1">
      <c r="A219" s="130"/>
      <c r="B219" s="130"/>
      <c r="C219" s="130"/>
      <c r="D219" s="127"/>
      <c r="E219" s="123" t="str">
        <f>IFERROR(__xludf.DUMMYFUNCTION("Query('(Fuente) 2. Campos'!$1:$994,""SELECT E WHERE A = '""&amp;D219&amp;""' LIMIT 1"",FALSE)"),"")</f>
        <v/>
      </c>
      <c r="F219" s="125"/>
    </row>
    <row r="220" hidden="1">
      <c r="A220" s="130"/>
      <c r="B220" s="130"/>
      <c r="C220" s="130"/>
      <c r="D220" s="127"/>
      <c r="E220" s="123" t="str">
        <f>IFERROR(__xludf.DUMMYFUNCTION("Query('(Fuente) 2. Campos'!$1:$994,""SELECT E WHERE A = '""&amp;D220&amp;""' LIMIT 1"",FALSE)"),"")</f>
        <v/>
      </c>
      <c r="F220" s="125"/>
    </row>
    <row r="221" hidden="1">
      <c r="A221" s="130"/>
      <c r="B221" s="130"/>
      <c r="C221" s="130"/>
      <c r="D221" s="127"/>
      <c r="E221" s="123" t="str">
        <f>IFERROR(__xludf.DUMMYFUNCTION("Query('(Fuente) 2. Campos'!$1:$994,""SELECT E WHERE A = '""&amp;D221&amp;""' LIMIT 1"",FALSE)"),"")</f>
        <v/>
      </c>
      <c r="F221" s="125"/>
    </row>
    <row r="222" hidden="1">
      <c r="A222" s="130"/>
      <c r="B222" s="130"/>
      <c r="C222" s="130"/>
      <c r="D222" s="127"/>
      <c r="E222" s="123" t="str">
        <f>IFERROR(__xludf.DUMMYFUNCTION("Query('(Fuente) 2. Campos'!$1:$994,""SELECT E WHERE A = '""&amp;D222&amp;""' LIMIT 1"",FALSE)"),"")</f>
        <v/>
      </c>
      <c r="F222" s="125"/>
    </row>
    <row r="223" hidden="1">
      <c r="A223" s="130"/>
      <c r="B223" s="130"/>
      <c r="C223" s="130"/>
      <c r="D223" s="127"/>
      <c r="E223" s="123" t="str">
        <f>IFERROR(__xludf.DUMMYFUNCTION("Query('(Fuente) 2. Campos'!$1:$994,""SELECT E WHERE A = '""&amp;D223&amp;""' LIMIT 1"",FALSE)"),"")</f>
        <v/>
      </c>
      <c r="F223" s="125"/>
    </row>
    <row r="224" hidden="1">
      <c r="A224" s="130"/>
      <c r="B224" s="130"/>
      <c r="C224" s="130"/>
      <c r="D224" s="127"/>
      <c r="E224" s="123" t="str">
        <f>IFERROR(__xludf.DUMMYFUNCTION("Query('(Fuente) 2. Campos'!$1:$994,""SELECT E WHERE A = '""&amp;D224&amp;""' LIMIT 1"",FALSE)"),"")</f>
        <v/>
      </c>
      <c r="F224" s="125"/>
    </row>
    <row r="225" hidden="1">
      <c r="A225" s="130"/>
      <c r="B225" s="130"/>
      <c r="C225" s="130"/>
      <c r="D225" s="127"/>
      <c r="E225" s="123" t="str">
        <f>IFERROR(__xludf.DUMMYFUNCTION("Query('(Fuente) 2. Campos'!$1:$994,""SELECT E WHERE A = '""&amp;D225&amp;""' LIMIT 1"",FALSE)"),"")</f>
        <v/>
      </c>
      <c r="F225" s="125"/>
    </row>
    <row r="226" hidden="1">
      <c r="A226" s="130"/>
      <c r="B226" s="130"/>
      <c r="C226" s="130"/>
      <c r="D226" s="127"/>
      <c r="E226" s="123" t="str">
        <f>IFERROR(__xludf.DUMMYFUNCTION("Query('(Fuente) 2. Campos'!$1:$994,""SELECT E WHERE A = '""&amp;D226&amp;""' LIMIT 1"",FALSE)"),"")</f>
        <v/>
      </c>
      <c r="F226" s="125"/>
    </row>
    <row r="227" hidden="1">
      <c r="A227" s="130"/>
      <c r="B227" s="130"/>
      <c r="C227" s="130"/>
      <c r="D227" s="127"/>
      <c r="E227" s="123" t="str">
        <f>IFERROR(__xludf.DUMMYFUNCTION("Query('(Fuente) 2. Campos'!$1:$994,""SELECT E WHERE A = '""&amp;D227&amp;""' LIMIT 1"",FALSE)"),"")</f>
        <v/>
      </c>
      <c r="F227" s="125"/>
    </row>
    <row r="228" hidden="1">
      <c r="A228" s="130"/>
      <c r="B228" s="130"/>
      <c r="C228" s="130"/>
      <c r="D228" s="127"/>
      <c r="E228" s="123" t="str">
        <f>IFERROR(__xludf.DUMMYFUNCTION("Query('(Fuente) 2. Campos'!$1:$994,""SELECT E WHERE A = '""&amp;D228&amp;""' LIMIT 1"",FALSE)"),"")</f>
        <v/>
      </c>
      <c r="F228" s="125"/>
    </row>
    <row r="229" hidden="1">
      <c r="A229" s="130"/>
      <c r="B229" s="130"/>
      <c r="C229" s="130"/>
      <c r="D229" s="127"/>
      <c r="E229" s="123" t="str">
        <f>IFERROR(__xludf.DUMMYFUNCTION("Query('(Fuente) 2. Campos'!$1:$994,""SELECT E WHERE A = '""&amp;D229&amp;""' LIMIT 1"",FALSE)"),"")</f>
        <v/>
      </c>
      <c r="F229" s="125"/>
    </row>
    <row r="230" hidden="1">
      <c r="A230" s="130"/>
      <c r="B230" s="130"/>
      <c r="C230" s="130"/>
      <c r="D230" s="127"/>
      <c r="E230" s="123" t="str">
        <f>IFERROR(__xludf.DUMMYFUNCTION("Query('(Fuente) 2. Campos'!$1:$994,""SELECT E WHERE A = '""&amp;D230&amp;""' LIMIT 1"",FALSE)"),"")</f>
        <v/>
      </c>
      <c r="F230" s="125"/>
    </row>
    <row r="231" hidden="1">
      <c r="A231" s="130"/>
      <c r="B231" s="130"/>
      <c r="C231" s="130"/>
      <c r="D231" s="127"/>
      <c r="E231" s="123" t="str">
        <f>IFERROR(__xludf.DUMMYFUNCTION("Query('(Fuente) 2. Campos'!$1:$994,""SELECT E WHERE A = '""&amp;D231&amp;""' LIMIT 1"",FALSE)"),"")</f>
        <v/>
      </c>
      <c r="F231" s="125"/>
    </row>
    <row r="232" hidden="1">
      <c r="A232" s="130"/>
      <c r="B232" s="130"/>
      <c r="C232" s="130"/>
      <c r="D232" s="127"/>
      <c r="E232" s="123" t="str">
        <f>IFERROR(__xludf.DUMMYFUNCTION("Query('(Fuente) 2. Campos'!$1:$994,""SELECT E WHERE A = '""&amp;D232&amp;""' LIMIT 1"",FALSE)"),"")</f>
        <v/>
      </c>
      <c r="F232" s="125"/>
    </row>
    <row r="233" hidden="1">
      <c r="A233" s="130"/>
      <c r="B233" s="130"/>
      <c r="C233" s="130"/>
      <c r="D233" s="127"/>
      <c r="E233" s="123" t="str">
        <f>IFERROR(__xludf.DUMMYFUNCTION("Query('(Fuente) 2. Campos'!$1:$994,""SELECT E WHERE A = '""&amp;D233&amp;""' LIMIT 1"",FALSE)"),"")</f>
        <v/>
      </c>
      <c r="F233" s="125"/>
    </row>
    <row r="234" hidden="1">
      <c r="A234" s="130"/>
      <c r="B234" s="130"/>
      <c r="C234" s="130"/>
      <c r="D234" s="127"/>
      <c r="E234" s="123" t="str">
        <f>IFERROR(__xludf.DUMMYFUNCTION("Query('(Fuente) 2. Campos'!$1:$994,""SELECT E WHERE A = '""&amp;D234&amp;""' LIMIT 1"",FALSE)"),"")</f>
        <v/>
      </c>
      <c r="F234" s="125"/>
    </row>
    <row r="235" hidden="1">
      <c r="A235" s="130"/>
      <c r="B235" s="130"/>
      <c r="C235" s="130"/>
      <c r="D235" s="127"/>
      <c r="E235" s="123" t="str">
        <f>IFERROR(__xludf.DUMMYFUNCTION("Query('(Fuente) 2. Campos'!$1:$994,""SELECT E WHERE A = '""&amp;D235&amp;""' LIMIT 1"",FALSE)"),"")</f>
        <v/>
      </c>
      <c r="F235" s="125"/>
    </row>
    <row r="236" hidden="1">
      <c r="A236" s="130"/>
      <c r="B236" s="130"/>
      <c r="C236" s="130"/>
      <c r="D236" s="127"/>
      <c r="E236" s="123" t="str">
        <f>IFERROR(__xludf.DUMMYFUNCTION("Query('(Fuente) 2. Campos'!$1:$994,""SELECT E WHERE A = '""&amp;D236&amp;""' LIMIT 1"",FALSE)"),"")</f>
        <v/>
      </c>
      <c r="F236" s="125"/>
    </row>
    <row r="237" hidden="1">
      <c r="A237" s="130"/>
      <c r="B237" s="130"/>
      <c r="C237" s="130"/>
      <c r="D237" s="127"/>
      <c r="E237" s="123" t="str">
        <f>IFERROR(__xludf.DUMMYFUNCTION("Query('(Fuente) 2. Campos'!$1:$994,""SELECT E WHERE A = '""&amp;D237&amp;""' LIMIT 1"",FALSE)"),"")</f>
        <v/>
      </c>
      <c r="F237" s="125"/>
    </row>
    <row r="238" hidden="1">
      <c r="A238" s="130"/>
      <c r="B238" s="130"/>
      <c r="C238" s="130"/>
      <c r="D238" s="127"/>
      <c r="E238" s="123" t="str">
        <f>IFERROR(__xludf.DUMMYFUNCTION("Query('(Fuente) 2. Campos'!$1:$994,""SELECT E WHERE A = '""&amp;D238&amp;""' LIMIT 1"",FALSE)"),"")</f>
        <v/>
      </c>
      <c r="F238" s="125"/>
    </row>
    <row r="239" hidden="1">
      <c r="A239" s="130"/>
      <c r="B239" s="130"/>
      <c r="C239" s="130"/>
      <c r="D239" s="127"/>
      <c r="E239" s="123" t="str">
        <f>IFERROR(__xludf.DUMMYFUNCTION("Query('(Fuente) 2. Campos'!$1:$994,""SELECT E WHERE A = '""&amp;D239&amp;""' LIMIT 1"",FALSE)"),"")</f>
        <v/>
      </c>
      <c r="F239" s="125"/>
    </row>
    <row r="240" hidden="1">
      <c r="A240" s="130"/>
      <c r="B240" s="130"/>
      <c r="C240" s="130"/>
      <c r="D240" s="127"/>
      <c r="E240" s="123" t="str">
        <f>IFERROR(__xludf.DUMMYFUNCTION("Query('(Fuente) 2. Campos'!$1:$994,""SELECT E WHERE A = '""&amp;D240&amp;""' LIMIT 1"",FALSE)"),"")</f>
        <v/>
      </c>
      <c r="F240" s="125"/>
    </row>
    <row r="241" hidden="1">
      <c r="A241" s="130"/>
      <c r="B241" s="130"/>
      <c r="C241" s="130"/>
      <c r="D241" s="127"/>
      <c r="E241" s="123" t="str">
        <f>IFERROR(__xludf.DUMMYFUNCTION("Query('(Fuente) 2. Campos'!$1:$994,""SELECT E WHERE A = '""&amp;D241&amp;""' LIMIT 1"",FALSE)"),"")</f>
        <v/>
      </c>
      <c r="F241" s="125"/>
    </row>
    <row r="242" hidden="1">
      <c r="A242" s="130"/>
      <c r="B242" s="130"/>
      <c r="C242" s="130"/>
      <c r="D242" s="127"/>
      <c r="E242" s="123" t="str">
        <f>IFERROR(__xludf.DUMMYFUNCTION("Query('(Fuente) 2. Campos'!$1:$994,""SELECT E WHERE A = '""&amp;D242&amp;""' LIMIT 1"",FALSE)"),"")</f>
        <v/>
      </c>
      <c r="F242" s="125"/>
    </row>
    <row r="243" hidden="1">
      <c r="A243" s="130"/>
      <c r="B243" s="130"/>
      <c r="C243" s="130"/>
      <c r="D243" s="127"/>
      <c r="E243" s="123" t="str">
        <f>IFERROR(__xludf.DUMMYFUNCTION("Query('(Fuente) 2. Campos'!$1:$994,""SELECT E WHERE A = '""&amp;D243&amp;""' LIMIT 1"",FALSE)"),"")</f>
        <v/>
      </c>
      <c r="F243" s="125"/>
    </row>
    <row r="244" hidden="1">
      <c r="A244" s="130"/>
      <c r="B244" s="130"/>
      <c r="C244" s="130"/>
      <c r="D244" s="127"/>
      <c r="E244" s="123" t="str">
        <f>IFERROR(__xludf.DUMMYFUNCTION("Query('(Fuente) 2. Campos'!$1:$994,""SELECT E WHERE A = '""&amp;D244&amp;""' LIMIT 1"",FALSE)"),"")</f>
        <v/>
      </c>
      <c r="F244" s="125"/>
    </row>
    <row r="245" hidden="1">
      <c r="A245" s="130"/>
      <c r="B245" s="130"/>
      <c r="C245" s="130"/>
      <c r="D245" s="127"/>
      <c r="E245" s="123" t="str">
        <f>IFERROR(__xludf.DUMMYFUNCTION("Query('(Fuente) 2. Campos'!$1:$994,""SELECT E WHERE A = '""&amp;D245&amp;""' LIMIT 1"",FALSE)"),"")</f>
        <v/>
      </c>
      <c r="F245" s="125"/>
    </row>
    <row r="246" hidden="1">
      <c r="A246" s="130"/>
      <c r="B246" s="130"/>
      <c r="C246" s="130"/>
      <c r="D246" s="127"/>
      <c r="E246" s="123" t="str">
        <f>IFERROR(__xludf.DUMMYFUNCTION("Query('(Fuente) 2. Campos'!$1:$994,""SELECT E WHERE A = '""&amp;D246&amp;""' LIMIT 1"",FALSE)"),"")</f>
        <v/>
      </c>
      <c r="F246" s="125"/>
    </row>
    <row r="247" hidden="1">
      <c r="A247" s="130"/>
      <c r="B247" s="130"/>
      <c r="C247" s="130"/>
      <c r="D247" s="127"/>
      <c r="E247" s="123" t="str">
        <f>IFERROR(__xludf.DUMMYFUNCTION("Query('(Fuente) 2. Campos'!$1:$994,""SELECT E WHERE A = '""&amp;D247&amp;""' LIMIT 1"",FALSE)"),"")</f>
        <v/>
      </c>
      <c r="F247" s="125"/>
    </row>
    <row r="248" hidden="1">
      <c r="A248" s="130"/>
      <c r="B248" s="130"/>
      <c r="C248" s="130"/>
      <c r="D248" s="127"/>
      <c r="E248" s="123" t="str">
        <f>IFERROR(__xludf.DUMMYFUNCTION("Query('(Fuente) 2. Campos'!$1:$994,""SELECT E WHERE A = '""&amp;D248&amp;""' LIMIT 1"",FALSE)"),"")</f>
        <v/>
      </c>
      <c r="F248" s="125"/>
    </row>
    <row r="249" hidden="1">
      <c r="A249" s="130"/>
      <c r="B249" s="130"/>
      <c r="C249" s="130"/>
      <c r="D249" s="127"/>
      <c r="E249" s="123" t="str">
        <f>IFERROR(__xludf.DUMMYFUNCTION("Query('(Fuente) 2. Campos'!$1:$994,""SELECT E WHERE A = '""&amp;D249&amp;""' LIMIT 1"",FALSE)"),"")</f>
        <v/>
      </c>
      <c r="F249" s="125"/>
    </row>
    <row r="250" hidden="1">
      <c r="A250" s="130"/>
      <c r="B250" s="130"/>
      <c r="C250" s="130"/>
      <c r="D250" s="127"/>
      <c r="E250" s="123" t="str">
        <f>IFERROR(__xludf.DUMMYFUNCTION("Query('(Fuente) 2. Campos'!$1:$994,""SELECT E WHERE A = '""&amp;D250&amp;""' LIMIT 1"",FALSE)"),"")</f>
        <v/>
      </c>
      <c r="F250" s="125"/>
    </row>
    <row r="251" hidden="1">
      <c r="A251" s="130"/>
      <c r="B251" s="130"/>
      <c r="C251" s="130"/>
      <c r="D251" s="127"/>
      <c r="E251" s="123" t="str">
        <f>IFERROR(__xludf.DUMMYFUNCTION("Query('(Fuente) 2. Campos'!$1:$994,""SELECT E WHERE A = '""&amp;D251&amp;""' LIMIT 1"",FALSE)"),"")</f>
        <v/>
      </c>
      <c r="F251" s="125"/>
    </row>
    <row r="252" hidden="1">
      <c r="A252" s="130"/>
      <c r="B252" s="130"/>
      <c r="C252" s="130"/>
      <c r="D252" s="127"/>
      <c r="E252" s="123" t="str">
        <f>IFERROR(__xludf.DUMMYFUNCTION("Query('(Fuente) 2. Campos'!$1:$994,""SELECT E WHERE A = '""&amp;D252&amp;""' LIMIT 1"",FALSE)"),"")</f>
        <v/>
      </c>
      <c r="F252" s="125"/>
    </row>
    <row r="253" hidden="1">
      <c r="A253" s="130"/>
      <c r="B253" s="130"/>
      <c r="C253" s="130"/>
      <c r="D253" s="127"/>
      <c r="E253" s="123" t="str">
        <f>IFERROR(__xludf.DUMMYFUNCTION("Query('(Fuente) 2. Campos'!$1:$994,""SELECT E WHERE A = '""&amp;D253&amp;""' LIMIT 1"",FALSE)"),"")</f>
        <v/>
      </c>
      <c r="F253" s="125"/>
    </row>
    <row r="254" hidden="1">
      <c r="A254" s="130"/>
      <c r="B254" s="130"/>
      <c r="C254" s="130"/>
      <c r="D254" s="127"/>
      <c r="E254" s="123" t="str">
        <f>IFERROR(__xludf.DUMMYFUNCTION("Query('(Fuente) 2. Campos'!$1:$994,""SELECT E WHERE A = '""&amp;D254&amp;""' LIMIT 1"",FALSE)"),"")</f>
        <v/>
      </c>
      <c r="F254" s="125"/>
    </row>
    <row r="255" hidden="1">
      <c r="A255" s="130"/>
      <c r="B255" s="130"/>
      <c r="C255" s="130"/>
      <c r="D255" s="127"/>
      <c r="E255" s="123" t="str">
        <f>IFERROR(__xludf.DUMMYFUNCTION("Query('(Fuente) 2. Campos'!$1:$994,""SELECT E WHERE A = '""&amp;D255&amp;""' LIMIT 1"",FALSE)"),"")</f>
        <v/>
      </c>
      <c r="F255" s="125"/>
    </row>
    <row r="256" hidden="1">
      <c r="A256" s="130"/>
      <c r="B256" s="130"/>
      <c r="C256" s="130"/>
      <c r="D256" s="127"/>
      <c r="E256" s="123" t="str">
        <f>IFERROR(__xludf.DUMMYFUNCTION("Query('(Fuente) 2. Campos'!$1:$994,""SELECT E WHERE A = '""&amp;D256&amp;""' LIMIT 1"",FALSE)"),"")</f>
        <v/>
      </c>
      <c r="F256" s="125"/>
    </row>
    <row r="257" hidden="1">
      <c r="A257" s="130"/>
      <c r="B257" s="130"/>
      <c r="C257" s="130"/>
      <c r="D257" s="127"/>
      <c r="E257" s="123" t="str">
        <f>IFERROR(__xludf.DUMMYFUNCTION("Query('(Fuente) 2. Campos'!$1:$994,""SELECT E WHERE A = '""&amp;D257&amp;""' LIMIT 1"",FALSE)"),"")</f>
        <v/>
      </c>
      <c r="F257" s="125"/>
    </row>
    <row r="258" hidden="1">
      <c r="A258" s="130"/>
      <c r="B258" s="130"/>
      <c r="C258" s="130"/>
      <c r="D258" s="127"/>
      <c r="E258" s="123" t="str">
        <f>IFERROR(__xludf.DUMMYFUNCTION("Query('(Fuente) 2. Campos'!$1:$994,""SELECT E WHERE A = '""&amp;D258&amp;""' LIMIT 1"",FALSE)"),"")</f>
        <v/>
      </c>
      <c r="F258" s="125"/>
    </row>
    <row r="259" hidden="1">
      <c r="A259" s="130"/>
      <c r="B259" s="130"/>
      <c r="C259" s="130"/>
      <c r="D259" s="127"/>
      <c r="E259" s="123" t="str">
        <f>IFERROR(__xludf.DUMMYFUNCTION("Query('(Fuente) 2. Campos'!$1:$994,""SELECT E WHERE A = '""&amp;D259&amp;""' LIMIT 1"",FALSE)"),"")</f>
        <v/>
      </c>
      <c r="F259" s="125"/>
    </row>
    <row r="260" hidden="1">
      <c r="A260" s="130"/>
      <c r="B260" s="130"/>
      <c r="C260" s="130"/>
      <c r="D260" s="127"/>
      <c r="E260" s="123" t="str">
        <f>IFERROR(__xludf.DUMMYFUNCTION("Query('(Fuente) 2. Campos'!$1:$994,""SELECT E WHERE A = '""&amp;D260&amp;""' LIMIT 1"",FALSE)"),"")</f>
        <v/>
      </c>
      <c r="F260" s="125"/>
    </row>
    <row r="261" hidden="1">
      <c r="A261" s="130"/>
      <c r="B261" s="130"/>
      <c r="C261" s="130"/>
      <c r="D261" s="127"/>
      <c r="E261" s="123" t="str">
        <f>IFERROR(__xludf.DUMMYFUNCTION("Query('(Fuente) 2. Campos'!$1:$994,""SELECT E WHERE A = '""&amp;D261&amp;""' LIMIT 1"",FALSE)"),"")</f>
        <v/>
      </c>
      <c r="F261" s="125"/>
    </row>
    <row r="262" hidden="1">
      <c r="A262" s="130"/>
      <c r="B262" s="130"/>
      <c r="C262" s="130"/>
      <c r="D262" s="127"/>
      <c r="E262" s="123" t="str">
        <f>IFERROR(__xludf.DUMMYFUNCTION("Query('(Fuente) 2. Campos'!$1:$994,""SELECT E WHERE A = '""&amp;D262&amp;""' LIMIT 1"",FALSE)"),"")</f>
        <v/>
      </c>
      <c r="F262" s="125"/>
    </row>
    <row r="263" hidden="1">
      <c r="A263" s="130"/>
      <c r="B263" s="130"/>
      <c r="C263" s="130"/>
      <c r="D263" s="127"/>
      <c r="E263" s="123" t="str">
        <f>IFERROR(__xludf.DUMMYFUNCTION("Query('(Fuente) 2. Campos'!$1:$994,""SELECT E WHERE A = '""&amp;D263&amp;""' LIMIT 1"",FALSE)"),"")</f>
        <v/>
      </c>
      <c r="F263" s="125"/>
    </row>
    <row r="264" hidden="1">
      <c r="A264" s="130"/>
      <c r="B264" s="130"/>
      <c r="C264" s="130"/>
      <c r="D264" s="127"/>
      <c r="E264" s="123" t="str">
        <f>IFERROR(__xludf.DUMMYFUNCTION("Query('(Fuente) 2. Campos'!$1:$994,""SELECT E WHERE A = '""&amp;D264&amp;""' LIMIT 1"",FALSE)"),"")</f>
        <v/>
      </c>
      <c r="F264" s="125"/>
    </row>
    <row r="265" hidden="1">
      <c r="A265" s="130"/>
      <c r="B265" s="130"/>
      <c r="C265" s="130"/>
      <c r="D265" s="127"/>
      <c r="E265" s="123" t="str">
        <f>IFERROR(__xludf.DUMMYFUNCTION("Query('(Fuente) 2. Campos'!$1:$994,""SELECT E WHERE A = '""&amp;D265&amp;""' LIMIT 1"",FALSE)"),"")</f>
        <v/>
      </c>
      <c r="F265" s="125"/>
    </row>
    <row r="266" hidden="1">
      <c r="A266" s="130"/>
      <c r="B266" s="130"/>
      <c r="C266" s="130"/>
      <c r="D266" s="127"/>
      <c r="E266" s="123" t="str">
        <f>IFERROR(__xludf.DUMMYFUNCTION("Query('(Fuente) 2. Campos'!$1:$994,""SELECT E WHERE A = '""&amp;D266&amp;""' LIMIT 1"",FALSE)"),"")</f>
        <v/>
      </c>
      <c r="F266" s="125"/>
    </row>
    <row r="267" hidden="1">
      <c r="A267" s="130"/>
      <c r="B267" s="130"/>
      <c r="C267" s="130"/>
      <c r="D267" s="127"/>
      <c r="E267" s="123" t="str">
        <f>IFERROR(__xludf.DUMMYFUNCTION("Query('(Fuente) 2. Campos'!$1:$994,""SELECT E WHERE A = '""&amp;D267&amp;""' LIMIT 1"",FALSE)"),"")</f>
        <v/>
      </c>
      <c r="F267" s="125"/>
    </row>
    <row r="268" hidden="1">
      <c r="A268" s="130"/>
      <c r="B268" s="130"/>
      <c r="C268" s="130"/>
      <c r="D268" s="127"/>
      <c r="E268" s="123" t="str">
        <f>IFERROR(__xludf.DUMMYFUNCTION("Query('(Fuente) 2. Campos'!$1:$994,""SELECT E WHERE A = '""&amp;D268&amp;""' LIMIT 1"",FALSE)"),"")</f>
        <v/>
      </c>
      <c r="F268" s="125"/>
    </row>
    <row r="269" hidden="1">
      <c r="A269" s="130"/>
      <c r="B269" s="130"/>
      <c r="C269" s="130"/>
      <c r="D269" s="127"/>
      <c r="E269" s="123" t="str">
        <f>IFERROR(__xludf.DUMMYFUNCTION("Query('(Fuente) 2. Campos'!$1:$994,""SELECT E WHERE A = '""&amp;D269&amp;""' LIMIT 1"",FALSE)"),"")</f>
        <v/>
      </c>
      <c r="F269" s="125"/>
    </row>
    <row r="270" hidden="1">
      <c r="A270" s="130"/>
      <c r="B270" s="130"/>
      <c r="C270" s="130"/>
      <c r="D270" s="127"/>
      <c r="E270" s="123" t="str">
        <f>IFERROR(__xludf.DUMMYFUNCTION("Query('(Fuente) 2. Campos'!$1:$994,""SELECT E WHERE A = '""&amp;D270&amp;""' LIMIT 1"",FALSE)"),"")</f>
        <v/>
      </c>
      <c r="F270" s="125"/>
    </row>
    <row r="271" hidden="1">
      <c r="A271" s="130"/>
      <c r="B271" s="130"/>
      <c r="C271" s="130"/>
      <c r="D271" s="127"/>
      <c r="E271" s="123" t="str">
        <f>IFERROR(__xludf.DUMMYFUNCTION("Query('(Fuente) 2. Campos'!$1:$994,""SELECT E WHERE A = '""&amp;D271&amp;""' LIMIT 1"",FALSE)"),"")</f>
        <v/>
      </c>
      <c r="F271" s="125"/>
    </row>
    <row r="272" hidden="1">
      <c r="A272" s="130"/>
      <c r="B272" s="130"/>
      <c r="C272" s="130"/>
      <c r="D272" s="127"/>
      <c r="E272" s="123" t="str">
        <f>IFERROR(__xludf.DUMMYFUNCTION("Query('(Fuente) 2. Campos'!$1:$994,""SELECT E WHERE A = '""&amp;D272&amp;""' LIMIT 1"",FALSE)"),"")</f>
        <v/>
      </c>
      <c r="F272" s="125"/>
    </row>
    <row r="273" hidden="1">
      <c r="A273" s="130"/>
      <c r="B273" s="130"/>
      <c r="C273" s="130"/>
      <c r="D273" s="127"/>
      <c r="E273" s="123" t="str">
        <f>IFERROR(__xludf.DUMMYFUNCTION("Query('(Fuente) 2. Campos'!$1:$994,""SELECT E WHERE A = '""&amp;D273&amp;""' LIMIT 1"",FALSE)"),"")</f>
        <v/>
      </c>
      <c r="F273" s="125"/>
    </row>
    <row r="274" hidden="1">
      <c r="A274" s="130"/>
      <c r="B274" s="130"/>
      <c r="C274" s="130"/>
      <c r="D274" s="127"/>
      <c r="E274" s="123" t="str">
        <f>IFERROR(__xludf.DUMMYFUNCTION("Query('(Fuente) 2. Campos'!$1:$994,""SELECT E WHERE A = '""&amp;D274&amp;""' LIMIT 1"",FALSE)"),"")</f>
        <v/>
      </c>
      <c r="F274" s="125"/>
    </row>
    <row r="275" hidden="1">
      <c r="A275" s="130"/>
      <c r="B275" s="130"/>
      <c r="C275" s="130"/>
      <c r="D275" s="127"/>
      <c r="E275" s="123" t="str">
        <f>IFERROR(__xludf.DUMMYFUNCTION("Query('(Fuente) 2. Campos'!$1:$994,""SELECT E WHERE A = '""&amp;D275&amp;""' LIMIT 1"",FALSE)"),"")</f>
        <v/>
      </c>
      <c r="F275" s="125"/>
    </row>
    <row r="276" hidden="1">
      <c r="A276" s="130"/>
      <c r="B276" s="130"/>
      <c r="C276" s="130"/>
      <c r="D276" s="127"/>
      <c r="E276" s="123" t="str">
        <f>IFERROR(__xludf.DUMMYFUNCTION("Query('(Fuente) 2. Campos'!$1:$994,""SELECT E WHERE A = '""&amp;D276&amp;""' LIMIT 1"",FALSE)"),"")</f>
        <v/>
      </c>
      <c r="F276" s="125"/>
    </row>
    <row r="277" hidden="1">
      <c r="A277" s="130"/>
      <c r="B277" s="130"/>
      <c r="C277" s="130"/>
      <c r="D277" s="127"/>
      <c r="E277" s="123" t="str">
        <f>IFERROR(__xludf.DUMMYFUNCTION("Query('(Fuente) 2. Campos'!$1:$994,""SELECT E WHERE A = '""&amp;D277&amp;""' LIMIT 1"",FALSE)"),"")</f>
        <v/>
      </c>
      <c r="F277" s="125"/>
    </row>
    <row r="278" hidden="1">
      <c r="A278" s="130"/>
      <c r="B278" s="130"/>
      <c r="C278" s="130"/>
      <c r="D278" s="127"/>
      <c r="E278" s="123" t="str">
        <f>IFERROR(__xludf.DUMMYFUNCTION("Query('(Fuente) 2. Campos'!$1:$994,""SELECT E WHERE A = '""&amp;D278&amp;""' LIMIT 1"",FALSE)"),"")</f>
        <v/>
      </c>
      <c r="F278" s="125"/>
    </row>
    <row r="279" hidden="1">
      <c r="A279" s="130"/>
      <c r="B279" s="130"/>
      <c r="C279" s="130"/>
      <c r="D279" s="127"/>
      <c r="E279" s="123" t="str">
        <f>IFERROR(__xludf.DUMMYFUNCTION("Query('(Fuente) 2. Campos'!$1:$994,""SELECT E WHERE A = '""&amp;D279&amp;""' LIMIT 1"",FALSE)"),"")</f>
        <v/>
      </c>
      <c r="F279" s="125"/>
    </row>
    <row r="280" hidden="1">
      <c r="A280" s="130"/>
      <c r="B280" s="130"/>
      <c r="C280" s="130"/>
      <c r="D280" s="127"/>
      <c r="E280" s="123" t="str">
        <f>IFERROR(__xludf.DUMMYFUNCTION("Query('(Fuente) 2. Campos'!$1:$994,""SELECT E WHERE A = '""&amp;D280&amp;""' LIMIT 1"",FALSE)"),"")</f>
        <v/>
      </c>
      <c r="F280" s="125"/>
    </row>
    <row r="281" hidden="1">
      <c r="A281" s="130"/>
      <c r="B281" s="130"/>
      <c r="C281" s="130"/>
      <c r="D281" s="127"/>
      <c r="E281" s="123" t="str">
        <f>IFERROR(__xludf.DUMMYFUNCTION("Query('(Fuente) 2. Campos'!$1:$994,""SELECT E WHERE A = '""&amp;D281&amp;""' LIMIT 1"",FALSE)"),"")</f>
        <v/>
      </c>
      <c r="F281" s="125"/>
    </row>
    <row r="282" hidden="1">
      <c r="A282" s="130"/>
      <c r="B282" s="130"/>
      <c r="C282" s="130"/>
      <c r="D282" s="127"/>
      <c r="E282" s="123" t="str">
        <f>IFERROR(__xludf.DUMMYFUNCTION("Query('(Fuente) 2. Campos'!$1:$994,""SELECT E WHERE A = '""&amp;D282&amp;""' LIMIT 1"",FALSE)"),"")</f>
        <v/>
      </c>
      <c r="F282" s="125"/>
    </row>
    <row r="283" hidden="1">
      <c r="A283" s="130"/>
      <c r="B283" s="130"/>
      <c r="C283" s="130"/>
      <c r="D283" s="127"/>
      <c r="E283" s="123" t="str">
        <f>IFERROR(__xludf.DUMMYFUNCTION("Query('(Fuente) 2. Campos'!$1:$994,""SELECT E WHERE A = '""&amp;D283&amp;""' LIMIT 1"",FALSE)"),"")</f>
        <v/>
      </c>
      <c r="F283" s="125"/>
    </row>
    <row r="284" hidden="1">
      <c r="A284" s="130"/>
      <c r="B284" s="130"/>
      <c r="C284" s="130"/>
      <c r="D284" s="127"/>
      <c r="E284" s="123" t="str">
        <f>IFERROR(__xludf.DUMMYFUNCTION("Query('(Fuente) 2. Campos'!$1:$994,""SELECT E WHERE A = '""&amp;D284&amp;""' LIMIT 1"",FALSE)"),"")</f>
        <v/>
      </c>
      <c r="F284" s="125"/>
    </row>
    <row r="285" hidden="1">
      <c r="A285" s="130"/>
      <c r="B285" s="130"/>
      <c r="C285" s="130"/>
      <c r="D285" s="127"/>
      <c r="E285" s="123" t="str">
        <f>IFERROR(__xludf.DUMMYFUNCTION("Query('(Fuente) 2. Campos'!$1:$994,""SELECT E WHERE A = '""&amp;D285&amp;""' LIMIT 1"",FALSE)"),"")</f>
        <v/>
      </c>
      <c r="F285" s="125"/>
    </row>
    <row r="286" hidden="1">
      <c r="A286" s="130"/>
      <c r="B286" s="130"/>
      <c r="C286" s="130"/>
      <c r="D286" s="127"/>
      <c r="E286" s="123" t="str">
        <f>IFERROR(__xludf.DUMMYFUNCTION("Query('(Fuente) 2. Campos'!$1:$994,""SELECT E WHERE A = '""&amp;D286&amp;""' LIMIT 1"",FALSE)"),"")</f>
        <v/>
      </c>
      <c r="F286" s="125"/>
    </row>
    <row r="287" hidden="1">
      <c r="A287" s="130"/>
      <c r="B287" s="130"/>
      <c r="C287" s="130"/>
      <c r="D287" s="127"/>
      <c r="E287" s="123" t="str">
        <f>IFERROR(__xludf.DUMMYFUNCTION("Query('(Fuente) 2. Campos'!$1:$994,""SELECT E WHERE A = '""&amp;D287&amp;""' LIMIT 1"",FALSE)"),"")</f>
        <v/>
      </c>
      <c r="F287" s="125"/>
    </row>
    <row r="288" hidden="1">
      <c r="A288" s="130"/>
      <c r="B288" s="130"/>
      <c r="C288" s="130"/>
      <c r="D288" s="127"/>
      <c r="E288" s="123" t="str">
        <f>IFERROR(__xludf.DUMMYFUNCTION("Query('(Fuente) 2. Campos'!$1:$994,""SELECT E WHERE A = '""&amp;D288&amp;""' LIMIT 1"",FALSE)"),"")</f>
        <v/>
      </c>
      <c r="F288" s="125"/>
    </row>
    <row r="289" hidden="1">
      <c r="A289" s="130"/>
      <c r="B289" s="130"/>
      <c r="C289" s="130"/>
      <c r="D289" s="127"/>
      <c r="E289" s="123" t="str">
        <f>IFERROR(__xludf.DUMMYFUNCTION("Query('(Fuente) 2. Campos'!$1:$994,""SELECT E WHERE A = '""&amp;D289&amp;""' LIMIT 1"",FALSE)"),"")</f>
        <v/>
      </c>
      <c r="F289" s="125"/>
    </row>
    <row r="290" hidden="1">
      <c r="A290" s="130"/>
      <c r="B290" s="130"/>
      <c r="C290" s="130"/>
      <c r="D290" s="127"/>
      <c r="E290" s="123" t="str">
        <f>IFERROR(__xludf.DUMMYFUNCTION("Query('(Fuente) 2. Campos'!$1:$994,""SELECT E WHERE A = '""&amp;D290&amp;""' LIMIT 1"",FALSE)"),"")</f>
        <v/>
      </c>
      <c r="F290" s="125"/>
    </row>
    <row r="291" hidden="1">
      <c r="A291" s="130"/>
      <c r="B291" s="130"/>
      <c r="C291" s="130"/>
      <c r="D291" s="127"/>
      <c r="E291" s="123" t="str">
        <f>IFERROR(__xludf.DUMMYFUNCTION("Query('(Fuente) 2. Campos'!$1:$994,""SELECT E WHERE A = '""&amp;D291&amp;""' LIMIT 1"",FALSE)"),"")</f>
        <v/>
      </c>
      <c r="F291" s="125"/>
    </row>
    <row r="292" hidden="1">
      <c r="A292" s="130"/>
      <c r="B292" s="130"/>
      <c r="C292" s="130"/>
      <c r="D292" s="127"/>
      <c r="E292" s="123" t="str">
        <f>IFERROR(__xludf.DUMMYFUNCTION("Query('(Fuente) 2. Campos'!$1:$994,""SELECT E WHERE A = '""&amp;D292&amp;""' LIMIT 1"",FALSE)"),"")</f>
        <v/>
      </c>
      <c r="F292" s="125"/>
    </row>
    <row r="293" hidden="1">
      <c r="A293" s="130"/>
      <c r="B293" s="130"/>
      <c r="C293" s="130"/>
      <c r="D293" s="127"/>
      <c r="E293" s="123" t="str">
        <f>IFERROR(__xludf.DUMMYFUNCTION("Query('(Fuente) 2. Campos'!$1:$994,""SELECT E WHERE A = '""&amp;D293&amp;""' LIMIT 1"",FALSE)"),"")</f>
        <v/>
      </c>
      <c r="F293" s="125"/>
    </row>
    <row r="294" hidden="1">
      <c r="A294" s="130"/>
      <c r="B294" s="130"/>
      <c r="C294" s="130"/>
      <c r="D294" s="127"/>
      <c r="E294" s="123" t="str">
        <f>IFERROR(__xludf.DUMMYFUNCTION("Query('(Fuente) 2. Campos'!$1:$994,""SELECT E WHERE A = '""&amp;D294&amp;""' LIMIT 1"",FALSE)"),"")</f>
        <v/>
      </c>
      <c r="F294" s="125"/>
    </row>
    <row r="295" hidden="1">
      <c r="A295" s="130"/>
      <c r="B295" s="130"/>
      <c r="C295" s="130"/>
      <c r="D295" s="127"/>
      <c r="E295" s="123" t="str">
        <f>IFERROR(__xludf.DUMMYFUNCTION("Query('(Fuente) 2. Campos'!$1:$994,""SELECT E WHERE A = '""&amp;D295&amp;""' LIMIT 1"",FALSE)"),"")</f>
        <v/>
      </c>
      <c r="F295" s="125"/>
    </row>
    <row r="296" hidden="1">
      <c r="A296" s="130"/>
      <c r="B296" s="130"/>
      <c r="C296" s="130"/>
      <c r="D296" s="127"/>
      <c r="E296" s="123" t="str">
        <f>IFERROR(__xludf.DUMMYFUNCTION("Query('(Fuente) 2. Campos'!$1:$994,""SELECT E WHERE A = '""&amp;D296&amp;""' LIMIT 1"",FALSE)"),"")</f>
        <v/>
      </c>
      <c r="F296" s="125"/>
    </row>
    <row r="297" hidden="1">
      <c r="A297" s="130"/>
      <c r="B297" s="130"/>
      <c r="C297" s="130"/>
      <c r="D297" s="127"/>
      <c r="E297" s="123" t="str">
        <f>IFERROR(__xludf.DUMMYFUNCTION("Query('(Fuente) 2. Campos'!$1:$994,""SELECT E WHERE A = '""&amp;D297&amp;""' LIMIT 1"",FALSE)"),"")</f>
        <v/>
      </c>
      <c r="F297" s="125"/>
    </row>
    <row r="298" hidden="1">
      <c r="A298" s="130"/>
      <c r="B298" s="130"/>
      <c r="C298" s="130"/>
      <c r="D298" s="127"/>
      <c r="E298" s="123" t="str">
        <f>IFERROR(__xludf.DUMMYFUNCTION("Query('(Fuente) 2. Campos'!$1:$994,""SELECT E WHERE A = '""&amp;D298&amp;""' LIMIT 1"",FALSE)"),"")</f>
        <v/>
      </c>
      <c r="F298" s="125"/>
    </row>
    <row r="299" hidden="1">
      <c r="A299" s="130"/>
      <c r="B299" s="130"/>
      <c r="C299" s="130"/>
      <c r="D299" s="127"/>
      <c r="E299" s="123" t="str">
        <f>IFERROR(__xludf.DUMMYFUNCTION("Query('(Fuente) 2. Campos'!$1:$994,""SELECT E WHERE A = '""&amp;D299&amp;""' LIMIT 1"",FALSE)"),"")</f>
        <v/>
      </c>
      <c r="F299" s="125"/>
    </row>
    <row r="300" hidden="1">
      <c r="A300" s="130"/>
      <c r="B300" s="130"/>
      <c r="C300" s="130"/>
      <c r="D300" s="127"/>
      <c r="E300" s="123" t="str">
        <f>IFERROR(__xludf.DUMMYFUNCTION("Query('(Fuente) 2. Campos'!$1:$994,""SELECT E WHERE A = '""&amp;D300&amp;""' LIMIT 1"",FALSE)"),"")</f>
        <v/>
      </c>
      <c r="F300" s="125"/>
    </row>
    <row r="301" hidden="1">
      <c r="A301" s="130"/>
      <c r="B301" s="130"/>
      <c r="C301" s="130"/>
      <c r="D301" s="127"/>
      <c r="E301" s="123" t="str">
        <f>IFERROR(__xludf.DUMMYFUNCTION("Query('(Fuente) 2. Campos'!$1:$994,""SELECT E WHERE A = '""&amp;D301&amp;""' LIMIT 1"",FALSE)"),"")</f>
        <v/>
      </c>
      <c r="F301" s="125"/>
    </row>
    <row r="302" hidden="1">
      <c r="A302" s="130"/>
      <c r="B302" s="130"/>
      <c r="C302" s="130"/>
      <c r="D302" s="127"/>
      <c r="E302" s="123" t="str">
        <f>IFERROR(__xludf.DUMMYFUNCTION("Query('(Fuente) 2. Campos'!$1:$994,""SELECT E WHERE A = '""&amp;D302&amp;""' LIMIT 1"",FALSE)"),"")</f>
        <v/>
      </c>
      <c r="F302" s="125"/>
    </row>
    <row r="303" hidden="1">
      <c r="A303" s="130"/>
      <c r="B303" s="130"/>
      <c r="C303" s="130"/>
      <c r="D303" s="127"/>
      <c r="E303" s="123" t="str">
        <f>IFERROR(__xludf.DUMMYFUNCTION("Query('(Fuente) 2. Campos'!$1:$994,""SELECT E WHERE A = '""&amp;D303&amp;""' LIMIT 1"",FALSE)"),"")</f>
        <v/>
      </c>
      <c r="F303" s="125"/>
    </row>
    <row r="304" hidden="1">
      <c r="A304" s="130"/>
      <c r="B304" s="130"/>
      <c r="C304" s="130"/>
      <c r="D304" s="127"/>
      <c r="E304" s="123" t="str">
        <f>IFERROR(__xludf.DUMMYFUNCTION("Query('(Fuente) 2. Campos'!$1:$994,""SELECT E WHERE A = '""&amp;D304&amp;""' LIMIT 1"",FALSE)"),"")</f>
        <v/>
      </c>
      <c r="F304" s="125"/>
    </row>
    <row r="305" hidden="1">
      <c r="A305" s="130"/>
      <c r="B305" s="130"/>
      <c r="C305" s="130"/>
      <c r="D305" s="127"/>
      <c r="E305" s="123" t="str">
        <f>IFERROR(__xludf.DUMMYFUNCTION("Query('(Fuente) 2. Campos'!$1:$994,""SELECT E WHERE A = '""&amp;D305&amp;""' LIMIT 1"",FALSE)"),"")</f>
        <v/>
      </c>
      <c r="F305" s="125"/>
    </row>
    <row r="306" hidden="1">
      <c r="A306" s="130"/>
      <c r="B306" s="130"/>
      <c r="C306" s="130"/>
      <c r="D306" s="127"/>
      <c r="E306" s="123" t="str">
        <f>IFERROR(__xludf.DUMMYFUNCTION("Query('(Fuente) 2. Campos'!$1:$994,""SELECT E WHERE A = '""&amp;D306&amp;""' LIMIT 1"",FALSE)"),"")</f>
        <v/>
      </c>
      <c r="F306" s="125"/>
    </row>
    <row r="307" hidden="1">
      <c r="A307" s="130"/>
      <c r="B307" s="130"/>
      <c r="C307" s="130"/>
      <c r="D307" s="127"/>
      <c r="E307" s="123" t="str">
        <f>IFERROR(__xludf.DUMMYFUNCTION("Query('(Fuente) 2. Campos'!$1:$994,""SELECT E WHERE A = '""&amp;D307&amp;""' LIMIT 1"",FALSE)"),"")</f>
        <v/>
      </c>
      <c r="F307" s="125"/>
    </row>
    <row r="308" hidden="1">
      <c r="A308" s="130"/>
      <c r="B308" s="130"/>
      <c r="C308" s="130"/>
      <c r="D308" s="127"/>
      <c r="E308" s="123" t="str">
        <f>IFERROR(__xludf.DUMMYFUNCTION("Query('(Fuente) 2. Campos'!$1:$994,""SELECT E WHERE A = '""&amp;D308&amp;""' LIMIT 1"",FALSE)"),"")</f>
        <v/>
      </c>
      <c r="F308" s="125"/>
    </row>
    <row r="309" hidden="1">
      <c r="A309" s="130"/>
      <c r="B309" s="130"/>
      <c r="C309" s="130"/>
      <c r="D309" s="127"/>
      <c r="E309" s="123" t="str">
        <f>IFERROR(__xludf.DUMMYFUNCTION("Query('(Fuente) 2. Campos'!$1:$994,""SELECT E WHERE A = '""&amp;D309&amp;""' LIMIT 1"",FALSE)"),"")</f>
        <v/>
      </c>
      <c r="F309" s="125"/>
    </row>
    <row r="310" hidden="1">
      <c r="A310" s="130"/>
      <c r="B310" s="130"/>
      <c r="C310" s="130"/>
      <c r="D310" s="127"/>
      <c r="E310" s="123" t="str">
        <f>IFERROR(__xludf.DUMMYFUNCTION("Query('(Fuente) 2. Campos'!$1:$994,""SELECT E WHERE A = '""&amp;D310&amp;""' LIMIT 1"",FALSE)"),"")</f>
        <v/>
      </c>
      <c r="F310" s="125"/>
    </row>
    <row r="311" hidden="1">
      <c r="A311" s="130"/>
      <c r="B311" s="130"/>
      <c r="C311" s="130"/>
      <c r="D311" s="127"/>
      <c r="E311" s="123" t="str">
        <f>IFERROR(__xludf.DUMMYFUNCTION("Query('(Fuente) 2. Campos'!$1:$994,""SELECT E WHERE A = '""&amp;D311&amp;""' LIMIT 1"",FALSE)"),"")</f>
        <v/>
      </c>
      <c r="F311" s="125"/>
    </row>
    <row r="312" hidden="1">
      <c r="A312" s="130"/>
      <c r="B312" s="130"/>
      <c r="C312" s="130"/>
      <c r="D312" s="127"/>
      <c r="E312" s="123" t="str">
        <f>IFERROR(__xludf.DUMMYFUNCTION("Query('(Fuente) 2. Campos'!$1:$994,""SELECT E WHERE A = '""&amp;D312&amp;""' LIMIT 1"",FALSE)"),"")</f>
        <v/>
      </c>
      <c r="F312" s="125"/>
    </row>
    <row r="313" hidden="1">
      <c r="A313" s="130"/>
      <c r="B313" s="130"/>
      <c r="C313" s="130"/>
      <c r="D313" s="127"/>
      <c r="E313" s="123" t="str">
        <f>IFERROR(__xludf.DUMMYFUNCTION("Query('(Fuente) 2. Campos'!$1:$994,""SELECT E WHERE A = '""&amp;D313&amp;""' LIMIT 1"",FALSE)"),"")</f>
        <v/>
      </c>
      <c r="F313" s="125"/>
    </row>
    <row r="314" hidden="1">
      <c r="A314" s="130"/>
      <c r="B314" s="130"/>
      <c r="C314" s="130"/>
      <c r="D314" s="127"/>
      <c r="E314" s="123" t="str">
        <f>IFERROR(__xludf.DUMMYFUNCTION("Query('(Fuente) 2. Campos'!$1:$994,""SELECT E WHERE A = '""&amp;D314&amp;""' LIMIT 1"",FALSE)"),"")</f>
        <v/>
      </c>
      <c r="F314" s="125"/>
    </row>
    <row r="315" hidden="1">
      <c r="A315" s="130"/>
      <c r="B315" s="130"/>
      <c r="C315" s="130"/>
      <c r="D315" s="127"/>
      <c r="E315" s="123" t="str">
        <f>IFERROR(__xludf.DUMMYFUNCTION("Query('(Fuente) 2. Campos'!$1:$994,""SELECT E WHERE A = '""&amp;D315&amp;""' LIMIT 1"",FALSE)"),"")</f>
        <v/>
      </c>
      <c r="F315" s="125"/>
    </row>
    <row r="316" hidden="1">
      <c r="A316" s="130"/>
      <c r="B316" s="130"/>
      <c r="C316" s="130"/>
      <c r="D316" s="127"/>
      <c r="E316" s="123" t="str">
        <f>IFERROR(__xludf.DUMMYFUNCTION("Query('(Fuente) 2. Campos'!$1:$994,""SELECT E WHERE A = '""&amp;D316&amp;""' LIMIT 1"",FALSE)"),"")</f>
        <v/>
      </c>
      <c r="F316" s="125"/>
    </row>
    <row r="317" hidden="1">
      <c r="A317" s="130"/>
      <c r="B317" s="130"/>
      <c r="C317" s="130"/>
      <c r="D317" s="127"/>
      <c r="E317" s="123" t="str">
        <f>IFERROR(__xludf.DUMMYFUNCTION("Query('(Fuente) 2. Campos'!$1:$994,""SELECT E WHERE A = '""&amp;D317&amp;""' LIMIT 1"",FALSE)"),"")</f>
        <v/>
      </c>
      <c r="F317" s="125"/>
    </row>
    <row r="318" hidden="1">
      <c r="A318" s="130"/>
      <c r="B318" s="130"/>
      <c r="C318" s="130"/>
      <c r="D318" s="127"/>
      <c r="E318" s="123" t="str">
        <f>IFERROR(__xludf.DUMMYFUNCTION("Query('(Fuente) 2. Campos'!$1:$994,""SELECT E WHERE A = '""&amp;D318&amp;""' LIMIT 1"",FALSE)"),"")</f>
        <v/>
      </c>
      <c r="F318" s="125"/>
    </row>
    <row r="319" hidden="1">
      <c r="A319" s="130"/>
      <c r="B319" s="130"/>
      <c r="C319" s="130"/>
      <c r="D319" s="127"/>
      <c r="E319" s="123" t="str">
        <f>IFERROR(__xludf.DUMMYFUNCTION("Query('(Fuente) 2. Campos'!$1:$994,""SELECT E WHERE A = '""&amp;D319&amp;""' LIMIT 1"",FALSE)"),"")</f>
        <v/>
      </c>
      <c r="F319" s="125"/>
    </row>
    <row r="320" hidden="1">
      <c r="A320" s="130"/>
      <c r="B320" s="130"/>
      <c r="C320" s="130"/>
      <c r="D320" s="127"/>
      <c r="E320" s="123" t="str">
        <f>IFERROR(__xludf.DUMMYFUNCTION("Query('(Fuente) 2. Campos'!$1:$994,""SELECT E WHERE A = '""&amp;D320&amp;""' LIMIT 1"",FALSE)"),"")</f>
        <v/>
      </c>
      <c r="F320" s="125"/>
    </row>
    <row r="321" hidden="1">
      <c r="A321" s="130"/>
      <c r="B321" s="130"/>
      <c r="C321" s="130"/>
      <c r="D321" s="127"/>
      <c r="E321" s="123" t="str">
        <f>IFERROR(__xludf.DUMMYFUNCTION("Query('(Fuente) 2. Campos'!$1:$994,""SELECT E WHERE A = '""&amp;D321&amp;""' LIMIT 1"",FALSE)"),"")</f>
        <v/>
      </c>
      <c r="F321" s="125"/>
    </row>
    <row r="322" hidden="1">
      <c r="A322" s="130"/>
      <c r="B322" s="130"/>
      <c r="C322" s="130"/>
      <c r="D322" s="127"/>
      <c r="E322" s="123" t="str">
        <f>IFERROR(__xludf.DUMMYFUNCTION("Query('(Fuente) 2. Campos'!$1:$994,""SELECT E WHERE A = '""&amp;D322&amp;""' LIMIT 1"",FALSE)"),"")</f>
        <v/>
      </c>
      <c r="F322" s="125"/>
    </row>
    <row r="323" hidden="1">
      <c r="A323" s="130"/>
      <c r="B323" s="130"/>
      <c r="C323" s="130"/>
      <c r="D323" s="127"/>
      <c r="E323" s="123" t="str">
        <f>IFERROR(__xludf.DUMMYFUNCTION("Query('(Fuente) 2. Campos'!$1:$994,""SELECT E WHERE A = '""&amp;D323&amp;""' LIMIT 1"",FALSE)"),"")</f>
        <v/>
      </c>
      <c r="F323" s="125"/>
    </row>
    <row r="324" hidden="1">
      <c r="A324" s="130"/>
      <c r="B324" s="130"/>
      <c r="C324" s="130"/>
      <c r="D324" s="127"/>
      <c r="E324" s="123" t="str">
        <f>IFERROR(__xludf.DUMMYFUNCTION("Query('(Fuente) 2. Campos'!$1:$994,""SELECT E WHERE A = '""&amp;D324&amp;""' LIMIT 1"",FALSE)"),"")</f>
        <v/>
      </c>
      <c r="F324" s="125"/>
    </row>
    <row r="325" hidden="1">
      <c r="A325" s="130"/>
      <c r="B325" s="130"/>
      <c r="C325" s="130"/>
      <c r="D325" s="127"/>
      <c r="E325" s="123" t="str">
        <f>IFERROR(__xludf.DUMMYFUNCTION("Query('(Fuente) 2. Campos'!$1:$994,""SELECT E WHERE A = '""&amp;D325&amp;""' LIMIT 1"",FALSE)"),"")</f>
        <v/>
      </c>
      <c r="F325" s="125"/>
    </row>
    <row r="326" hidden="1">
      <c r="A326" s="130"/>
      <c r="B326" s="130"/>
      <c r="C326" s="130"/>
      <c r="D326" s="127"/>
      <c r="E326" s="123" t="str">
        <f>IFERROR(__xludf.DUMMYFUNCTION("Query('(Fuente) 2. Campos'!$1:$994,""SELECT E WHERE A = '""&amp;D326&amp;""' LIMIT 1"",FALSE)"),"")</f>
        <v/>
      </c>
      <c r="F326" s="125"/>
    </row>
    <row r="327" hidden="1">
      <c r="A327" s="130"/>
      <c r="B327" s="130"/>
      <c r="C327" s="130"/>
      <c r="D327" s="127"/>
      <c r="E327" s="123" t="str">
        <f>IFERROR(__xludf.DUMMYFUNCTION("Query('(Fuente) 2. Campos'!$1:$994,""SELECT E WHERE A = '""&amp;D327&amp;""' LIMIT 1"",FALSE)"),"")</f>
        <v/>
      </c>
      <c r="F327" s="125"/>
    </row>
    <row r="328" hidden="1">
      <c r="A328" s="130"/>
      <c r="B328" s="130"/>
      <c r="C328" s="130"/>
      <c r="D328" s="127"/>
      <c r="E328" s="123" t="str">
        <f>IFERROR(__xludf.DUMMYFUNCTION("Query('(Fuente) 2. Campos'!$1:$994,""SELECT E WHERE A = '""&amp;D328&amp;""' LIMIT 1"",FALSE)"),"")</f>
        <v/>
      </c>
      <c r="F328" s="125"/>
    </row>
    <row r="329" hidden="1">
      <c r="A329" s="130"/>
      <c r="B329" s="130"/>
      <c r="C329" s="130"/>
      <c r="D329" s="127"/>
      <c r="E329" s="123" t="str">
        <f>IFERROR(__xludf.DUMMYFUNCTION("Query('(Fuente) 2. Campos'!$1:$994,""SELECT E WHERE A = '""&amp;D329&amp;""' LIMIT 1"",FALSE)"),"")</f>
        <v/>
      </c>
      <c r="F329" s="125"/>
    </row>
    <row r="330" hidden="1">
      <c r="A330" s="130"/>
      <c r="B330" s="130"/>
      <c r="C330" s="130"/>
      <c r="D330" s="127"/>
      <c r="E330" s="123" t="str">
        <f>IFERROR(__xludf.DUMMYFUNCTION("Query('(Fuente) 2. Campos'!$1:$994,""SELECT E WHERE A = '""&amp;D330&amp;""' LIMIT 1"",FALSE)"),"")</f>
        <v/>
      </c>
      <c r="F330" s="125"/>
    </row>
    <row r="331" hidden="1">
      <c r="A331" s="130"/>
      <c r="B331" s="130"/>
      <c r="C331" s="130"/>
      <c r="D331" s="127"/>
      <c r="E331" s="123" t="str">
        <f>IFERROR(__xludf.DUMMYFUNCTION("Query('(Fuente) 2. Campos'!$1:$994,""SELECT E WHERE A = '""&amp;D331&amp;""' LIMIT 1"",FALSE)"),"")</f>
        <v/>
      </c>
      <c r="F331" s="125"/>
    </row>
    <row r="332" hidden="1">
      <c r="A332" s="130"/>
      <c r="B332" s="130"/>
      <c r="C332" s="130"/>
      <c r="D332" s="127"/>
      <c r="E332" s="123" t="str">
        <f>IFERROR(__xludf.DUMMYFUNCTION("Query('(Fuente) 2. Campos'!$1:$994,""SELECT E WHERE A = '""&amp;D332&amp;""' LIMIT 1"",FALSE)"),"")</f>
        <v/>
      </c>
      <c r="F332" s="125"/>
    </row>
    <row r="333" hidden="1">
      <c r="A333" s="130"/>
      <c r="B333" s="130"/>
      <c r="C333" s="130"/>
      <c r="D333" s="127"/>
      <c r="E333" s="123" t="str">
        <f>IFERROR(__xludf.DUMMYFUNCTION("Query('(Fuente) 2. Campos'!$1:$994,""SELECT E WHERE A = '""&amp;D333&amp;""' LIMIT 1"",FALSE)"),"")</f>
        <v/>
      </c>
      <c r="F333" s="125"/>
    </row>
    <row r="334" hidden="1">
      <c r="A334" s="130"/>
      <c r="B334" s="130"/>
      <c r="C334" s="130"/>
      <c r="D334" s="127"/>
      <c r="E334" s="123" t="str">
        <f>IFERROR(__xludf.DUMMYFUNCTION("Query('(Fuente) 2. Campos'!$1:$994,""SELECT E WHERE A = '""&amp;D334&amp;""' LIMIT 1"",FALSE)"),"")</f>
        <v/>
      </c>
      <c r="F334" s="125"/>
    </row>
    <row r="335" hidden="1">
      <c r="A335" s="130"/>
      <c r="B335" s="130"/>
      <c r="C335" s="130"/>
      <c r="D335" s="127"/>
      <c r="E335" s="123" t="str">
        <f>IFERROR(__xludf.DUMMYFUNCTION("Query('(Fuente) 2. Campos'!$1:$994,""SELECT E WHERE A = '""&amp;D335&amp;""' LIMIT 1"",FALSE)"),"")</f>
        <v/>
      </c>
      <c r="F335" s="125"/>
    </row>
    <row r="336" hidden="1">
      <c r="A336" s="130"/>
      <c r="B336" s="130"/>
      <c r="C336" s="130"/>
      <c r="D336" s="127"/>
      <c r="E336" s="123" t="str">
        <f>IFERROR(__xludf.DUMMYFUNCTION("Query('(Fuente) 2. Campos'!$1:$994,""SELECT E WHERE A = '""&amp;D336&amp;""' LIMIT 1"",FALSE)"),"")</f>
        <v/>
      </c>
      <c r="F336" s="125"/>
    </row>
    <row r="337" hidden="1">
      <c r="A337" s="130"/>
      <c r="B337" s="130"/>
      <c r="C337" s="130"/>
      <c r="D337" s="127"/>
      <c r="E337" s="123" t="str">
        <f>IFERROR(__xludf.DUMMYFUNCTION("Query('(Fuente) 2. Campos'!$1:$994,""SELECT E WHERE A = '""&amp;D337&amp;""' LIMIT 1"",FALSE)"),"")</f>
        <v/>
      </c>
      <c r="F337" s="125"/>
    </row>
    <row r="338" hidden="1">
      <c r="A338" s="130"/>
      <c r="B338" s="130"/>
      <c r="C338" s="130"/>
      <c r="D338" s="127"/>
      <c r="E338" s="123" t="str">
        <f>IFERROR(__xludf.DUMMYFUNCTION("Query('(Fuente) 2. Campos'!$1:$994,""SELECT E WHERE A = '""&amp;D338&amp;""' LIMIT 1"",FALSE)"),"")</f>
        <v/>
      </c>
      <c r="F338" s="125"/>
    </row>
    <row r="339" hidden="1">
      <c r="A339" s="130"/>
      <c r="B339" s="130"/>
      <c r="C339" s="130"/>
      <c r="D339" s="127"/>
      <c r="E339" s="123" t="str">
        <f>IFERROR(__xludf.DUMMYFUNCTION("Query('(Fuente) 2. Campos'!$1:$994,""SELECT E WHERE A = '""&amp;D339&amp;""' LIMIT 1"",FALSE)"),"")</f>
        <v/>
      </c>
      <c r="F339" s="125"/>
    </row>
    <row r="340" hidden="1">
      <c r="A340" s="130"/>
      <c r="B340" s="130"/>
      <c r="C340" s="130"/>
      <c r="D340" s="127"/>
      <c r="E340" s="123" t="str">
        <f>IFERROR(__xludf.DUMMYFUNCTION("Query('(Fuente) 2. Campos'!$1:$994,""SELECT E WHERE A = '""&amp;D340&amp;""' LIMIT 1"",FALSE)"),"")</f>
        <v/>
      </c>
      <c r="F340" s="125"/>
    </row>
    <row r="341" hidden="1">
      <c r="A341" s="130"/>
      <c r="B341" s="130"/>
      <c r="C341" s="130"/>
      <c r="D341" s="127"/>
      <c r="E341" s="123" t="str">
        <f>IFERROR(__xludf.DUMMYFUNCTION("Query('(Fuente) 2. Campos'!$1:$994,""SELECT E WHERE A = '""&amp;D341&amp;""' LIMIT 1"",FALSE)"),"")</f>
        <v/>
      </c>
      <c r="F341" s="125"/>
    </row>
    <row r="342" hidden="1">
      <c r="A342" s="130"/>
      <c r="B342" s="130"/>
      <c r="C342" s="130"/>
      <c r="D342" s="127"/>
      <c r="E342" s="123" t="str">
        <f>IFERROR(__xludf.DUMMYFUNCTION("Query('(Fuente) 2. Campos'!$1:$994,""SELECT E WHERE A = '""&amp;D342&amp;""' LIMIT 1"",FALSE)"),"")</f>
        <v/>
      </c>
      <c r="F342" s="125"/>
    </row>
    <row r="343" hidden="1">
      <c r="A343" s="130"/>
      <c r="B343" s="130"/>
      <c r="C343" s="130"/>
      <c r="D343" s="127"/>
      <c r="E343" s="123" t="str">
        <f>IFERROR(__xludf.DUMMYFUNCTION("Query('(Fuente) 2. Campos'!$1:$994,""SELECT E WHERE A = '""&amp;D343&amp;""' LIMIT 1"",FALSE)"),"")</f>
        <v/>
      </c>
      <c r="F343" s="125"/>
    </row>
    <row r="344" hidden="1">
      <c r="A344" s="130"/>
      <c r="B344" s="130"/>
      <c r="C344" s="130"/>
      <c r="D344" s="127"/>
      <c r="E344" s="123" t="str">
        <f>IFERROR(__xludf.DUMMYFUNCTION("Query('(Fuente) 2. Campos'!$1:$994,""SELECT E WHERE A = '""&amp;D344&amp;""' LIMIT 1"",FALSE)"),"")</f>
        <v/>
      </c>
      <c r="F344" s="125"/>
    </row>
    <row r="345" hidden="1">
      <c r="A345" s="130"/>
      <c r="B345" s="130"/>
      <c r="C345" s="130"/>
      <c r="D345" s="127"/>
      <c r="E345" s="123" t="str">
        <f>IFERROR(__xludf.DUMMYFUNCTION("Query('(Fuente) 2. Campos'!$1:$994,""SELECT E WHERE A = '""&amp;D345&amp;""' LIMIT 1"",FALSE)"),"")</f>
        <v/>
      </c>
      <c r="F345" s="125"/>
    </row>
    <row r="346" hidden="1">
      <c r="A346" s="130"/>
      <c r="B346" s="130"/>
      <c r="C346" s="130"/>
      <c r="D346" s="127"/>
      <c r="E346" s="123" t="str">
        <f>IFERROR(__xludf.DUMMYFUNCTION("Query('(Fuente) 2. Campos'!$1:$994,""SELECT E WHERE A = '""&amp;D346&amp;""' LIMIT 1"",FALSE)"),"")</f>
        <v/>
      </c>
      <c r="F346" s="125"/>
    </row>
    <row r="347" hidden="1">
      <c r="A347" s="130"/>
      <c r="B347" s="130"/>
      <c r="C347" s="130"/>
      <c r="D347" s="127"/>
      <c r="E347" s="123" t="str">
        <f>IFERROR(__xludf.DUMMYFUNCTION("Query('(Fuente) 2. Campos'!$1:$994,""SELECT E WHERE A = '""&amp;D347&amp;""' LIMIT 1"",FALSE)"),"")</f>
        <v/>
      </c>
      <c r="F347" s="125"/>
    </row>
    <row r="348" hidden="1">
      <c r="A348" s="130"/>
      <c r="B348" s="130"/>
      <c r="C348" s="130"/>
      <c r="D348" s="127"/>
      <c r="E348" s="123" t="str">
        <f>IFERROR(__xludf.DUMMYFUNCTION("Query('(Fuente) 2. Campos'!$1:$994,""SELECT E WHERE A = '""&amp;D348&amp;""' LIMIT 1"",FALSE)"),"")</f>
        <v/>
      </c>
      <c r="F348" s="125"/>
    </row>
    <row r="349" hidden="1">
      <c r="A349" s="130"/>
      <c r="B349" s="130"/>
      <c r="C349" s="130"/>
      <c r="D349" s="127"/>
      <c r="E349" s="123" t="str">
        <f>IFERROR(__xludf.DUMMYFUNCTION("Query('(Fuente) 2. Campos'!$1:$994,""SELECT E WHERE A = '""&amp;D349&amp;""' LIMIT 1"",FALSE)"),"")</f>
        <v/>
      </c>
      <c r="F349" s="125"/>
    </row>
    <row r="350" hidden="1">
      <c r="A350" s="130"/>
      <c r="B350" s="130"/>
      <c r="C350" s="130"/>
      <c r="D350" s="127"/>
      <c r="E350" s="123" t="str">
        <f>IFERROR(__xludf.DUMMYFUNCTION("Query('(Fuente) 2. Campos'!$1:$994,""SELECT E WHERE A = '""&amp;D350&amp;""' LIMIT 1"",FALSE)"),"")</f>
        <v/>
      </c>
      <c r="F350" s="125"/>
    </row>
    <row r="351" hidden="1">
      <c r="A351" s="130"/>
      <c r="B351" s="130"/>
      <c r="C351" s="130"/>
      <c r="D351" s="127"/>
      <c r="E351" s="123" t="str">
        <f>IFERROR(__xludf.DUMMYFUNCTION("Query('(Fuente) 2. Campos'!$1:$994,""SELECT E WHERE A = '""&amp;D351&amp;""' LIMIT 1"",FALSE)"),"")</f>
        <v/>
      </c>
      <c r="F351" s="125"/>
    </row>
    <row r="352" hidden="1">
      <c r="A352" s="130"/>
      <c r="B352" s="130"/>
      <c r="C352" s="130"/>
      <c r="D352" s="127"/>
      <c r="E352" s="123" t="str">
        <f>IFERROR(__xludf.DUMMYFUNCTION("Query('(Fuente) 2. Campos'!$1:$994,""SELECT E WHERE A = '""&amp;D352&amp;""' LIMIT 1"",FALSE)"),"")</f>
        <v/>
      </c>
      <c r="F352" s="125"/>
    </row>
    <row r="353" hidden="1">
      <c r="A353" s="130"/>
      <c r="B353" s="130"/>
      <c r="C353" s="130"/>
      <c r="D353" s="127"/>
      <c r="E353" s="123" t="str">
        <f>IFERROR(__xludf.DUMMYFUNCTION("Query('(Fuente) 2. Campos'!$1:$994,""SELECT E WHERE A = '""&amp;D353&amp;""' LIMIT 1"",FALSE)"),"")</f>
        <v/>
      </c>
      <c r="F353" s="125"/>
    </row>
    <row r="354" hidden="1">
      <c r="A354" s="130"/>
      <c r="B354" s="130"/>
      <c r="C354" s="130"/>
      <c r="D354" s="127"/>
      <c r="E354" s="123" t="str">
        <f>IFERROR(__xludf.DUMMYFUNCTION("Query('(Fuente) 2. Campos'!$1:$994,""SELECT E WHERE A = '""&amp;D354&amp;""' LIMIT 1"",FALSE)"),"")</f>
        <v/>
      </c>
      <c r="F354" s="125"/>
    </row>
    <row r="355" hidden="1">
      <c r="A355" s="130"/>
      <c r="B355" s="130"/>
      <c r="C355" s="130"/>
      <c r="D355" s="127"/>
      <c r="E355" s="123" t="str">
        <f>IFERROR(__xludf.DUMMYFUNCTION("Query('(Fuente) 2. Campos'!$1:$994,""SELECT E WHERE A = '""&amp;D355&amp;""' LIMIT 1"",FALSE)"),"")</f>
        <v/>
      </c>
      <c r="F355" s="125"/>
    </row>
    <row r="356" hidden="1">
      <c r="A356" s="130"/>
      <c r="B356" s="130"/>
      <c r="C356" s="130"/>
      <c r="D356" s="127"/>
      <c r="E356" s="123" t="str">
        <f>IFERROR(__xludf.DUMMYFUNCTION("Query('(Fuente) 2. Campos'!$1:$994,""SELECT E WHERE A = '""&amp;D356&amp;""' LIMIT 1"",FALSE)"),"")</f>
        <v/>
      </c>
      <c r="F356" s="125"/>
    </row>
    <row r="357" hidden="1">
      <c r="A357" s="130"/>
      <c r="B357" s="130"/>
      <c r="C357" s="130"/>
      <c r="D357" s="127"/>
      <c r="E357" s="123" t="str">
        <f>IFERROR(__xludf.DUMMYFUNCTION("Query('(Fuente) 2. Campos'!$1:$994,""SELECT E WHERE A = '""&amp;D357&amp;""' LIMIT 1"",FALSE)"),"")</f>
        <v/>
      </c>
      <c r="F357" s="125"/>
    </row>
    <row r="358" hidden="1">
      <c r="A358" s="130"/>
      <c r="B358" s="130"/>
      <c r="C358" s="130"/>
      <c r="D358" s="127"/>
      <c r="E358" s="123" t="str">
        <f>IFERROR(__xludf.DUMMYFUNCTION("Query('(Fuente) 2. Campos'!$1:$994,""SELECT E WHERE A = '""&amp;D358&amp;""' LIMIT 1"",FALSE)"),"")</f>
        <v/>
      </c>
      <c r="F358" s="125"/>
    </row>
    <row r="359" hidden="1">
      <c r="A359" s="130"/>
      <c r="B359" s="130"/>
      <c r="C359" s="130"/>
      <c r="D359" s="127"/>
      <c r="E359" s="123" t="str">
        <f>IFERROR(__xludf.DUMMYFUNCTION("Query('(Fuente) 2. Campos'!$1:$994,""SELECT E WHERE A = '""&amp;D359&amp;""' LIMIT 1"",FALSE)"),"")</f>
        <v/>
      </c>
      <c r="F359" s="125"/>
    </row>
    <row r="360" hidden="1">
      <c r="A360" s="130"/>
      <c r="B360" s="130"/>
      <c r="C360" s="130"/>
      <c r="D360" s="127"/>
      <c r="E360" s="123" t="str">
        <f>IFERROR(__xludf.DUMMYFUNCTION("Query('(Fuente) 2. Campos'!$1:$994,""SELECT E WHERE A = '""&amp;D360&amp;""' LIMIT 1"",FALSE)"),"")</f>
        <v/>
      </c>
      <c r="F360" s="125"/>
    </row>
    <row r="361" hidden="1">
      <c r="A361" s="130"/>
      <c r="B361" s="130"/>
      <c r="C361" s="130"/>
      <c r="D361" s="127"/>
      <c r="E361" s="123" t="str">
        <f>IFERROR(__xludf.DUMMYFUNCTION("Query('(Fuente) 2. Campos'!$1:$994,""SELECT E WHERE A = '""&amp;D361&amp;""' LIMIT 1"",FALSE)"),"")</f>
        <v/>
      </c>
      <c r="F361" s="125"/>
    </row>
    <row r="362" hidden="1">
      <c r="A362" s="130"/>
      <c r="B362" s="130"/>
      <c r="C362" s="130"/>
      <c r="D362" s="127"/>
      <c r="E362" s="123" t="str">
        <f>IFERROR(__xludf.DUMMYFUNCTION("Query('(Fuente) 2. Campos'!$1:$994,""SELECT E WHERE A = '""&amp;D362&amp;""' LIMIT 1"",FALSE)"),"")</f>
        <v/>
      </c>
      <c r="F362" s="125"/>
    </row>
    <row r="363" hidden="1">
      <c r="A363" s="130"/>
      <c r="B363" s="130"/>
      <c r="C363" s="130"/>
      <c r="D363" s="127"/>
      <c r="E363" s="123" t="str">
        <f>IFERROR(__xludf.DUMMYFUNCTION("Query('(Fuente) 2. Campos'!$1:$994,""SELECT E WHERE A = '""&amp;D363&amp;""' LIMIT 1"",FALSE)"),"")</f>
        <v/>
      </c>
      <c r="F363" s="125"/>
    </row>
    <row r="364" hidden="1">
      <c r="A364" s="130"/>
      <c r="B364" s="130"/>
      <c r="C364" s="130"/>
      <c r="D364" s="127"/>
      <c r="E364" s="123" t="str">
        <f>IFERROR(__xludf.DUMMYFUNCTION("Query('(Fuente) 2. Campos'!$1:$994,""SELECT E WHERE A = '""&amp;D364&amp;""' LIMIT 1"",FALSE)"),"")</f>
        <v/>
      </c>
      <c r="F364" s="125"/>
    </row>
    <row r="365" hidden="1">
      <c r="A365" s="130"/>
      <c r="B365" s="130"/>
      <c r="C365" s="130"/>
      <c r="D365" s="127"/>
      <c r="E365" s="123" t="str">
        <f>IFERROR(__xludf.DUMMYFUNCTION("Query('(Fuente) 2. Campos'!$1:$994,""SELECT E WHERE A = '""&amp;D365&amp;""' LIMIT 1"",FALSE)"),"")</f>
        <v/>
      </c>
      <c r="F365" s="125"/>
    </row>
    <row r="366" hidden="1">
      <c r="A366" s="130"/>
      <c r="B366" s="130"/>
      <c r="C366" s="130"/>
      <c r="D366" s="127"/>
      <c r="E366" s="123" t="str">
        <f>IFERROR(__xludf.DUMMYFUNCTION("Query('(Fuente) 2. Campos'!$1:$994,""SELECT E WHERE A = '""&amp;D366&amp;""' LIMIT 1"",FALSE)"),"")</f>
        <v/>
      </c>
      <c r="F366" s="125"/>
    </row>
    <row r="367" hidden="1">
      <c r="A367" s="130"/>
      <c r="B367" s="130"/>
      <c r="C367" s="130"/>
      <c r="D367" s="127"/>
      <c r="E367" s="123" t="str">
        <f>IFERROR(__xludf.DUMMYFUNCTION("Query('(Fuente) 2. Campos'!$1:$994,""SELECT E WHERE A = '""&amp;D367&amp;""' LIMIT 1"",FALSE)"),"")</f>
        <v/>
      </c>
      <c r="F367" s="125"/>
    </row>
    <row r="368" hidden="1">
      <c r="A368" s="130"/>
      <c r="B368" s="130"/>
      <c r="C368" s="130"/>
      <c r="D368" s="127"/>
      <c r="E368" s="123" t="str">
        <f>IFERROR(__xludf.DUMMYFUNCTION("Query('(Fuente) 2. Campos'!$1:$994,""SELECT E WHERE A = '""&amp;D368&amp;""' LIMIT 1"",FALSE)"),"")</f>
        <v/>
      </c>
      <c r="F368" s="125"/>
    </row>
    <row r="369" hidden="1">
      <c r="A369" s="130"/>
      <c r="B369" s="130"/>
      <c r="C369" s="130"/>
      <c r="D369" s="127"/>
      <c r="E369" s="123" t="str">
        <f>IFERROR(__xludf.DUMMYFUNCTION("Query('(Fuente) 2. Campos'!$1:$994,""SELECT E WHERE A = '""&amp;D369&amp;""' LIMIT 1"",FALSE)"),"")</f>
        <v/>
      </c>
      <c r="F369" s="125"/>
    </row>
    <row r="370" hidden="1">
      <c r="A370" s="130"/>
      <c r="B370" s="130"/>
      <c r="C370" s="130"/>
      <c r="D370" s="127"/>
      <c r="E370" s="123" t="str">
        <f>IFERROR(__xludf.DUMMYFUNCTION("Query('(Fuente) 2. Campos'!$1:$994,""SELECT E WHERE A = '""&amp;D370&amp;""' LIMIT 1"",FALSE)"),"")</f>
        <v/>
      </c>
      <c r="F370" s="125"/>
    </row>
    <row r="371" hidden="1">
      <c r="A371" s="130"/>
      <c r="B371" s="130"/>
      <c r="C371" s="130"/>
      <c r="D371" s="127"/>
      <c r="E371" s="123" t="str">
        <f>IFERROR(__xludf.DUMMYFUNCTION("Query('(Fuente) 2. Campos'!$1:$994,""SELECT E WHERE A = '""&amp;D371&amp;""' LIMIT 1"",FALSE)"),"")</f>
        <v/>
      </c>
      <c r="F371" s="125"/>
    </row>
    <row r="372" hidden="1">
      <c r="A372" s="130"/>
      <c r="B372" s="130"/>
      <c r="C372" s="130"/>
      <c r="D372" s="127"/>
      <c r="E372" s="123" t="str">
        <f>IFERROR(__xludf.DUMMYFUNCTION("Query('(Fuente) 2. Campos'!$1:$994,""SELECT E WHERE A = '""&amp;D372&amp;""' LIMIT 1"",FALSE)"),"")</f>
        <v/>
      </c>
      <c r="F372" s="125"/>
    </row>
    <row r="373" hidden="1">
      <c r="A373" s="130"/>
      <c r="B373" s="130"/>
      <c r="C373" s="130"/>
      <c r="D373" s="127"/>
      <c r="E373" s="123" t="str">
        <f>IFERROR(__xludf.DUMMYFUNCTION("Query('(Fuente) 2. Campos'!$1:$994,""SELECT E WHERE A = '""&amp;D373&amp;""' LIMIT 1"",FALSE)"),"")</f>
        <v/>
      </c>
      <c r="F373" s="125"/>
    </row>
    <row r="374" hidden="1">
      <c r="A374" s="130"/>
      <c r="B374" s="130"/>
      <c r="C374" s="130"/>
      <c r="D374" s="127"/>
      <c r="E374" s="123" t="str">
        <f>IFERROR(__xludf.DUMMYFUNCTION("Query('(Fuente) 2. Campos'!$1:$994,""SELECT E WHERE A = '""&amp;D374&amp;""' LIMIT 1"",FALSE)"),"")</f>
        <v/>
      </c>
      <c r="F374" s="125"/>
    </row>
    <row r="375" hidden="1">
      <c r="A375" s="130"/>
      <c r="B375" s="130"/>
      <c r="C375" s="130"/>
      <c r="D375" s="127"/>
      <c r="E375" s="123" t="str">
        <f>IFERROR(__xludf.DUMMYFUNCTION("Query('(Fuente) 2. Campos'!$1:$994,""SELECT E WHERE A = '""&amp;D375&amp;""' LIMIT 1"",FALSE)"),"")</f>
        <v/>
      </c>
      <c r="F375" s="125"/>
    </row>
    <row r="376" hidden="1">
      <c r="A376" s="130"/>
      <c r="B376" s="130"/>
      <c r="C376" s="130"/>
      <c r="D376" s="127"/>
      <c r="E376" s="123" t="str">
        <f>IFERROR(__xludf.DUMMYFUNCTION("Query('(Fuente) 2. Campos'!$1:$994,""SELECT E WHERE A = '""&amp;D376&amp;""' LIMIT 1"",FALSE)"),"")</f>
        <v/>
      </c>
      <c r="F376" s="125"/>
    </row>
    <row r="377" hidden="1">
      <c r="A377" s="130"/>
      <c r="B377" s="130"/>
      <c r="C377" s="130"/>
      <c r="D377" s="127"/>
      <c r="E377" s="123" t="str">
        <f>IFERROR(__xludf.DUMMYFUNCTION("Query('(Fuente) 2. Campos'!$1:$994,""SELECT E WHERE A = '""&amp;D377&amp;""' LIMIT 1"",FALSE)"),"")</f>
        <v/>
      </c>
      <c r="F377" s="125"/>
    </row>
    <row r="378" hidden="1">
      <c r="A378" s="130"/>
      <c r="B378" s="130"/>
      <c r="C378" s="130"/>
      <c r="D378" s="127"/>
      <c r="E378" s="123" t="str">
        <f>IFERROR(__xludf.DUMMYFUNCTION("Query('(Fuente) 2. Campos'!$1:$994,""SELECT E WHERE A = '""&amp;D378&amp;""' LIMIT 1"",FALSE)"),"")</f>
        <v/>
      </c>
      <c r="F378" s="125"/>
    </row>
    <row r="379" hidden="1">
      <c r="A379" s="130"/>
      <c r="B379" s="130"/>
      <c r="C379" s="130"/>
      <c r="D379" s="127"/>
      <c r="E379" s="123" t="str">
        <f>IFERROR(__xludf.DUMMYFUNCTION("Query('(Fuente) 2. Campos'!$1:$994,""SELECT E WHERE A = '""&amp;D379&amp;""' LIMIT 1"",FALSE)"),"")</f>
        <v/>
      </c>
      <c r="F379" s="125"/>
    </row>
    <row r="380" hidden="1">
      <c r="A380" s="130"/>
      <c r="B380" s="130"/>
      <c r="C380" s="130"/>
      <c r="D380" s="127"/>
      <c r="E380" s="123" t="str">
        <f>IFERROR(__xludf.DUMMYFUNCTION("Query('(Fuente) 2. Campos'!$1:$994,""SELECT E WHERE A = '""&amp;D380&amp;""' LIMIT 1"",FALSE)"),"")</f>
        <v/>
      </c>
      <c r="F380" s="125"/>
    </row>
    <row r="381" hidden="1">
      <c r="A381" s="130"/>
      <c r="B381" s="130"/>
      <c r="C381" s="130"/>
      <c r="D381" s="127"/>
      <c r="E381" s="123" t="str">
        <f>IFERROR(__xludf.DUMMYFUNCTION("Query('(Fuente) 2. Campos'!$1:$994,""SELECT E WHERE A = '""&amp;D381&amp;""' LIMIT 1"",FALSE)"),"")</f>
        <v/>
      </c>
      <c r="F381" s="125"/>
    </row>
    <row r="382" hidden="1">
      <c r="A382" s="130"/>
      <c r="B382" s="130"/>
      <c r="C382" s="130"/>
      <c r="D382" s="127"/>
      <c r="E382" s="123" t="str">
        <f>IFERROR(__xludf.DUMMYFUNCTION("Query('(Fuente) 2. Campos'!$1:$994,""SELECT E WHERE A = '""&amp;D382&amp;""' LIMIT 1"",FALSE)"),"")</f>
        <v/>
      </c>
      <c r="F382" s="125"/>
    </row>
    <row r="383" hidden="1">
      <c r="A383" s="130"/>
      <c r="B383" s="130"/>
      <c r="C383" s="130"/>
      <c r="D383" s="127"/>
      <c r="E383" s="123" t="str">
        <f>IFERROR(__xludf.DUMMYFUNCTION("Query('(Fuente) 2. Campos'!$1:$994,""SELECT E WHERE A = '""&amp;D383&amp;""' LIMIT 1"",FALSE)"),"")</f>
        <v/>
      </c>
      <c r="F383" s="125"/>
    </row>
    <row r="384" hidden="1">
      <c r="A384" s="130"/>
      <c r="B384" s="130"/>
      <c r="C384" s="130"/>
      <c r="D384" s="127"/>
      <c r="E384" s="123" t="str">
        <f>IFERROR(__xludf.DUMMYFUNCTION("Query('(Fuente) 2. Campos'!$1:$994,""SELECT E WHERE A = '""&amp;D384&amp;""' LIMIT 1"",FALSE)"),"")</f>
        <v/>
      </c>
      <c r="F384" s="125"/>
    </row>
    <row r="385" hidden="1">
      <c r="A385" s="130"/>
      <c r="B385" s="130"/>
      <c r="C385" s="130"/>
      <c r="D385" s="127"/>
      <c r="E385" s="123" t="str">
        <f>IFERROR(__xludf.DUMMYFUNCTION("Query('(Fuente) 2. Campos'!$1:$994,""SELECT E WHERE A = '""&amp;D385&amp;""' LIMIT 1"",FALSE)"),"")</f>
        <v/>
      </c>
      <c r="F385" s="125"/>
    </row>
    <row r="386" hidden="1">
      <c r="A386" s="130"/>
      <c r="B386" s="130"/>
      <c r="C386" s="130"/>
      <c r="D386" s="127"/>
      <c r="E386" s="123" t="str">
        <f>IFERROR(__xludf.DUMMYFUNCTION("Query('(Fuente) 2. Campos'!$1:$994,""SELECT E WHERE A = '""&amp;D386&amp;""' LIMIT 1"",FALSE)"),"")</f>
        <v/>
      </c>
      <c r="F386" s="125"/>
    </row>
    <row r="387" hidden="1">
      <c r="A387" s="130"/>
      <c r="B387" s="130"/>
      <c r="C387" s="130"/>
      <c r="D387" s="127"/>
      <c r="E387" s="123" t="str">
        <f>IFERROR(__xludf.DUMMYFUNCTION("Query('(Fuente) 2. Campos'!$1:$994,""SELECT E WHERE A = '""&amp;D387&amp;""' LIMIT 1"",FALSE)"),"")</f>
        <v/>
      </c>
      <c r="F387" s="125"/>
    </row>
    <row r="388" hidden="1">
      <c r="A388" s="130"/>
      <c r="B388" s="130"/>
      <c r="C388" s="130"/>
      <c r="D388" s="127"/>
      <c r="E388" s="123" t="str">
        <f>IFERROR(__xludf.DUMMYFUNCTION("Query('(Fuente) 2. Campos'!$1:$994,""SELECT E WHERE A = '""&amp;D388&amp;""' LIMIT 1"",FALSE)"),"")</f>
        <v/>
      </c>
      <c r="F388" s="125"/>
    </row>
    <row r="389" hidden="1">
      <c r="A389" s="130"/>
      <c r="B389" s="130"/>
      <c r="C389" s="130"/>
      <c r="D389" s="127"/>
      <c r="E389" s="123" t="str">
        <f>IFERROR(__xludf.DUMMYFUNCTION("Query('(Fuente) 2. Campos'!$1:$994,""SELECT E WHERE A = '""&amp;D389&amp;""' LIMIT 1"",FALSE)"),"")</f>
        <v/>
      </c>
      <c r="F389" s="125"/>
    </row>
    <row r="390" hidden="1">
      <c r="A390" s="130"/>
      <c r="B390" s="130"/>
      <c r="C390" s="130"/>
      <c r="D390" s="127"/>
      <c r="E390" s="123" t="str">
        <f>IFERROR(__xludf.DUMMYFUNCTION("Query('(Fuente) 2. Campos'!$1:$994,""SELECT E WHERE A = '""&amp;D390&amp;""' LIMIT 1"",FALSE)"),"")</f>
        <v/>
      </c>
      <c r="F390" s="125"/>
    </row>
    <row r="391" hidden="1">
      <c r="A391" s="130"/>
      <c r="B391" s="130"/>
      <c r="C391" s="130"/>
      <c r="D391" s="127"/>
      <c r="E391" s="123" t="str">
        <f>IFERROR(__xludf.DUMMYFUNCTION("Query('(Fuente) 2. Campos'!$1:$994,""SELECT E WHERE A = '""&amp;D391&amp;""' LIMIT 1"",FALSE)"),"")</f>
        <v/>
      </c>
      <c r="F391" s="125"/>
    </row>
    <row r="392" hidden="1">
      <c r="A392" s="130"/>
      <c r="B392" s="130"/>
      <c r="C392" s="130"/>
      <c r="D392" s="127"/>
      <c r="E392" s="123" t="str">
        <f>IFERROR(__xludf.DUMMYFUNCTION("Query('(Fuente) 2. Campos'!$1:$994,""SELECT E WHERE A = '""&amp;D392&amp;""' LIMIT 1"",FALSE)"),"")</f>
        <v/>
      </c>
      <c r="F392" s="125"/>
    </row>
    <row r="393" hidden="1">
      <c r="A393" s="130"/>
      <c r="B393" s="130"/>
      <c r="C393" s="130"/>
      <c r="D393" s="127"/>
      <c r="E393" s="123" t="str">
        <f>IFERROR(__xludf.DUMMYFUNCTION("Query('(Fuente) 2. Campos'!$1:$994,""SELECT E WHERE A = '""&amp;D393&amp;""' LIMIT 1"",FALSE)"),"")</f>
        <v/>
      </c>
      <c r="F393" s="125"/>
    </row>
    <row r="394" hidden="1">
      <c r="A394" s="130"/>
      <c r="B394" s="130"/>
      <c r="C394" s="130"/>
      <c r="D394" s="127"/>
      <c r="E394" s="123" t="str">
        <f>IFERROR(__xludf.DUMMYFUNCTION("Query('(Fuente) 2. Campos'!$1:$994,""SELECT E WHERE A = '""&amp;D394&amp;""' LIMIT 1"",FALSE)"),"")</f>
        <v/>
      </c>
      <c r="F394" s="125"/>
    </row>
    <row r="395" hidden="1">
      <c r="A395" s="130"/>
      <c r="B395" s="130"/>
      <c r="C395" s="130"/>
      <c r="D395" s="127"/>
      <c r="E395" s="123" t="str">
        <f>IFERROR(__xludf.DUMMYFUNCTION("Query('(Fuente) 2. Campos'!$1:$994,""SELECT E WHERE A = '""&amp;D395&amp;""' LIMIT 1"",FALSE)"),"")</f>
        <v/>
      </c>
      <c r="F395" s="125"/>
    </row>
    <row r="396" hidden="1">
      <c r="A396" s="130"/>
      <c r="B396" s="130"/>
      <c r="C396" s="130"/>
      <c r="D396" s="127"/>
      <c r="E396" s="123" t="str">
        <f>IFERROR(__xludf.DUMMYFUNCTION("Query('(Fuente) 2. Campos'!$1:$994,""SELECT E WHERE A = '""&amp;D396&amp;""' LIMIT 1"",FALSE)"),"")</f>
        <v/>
      </c>
      <c r="F396" s="125"/>
    </row>
    <row r="397" hidden="1">
      <c r="A397" s="130"/>
      <c r="B397" s="130"/>
      <c r="C397" s="130"/>
      <c r="D397" s="127"/>
      <c r="E397" s="123" t="str">
        <f>IFERROR(__xludf.DUMMYFUNCTION("Query('(Fuente) 2. Campos'!$1:$994,""SELECT E WHERE A = '""&amp;D397&amp;""' LIMIT 1"",FALSE)"),"")</f>
        <v/>
      </c>
      <c r="F397" s="125"/>
    </row>
    <row r="398" hidden="1">
      <c r="A398" s="130"/>
      <c r="B398" s="130"/>
      <c r="C398" s="130"/>
      <c r="D398" s="127"/>
      <c r="E398" s="123" t="str">
        <f>IFERROR(__xludf.DUMMYFUNCTION("Query('(Fuente) 2. Campos'!$1:$994,""SELECT E WHERE A = '""&amp;D398&amp;""' LIMIT 1"",FALSE)"),"")</f>
        <v/>
      </c>
      <c r="F398" s="125"/>
    </row>
    <row r="399" hidden="1">
      <c r="A399" s="130"/>
      <c r="B399" s="130"/>
      <c r="C399" s="130"/>
      <c r="D399" s="127"/>
      <c r="E399" s="123" t="str">
        <f>IFERROR(__xludf.DUMMYFUNCTION("Query('(Fuente) 2. Campos'!$1:$994,""SELECT E WHERE A = '""&amp;D399&amp;""' LIMIT 1"",FALSE)"),"")</f>
        <v/>
      </c>
      <c r="F399" s="125"/>
    </row>
    <row r="400" hidden="1">
      <c r="A400" s="130"/>
      <c r="B400" s="130"/>
      <c r="C400" s="130"/>
      <c r="D400" s="127"/>
      <c r="E400" s="123" t="str">
        <f>IFERROR(__xludf.DUMMYFUNCTION("Query('(Fuente) 2. Campos'!$1:$994,""SELECT E WHERE A = '""&amp;D400&amp;""' LIMIT 1"",FALSE)"),"")</f>
        <v/>
      </c>
      <c r="F400" s="125"/>
    </row>
    <row r="401" hidden="1">
      <c r="A401" s="130"/>
      <c r="B401" s="130"/>
      <c r="C401" s="130"/>
      <c r="D401" s="127"/>
      <c r="E401" s="123" t="str">
        <f>IFERROR(__xludf.DUMMYFUNCTION("Query('(Fuente) 2. Campos'!$1:$994,""SELECT E WHERE A = '""&amp;D401&amp;""' LIMIT 1"",FALSE)"),"")</f>
        <v/>
      </c>
      <c r="F401" s="125"/>
    </row>
    <row r="402" hidden="1">
      <c r="A402" s="130"/>
      <c r="B402" s="130"/>
      <c r="C402" s="130"/>
      <c r="D402" s="127"/>
      <c r="E402" s="123" t="str">
        <f>IFERROR(__xludf.DUMMYFUNCTION("Query('(Fuente) 2. Campos'!$1:$994,""SELECT E WHERE A = '""&amp;D402&amp;""' LIMIT 1"",FALSE)"),"")</f>
        <v/>
      </c>
      <c r="F402" s="125"/>
    </row>
    <row r="403" hidden="1">
      <c r="A403" s="130"/>
      <c r="B403" s="130"/>
      <c r="C403" s="130"/>
      <c r="D403" s="127"/>
      <c r="E403" s="123" t="str">
        <f>IFERROR(__xludf.DUMMYFUNCTION("Query('(Fuente) 2. Campos'!$1:$994,""SELECT E WHERE A = '""&amp;D403&amp;""' LIMIT 1"",FALSE)"),"")</f>
        <v/>
      </c>
      <c r="F403" s="125"/>
    </row>
    <row r="404" hidden="1">
      <c r="A404" s="130"/>
      <c r="B404" s="130"/>
      <c r="C404" s="130"/>
      <c r="D404" s="127"/>
      <c r="E404" s="123" t="str">
        <f>IFERROR(__xludf.DUMMYFUNCTION("Query('(Fuente) 2. Campos'!$1:$994,""SELECT E WHERE A = '""&amp;D404&amp;""' LIMIT 1"",FALSE)"),"")</f>
        <v/>
      </c>
      <c r="F404" s="125"/>
    </row>
    <row r="405" hidden="1">
      <c r="A405" s="130"/>
      <c r="B405" s="130"/>
      <c r="C405" s="130"/>
      <c r="D405" s="127"/>
      <c r="E405" s="123" t="str">
        <f>IFERROR(__xludf.DUMMYFUNCTION("Query('(Fuente) 2. Campos'!$1:$994,""SELECT E WHERE A = '""&amp;D405&amp;""' LIMIT 1"",FALSE)"),"")</f>
        <v/>
      </c>
      <c r="F405" s="125"/>
    </row>
    <row r="406" hidden="1">
      <c r="A406" s="130"/>
      <c r="B406" s="130"/>
      <c r="C406" s="130"/>
      <c r="D406" s="127"/>
      <c r="E406" s="123" t="str">
        <f>IFERROR(__xludf.DUMMYFUNCTION("Query('(Fuente) 2. Campos'!$1:$994,""SELECT E WHERE A = '""&amp;D406&amp;""' LIMIT 1"",FALSE)"),"")</f>
        <v/>
      </c>
      <c r="F406" s="125"/>
    </row>
    <row r="407" hidden="1">
      <c r="A407" s="130"/>
      <c r="B407" s="130"/>
      <c r="C407" s="130"/>
      <c r="D407" s="127"/>
      <c r="E407" s="123" t="str">
        <f>IFERROR(__xludf.DUMMYFUNCTION("Query('(Fuente) 2. Campos'!$1:$994,""SELECT E WHERE A = '""&amp;D407&amp;""' LIMIT 1"",FALSE)"),"")</f>
        <v/>
      </c>
      <c r="F407" s="125"/>
    </row>
    <row r="408" hidden="1">
      <c r="A408" s="130"/>
      <c r="B408" s="130"/>
      <c r="C408" s="130"/>
      <c r="D408" s="127"/>
      <c r="E408" s="123" t="str">
        <f>IFERROR(__xludf.DUMMYFUNCTION("Query('(Fuente) 2. Campos'!$1:$994,""SELECT E WHERE A = '""&amp;D408&amp;""' LIMIT 1"",FALSE)"),"")</f>
        <v/>
      </c>
      <c r="F408" s="125"/>
    </row>
    <row r="409" hidden="1">
      <c r="A409" s="130"/>
      <c r="B409" s="130"/>
      <c r="C409" s="130"/>
      <c r="D409" s="127"/>
      <c r="E409" s="123" t="str">
        <f>IFERROR(__xludf.DUMMYFUNCTION("Query('(Fuente) 2. Campos'!$1:$994,""SELECT E WHERE A = '""&amp;D409&amp;""' LIMIT 1"",FALSE)"),"")</f>
        <v/>
      </c>
      <c r="F409" s="125"/>
    </row>
    <row r="410" hidden="1">
      <c r="A410" s="130"/>
      <c r="B410" s="130"/>
      <c r="C410" s="130"/>
      <c r="D410" s="127"/>
      <c r="E410" s="123" t="str">
        <f>IFERROR(__xludf.DUMMYFUNCTION("Query('(Fuente) 2. Campos'!$1:$994,""SELECT E WHERE A = '""&amp;D410&amp;""' LIMIT 1"",FALSE)"),"")</f>
        <v/>
      </c>
      <c r="F410" s="125"/>
    </row>
    <row r="411" hidden="1">
      <c r="A411" s="130"/>
      <c r="B411" s="130"/>
      <c r="C411" s="130"/>
      <c r="D411" s="127"/>
      <c r="E411" s="123" t="str">
        <f>IFERROR(__xludf.DUMMYFUNCTION("Query('(Fuente) 2. Campos'!$1:$994,""SELECT E WHERE A = '""&amp;D411&amp;""' LIMIT 1"",FALSE)"),"")</f>
        <v/>
      </c>
      <c r="F411" s="125"/>
    </row>
    <row r="412" hidden="1">
      <c r="A412" s="130"/>
      <c r="B412" s="130"/>
      <c r="C412" s="130"/>
      <c r="D412" s="127"/>
      <c r="E412" s="123" t="str">
        <f>IFERROR(__xludf.DUMMYFUNCTION("Query('(Fuente) 2. Campos'!$1:$994,""SELECT E WHERE A = '""&amp;D412&amp;""' LIMIT 1"",FALSE)"),"")</f>
        <v/>
      </c>
      <c r="F412" s="125"/>
    </row>
    <row r="413" hidden="1">
      <c r="A413" s="130"/>
      <c r="B413" s="130"/>
      <c r="C413" s="130"/>
      <c r="D413" s="127"/>
      <c r="E413" s="123" t="str">
        <f>IFERROR(__xludf.DUMMYFUNCTION("Query('(Fuente) 2. Campos'!$1:$994,""SELECT E WHERE A = '""&amp;D413&amp;""' LIMIT 1"",FALSE)"),"")</f>
        <v/>
      </c>
      <c r="F413" s="125"/>
    </row>
    <row r="414" hidden="1">
      <c r="A414" s="130"/>
      <c r="B414" s="130"/>
      <c r="C414" s="130"/>
      <c r="D414" s="127"/>
      <c r="E414" s="123" t="str">
        <f>IFERROR(__xludf.DUMMYFUNCTION("Query('(Fuente) 2. Campos'!$1:$994,""SELECT E WHERE A = '""&amp;D414&amp;""' LIMIT 1"",FALSE)"),"")</f>
        <v/>
      </c>
      <c r="F414" s="125"/>
    </row>
    <row r="415" hidden="1">
      <c r="A415" s="130"/>
      <c r="B415" s="130"/>
      <c r="C415" s="130"/>
      <c r="D415" s="127"/>
      <c r="E415" s="123" t="str">
        <f>IFERROR(__xludf.DUMMYFUNCTION("Query('(Fuente) 2. Campos'!$1:$994,""SELECT E WHERE A = '""&amp;D415&amp;""' LIMIT 1"",FALSE)"),"")</f>
        <v/>
      </c>
      <c r="F415" s="125"/>
    </row>
    <row r="416" hidden="1">
      <c r="A416" s="130"/>
      <c r="B416" s="130"/>
      <c r="C416" s="130"/>
      <c r="D416" s="127"/>
      <c r="E416" s="123" t="str">
        <f>IFERROR(__xludf.DUMMYFUNCTION("Query('(Fuente) 2. Campos'!$1:$994,""SELECT E WHERE A = '""&amp;D416&amp;""' LIMIT 1"",FALSE)"),"")</f>
        <v/>
      </c>
      <c r="F416" s="125"/>
    </row>
    <row r="417" hidden="1">
      <c r="A417" s="130"/>
      <c r="B417" s="130"/>
      <c r="C417" s="130"/>
      <c r="D417" s="127"/>
      <c r="E417" s="123" t="str">
        <f>IFERROR(__xludf.DUMMYFUNCTION("Query('(Fuente) 2. Campos'!$1:$994,""SELECT E WHERE A = '""&amp;D417&amp;""' LIMIT 1"",FALSE)"),"")</f>
        <v/>
      </c>
      <c r="F417" s="125"/>
    </row>
    <row r="418" hidden="1">
      <c r="A418" s="130"/>
      <c r="B418" s="130"/>
      <c r="C418" s="130"/>
      <c r="D418" s="127"/>
      <c r="E418" s="123" t="str">
        <f>IFERROR(__xludf.DUMMYFUNCTION("Query('(Fuente) 2. Campos'!$1:$994,""SELECT E WHERE A = '""&amp;D418&amp;""' LIMIT 1"",FALSE)"),"")</f>
        <v/>
      </c>
      <c r="F418" s="125"/>
    </row>
    <row r="419" hidden="1">
      <c r="A419" s="130"/>
      <c r="B419" s="130"/>
      <c r="C419" s="130"/>
      <c r="D419" s="127"/>
      <c r="E419" s="123" t="str">
        <f>IFERROR(__xludf.DUMMYFUNCTION("Query('(Fuente) 2. Campos'!$1:$994,""SELECT E WHERE A = '""&amp;D419&amp;""' LIMIT 1"",FALSE)"),"")</f>
        <v/>
      </c>
      <c r="F419" s="125"/>
    </row>
    <row r="420" hidden="1">
      <c r="A420" s="130"/>
      <c r="B420" s="130"/>
      <c r="C420" s="130"/>
      <c r="D420" s="127"/>
      <c r="E420" s="123" t="str">
        <f>IFERROR(__xludf.DUMMYFUNCTION("Query('(Fuente) 2. Campos'!$1:$994,""SELECT E WHERE A = '""&amp;D420&amp;""' LIMIT 1"",FALSE)"),"")</f>
        <v/>
      </c>
      <c r="F420" s="125"/>
    </row>
    <row r="421" hidden="1">
      <c r="A421" s="130"/>
      <c r="B421" s="130"/>
      <c r="C421" s="130"/>
      <c r="D421" s="127"/>
      <c r="E421" s="123" t="str">
        <f>IFERROR(__xludf.DUMMYFUNCTION("Query('(Fuente) 2. Campos'!$1:$994,""SELECT E WHERE A = '""&amp;D421&amp;""' LIMIT 1"",FALSE)"),"")</f>
        <v/>
      </c>
      <c r="F421" s="125"/>
    </row>
    <row r="422" hidden="1">
      <c r="A422" s="130"/>
      <c r="B422" s="130"/>
      <c r="C422" s="130"/>
      <c r="D422" s="127"/>
      <c r="E422" s="123" t="str">
        <f>IFERROR(__xludf.DUMMYFUNCTION("Query('(Fuente) 2. Campos'!$1:$994,""SELECT E WHERE A = '""&amp;D422&amp;""' LIMIT 1"",FALSE)"),"")</f>
        <v/>
      </c>
      <c r="F422" s="125"/>
    </row>
    <row r="423" hidden="1">
      <c r="A423" s="130"/>
      <c r="B423" s="130"/>
      <c r="C423" s="130"/>
      <c r="D423" s="127"/>
      <c r="E423" s="123" t="str">
        <f>IFERROR(__xludf.DUMMYFUNCTION("Query('(Fuente) 2. Campos'!$1:$994,""SELECT E WHERE A = '""&amp;D423&amp;""' LIMIT 1"",FALSE)"),"")</f>
        <v/>
      </c>
      <c r="F423" s="125"/>
    </row>
    <row r="424" hidden="1">
      <c r="A424" s="130"/>
      <c r="B424" s="130"/>
      <c r="C424" s="130"/>
      <c r="D424" s="127"/>
      <c r="E424" s="123" t="str">
        <f>IFERROR(__xludf.DUMMYFUNCTION("Query('(Fuente) 2. Campos'!$1:$994,""SELECT E WHERE A = '""&amp;D424&amp;""' LIMIT 1"",FALSE)"),"")</f>
        <v/>
      </c>
      <c r="F424" s="125"/>
    </row>
    <row r="425" hidden="1">
      <c r="A425" s="130"/>
      <c r="B425" s="130"/>
      <c r="C425" s="130"/>
      <c r="D425" s="127"/>
      <c r="E425" s="123" t="str">
        <f>IFERROR(__xludf.DUMMYFUNCTION("Query('(Fuente) 2. Campos'!$1:$994,""SELECT E WHERE A = '""&amp;D425&amp;""' LIMIT 1"",FALSE)"),"")</f>
        <v/>
      </c>
      <c r="F425" s="125"/>
    </row>
    <row r="426" hidden="1">
      <c r="A426" s="130"/>
      <c r="B426" s="130"/>
      <c r="C426" s="130"/>
      <c r="D426" s="127"/>
      <c r="E426" s="123" t="str">
        <f>IFERROR(__xludf.DUMMYFUNCTION("Query('(Fuente) 2. Campos'!$1:$994,""SELECT E WHERE A = '""&amp;D426&amp;""' LIMIT 1"",FALSE)"),"")</f>
        <v/>
      </c>
      <c r="F426" s="125"/>
    </row>
    <row r="427" hidden="1">
      <c r="A427" s="130"/>
      <c r="B427" s="130"/>
      <c r="C427" s="130"/>
      <c r="D427" s="127"/>
      <c r="E427" s="123" t="str">
        <f>IFERROR(__xludf.DUMMYFUNCTION("Query('(Fuente) 2. Campos'!$1:$994,""SELECT E WHERE A = '""&amp;D427&amp;""' LIMIT 1"",FALSE)"),"")</f>
        <v/>
      </c>
      <c r="F427" s="125"/>
    </row>
    <row r="428" hidden="1">
      <c r="A428" s="130"/>
      <c r="B428" s="130"/>
      <c r="C428" s="130"/>
      <c r="D428" s="127"/>
      <c r="E428" s="123" t="str">
        <f>IFERROR(__xludf.DUMMYFUNCTION("Query('(Fuente) 2. Campos'!$1:$994,""SELECT E WHERE A = '""&amp;D428&amp;""' LIMIT 1"",FALSE)"),"")</f>
        <v/>
      </c>
      <c r="F428" s="125"/>
    </row>
    <row r="429" hidden="1">
      <c r="A429" s="130"/>
      <c r="B429" s="130"/>
      <c r="C429" s="130"/>
      <c r="D429" s="127"/>
      <c r="E429" s="123" t="str">
        <f>IFERROR(__xludf.DUMMYFUNCTION("Query('(Fuente) 2. Campos'!$1:$994,""SELECT E WHERE A = '""&amp;D429&amp;""' LIMIT 1"",FALSE)"),"")</f>
        <v/>
      </c>
      <c r="F429" s="125"/>
    </row>
    <row r="430" hidden="1">
      <c r="A430" s="130"/>
      <c r="B430" s="130"/>
      <c r="C430" s="130"/>
      <c r="D430" s="127"/>
      <c r="E430" s="123" t="str">
        <f>IFERROR(__xludf.DUMMYFUNCTION("Query('(Fuente) 2. Campos'!$1:$994,""SELECT E WHERE A = '""&amp;D430&amp;""' LIMIT 1"",FALSE)"),"")</f>
        <v/>
      </c>
      <c r="F430" s="125"/>
    </row>
    <row r="431" hidden="1">
      <c r="A431" s="130"/>
      <c r="B431" s="130"/>
      <c r="C431" s="130"/>
      <c r="D431" s="127"/>
      <c r="E431" s="123" t="str">
        <f>IFERROR(__xludf.DUMMYFUNCTION("Query('(Fuente) 2. Campos'!$1:$994,""SELECT E WHERE A = '""&amp;D431&amp;""' LIMIT 1"",FALSE)"),"")</f>
        <v/>
      </c>
      <c r="F431" s="125"/>
    </row>
    <row r="432" hidden="1">
      <c r="A432" s="130"/>
      <c r="B432" s="130"/>
      <c r="C432" s="130"/>
      <c r="D432" s="127"/>
      <c r="E432" s="123" t="str">
        <f>IFERROR(__xludf.DUMMYFUNCTION("Query('(Fuente) 2. Campos'!$1:$994,""SELECT E WHERE A = '""&amp;D432&amp;""' LIMIT 1"",FALSE)"),"")</f>
        <v/>
      </c>
      <c r="F432" s="125"/>
    </row>
    <row r="433" hidden="1">
      <c r="A433" s="130"/>
      <c r="B433" s="130"/>
      <c r="C433" s="130"/>
      <c r="D433" s="127"/>
      <c r="E433" s="123" t="str">
        <f>IFERROR(__xludf.DUMMYFUNCTION("Query('(Fuente) 2. Campos'!$1:$994,""SELECT E WHERE A = '""&amp;D433&amp;""' LIMIT 1"",FALSE)"),"")</f>
        <v/>
      </c>
      <c r="F433" s="125"/>
    </row>
    <row r="434" hidden="1">
      <c r="A434" s="130"/>
      <c r="B434" s="130"/>
      <c r="C434" s="130"/>
      <c r="D434" s="127"/>
      <c r="E434" s="123" t="str">
        <f>IFERROR(__xludf.DUMMYFUNCTION("Query('(Fuente) 2. Campos'!$1:$994,""SELECT E WHERE A = '""&amp;D434&amp;""' LIMIT 1"",FALSE)"),"")</f>
        <v/>
      </c>
      <c r="F434" s="125"/>
    </row>
    <row r="435" hidden="1">
      <c r="A435" s="130"/>
      <c r="B435" s="130"/>
      <c r="C435" s="130"/>
      <c r="D435" s="127"/>
      <c r="E435" s="123" t="str">
        <f>IFERROR(__xludf.DUMMYFUNCTION("Query('(Fuente) 2. Campos'!$1:$994,""SELECT E WHERE A = '""&amp;D435&amp;""' LIMIT 1"",FALSE)"),"")</f>
        <v/>
      </c>
      <c r="F435" s="125"/>
    </row>
    <row r="436" hidden="1">
      <c r="A436" s="130"/>
      <c r="B436" s="130"/>
      <c r="C436" s="130"/>
      <c r="D436" s="127"/>
      <c r="E436" s="123" t="str">
        <f>IFERROR(__xludf.DUMMYFUNCTION("Query('(Fuente) 2. Campos'!$1:$994,""SELECT E WHERE A = '""&amp;D436&amp;""' LIMIT 1"",FALSE)"),"")</f>
        <v/>
      </c>
      <c r="F436" s="125"/>
    </row>
    <row r="437" hidden="1">
      <c r="A437" s="130"/>
      <c r="B437" s="130"/>
      <c r="C437" s="130"/>
      <c r="D437" s="127"/>
      <c r="E437" s="123" t="str">
        <f>IFERROR(__xludf.DUMMYFUNCTION("Query('(Fuente) 2. Campos'!$1:$994,""SELECT E WHERE A = '""&amp;D437&amp;""' LIMIT 1"",FALSE)"),"")</f>
        <v/>
      </c>
      <c r="F437" s="125"/>
    </row>
    <row r="438" hidden="1">
      <c r="A438" s="130"/>
      <c r="B438" s="130"/>
      <c r="C438" s="130"/>
      <c r="D438" s="127"/>
      <c r="E438" s="123" t="str">
        <f>IFERROR(__xludf.DUMMYFUNCTION("Query('(Fuente) 2. Campos'!$1:$994,""SELECT E WHERE A = '""&amp;D438&amp;""' LIMIT 1"",FALSE)"),"")</f>
        <v/>
      </c>
      <c r="F438" s="125"/>
    </row>
    <row r="439" hidden="1">
      <c r="A439" s="130"/>
      <c r="B439" s="130"/>
      <c r="C439" s="130"/>
      <c r="D439" s="127"/>
      <c r="E439" s="123" t="str">
        <f>IFERROR(__xludf.DUMMYFUNCTION("Query('(Fuente) 2. Campos'!$1:$994,""SELECT E WHERE A = '""&amp;D439&amp;""' LIMIT 1"",FALSE)"),"")</f>
        <v/>
      </c>
      <c r="F439" s="125"/>
    </row>
    <row r="440" hidden="1">
      <c r="A440" s="130"/>
      <c r="B440" s="130"/>
      <c r="C440" s="130"/>
      <c r="D440" s="127"/>
      <c r="E440" s="123" t="str">
        <f>IFERROR(__xludf.DUMMYFUNCTION("Query('(Fuente) 2. Campos'!$1:$994,""SELECT E WHERE A = '""&amp;D440&amp;""' LIMIT 1"",FALSE)"),"")</f>
        <v/>
      </c>
      <c r="F440" s="125"/>
    </row>
    <row r="441" hidden="1">
      <c r="A441" s="130"/>
      <c r="B441" s="130"/>
      <c r="C441" s="130"/>
      <c r="D441" s="127"/>
      <c r="E441" s="123" t="str">
        <f>IFERROR(__xludf.DUMMYFUNCTION("Query('(Fuente) 2. Campos'!$1:$994,""SELECT E WHERE A = '""&amp;D441&amp;""' LIMIT 1"",FALSE)"),"")</f>
        <v/>
      </c>
      <c r="F441" s="125"/>
    </row>
    <row r="442" hidden="1">
      <c r="A442" s="130"/>
      <c r="B442" s="130"/>
      <c r="C442" s="130"/>
      <c r="D442" s="127"/>
      <c r="E442" s="123" t="str">
        <f>IFERROR(__xludf.DUMMYFUNCTION("Query('(Fuente) 2. Campos'!$1:$994,""SELECT E WHERE A = '""&amp;D442&amp;""' LIMIT 1"",FALSE)"),"")</f>
        <v/>
      </c>
      <c r="F442" s="125"/>
    </row>
    <row r="443" hidden="1">
      <c r="A443" s="130"/>
      <c r="B443" s="130"/>
      <c r="C443" s="130"/>
      <c r="D443" s="127"/>
      <c r="E443" s="123" t="str">
        <f>IFERROR(__xludf.DUMMYFUNCTION("Query('(Fuente) 2. Campos'!$1:$994,""SELECT E WHERE A = '""&amp;D443&amp;""' LIMIT 1"",FALSE)"),"")</f>
        <v/>
      </c>
      <c r="F443" s="125"/>
    </row>
    <row r="444" hidden="1">
      <c r="A444" s="130"/>
      <c r="B444" s="130"/>
      <c r="C444" s="130"/>
      <c r="D444" s="127"/>
      <c r="E444" s="123" t="str">
        <f>IFERROR(__xludf.DUMMYFUNCTION("Query('(Fuente) 2. Campos'!$1:$994,""SELECT E WHERE A = '""&amp;D444&amp;""' LIMIT 1"",FALSE)"),"")</f>
        <v/>
      </c>
      <c r="F444" s="125"/>
    </row>
    <row r="445" hidden="1">
      <c r="A445" s="130"/>
      <c r="B445" s="130"/>
      <c r="C445" s="130"/>
      <c r="D445" s="127"/>
      <c r="E445" s="123" t="str">
        <f>IFERROR(__xludf.DUMMYFUNCTION("Query('(Fuente) 2. Campos'!$1:$994,""SELECT E WHERE A = '""&amp;D445&amp;""' LIMIT 1"",FALSE)"),"")</f>
        <v/>
      </c>
      <c r="F445" s="125"/>
    </row>
    <row r="446" hidden="1">
      <c r="A446" s="130"/>
      <c r="B446" s="130"/>
      <c r="C446" s="130"/>
      <c r="D446" s="127"/>
      <c r="E446" s="123" t="str">
        <f>IFERROR(__xludf.DUMMYFUNCTION("Query('(Fuente) 2. Campos'!$1:$994,""SELECT E WHERE A = '""&amp;D446&amp;""' LIMIT 1"",FALSE)"),"")</f>
        <v/>
      </c>
      <c r="F446" s="125"/>
    </row>
    <row r="447" hidden="1">
      <c r="A447" s="130"/>
      <c r="B447" s="130"/>
      <c r="C447" s="130"/>
      <c r="D447" s="127"/>
      <c r="E447" s="123" t="str">
        <f>IFERROR(__xludf.DUMMYFUNCTION("Query('(Fuente) 2. Campos'!$1:$994,""SELECT E WHERE A = '""&amp;D447&amp;""' LIMIT 1"",FALSE)"),"")</f>
        <v/>
      </c>
      <c r="F447" s="125"/>
    </row>
    <row r="448" hidden="1">
      <c r="A448" s="130"/>
      <c r="B448" s="130"/>
      <c r="C448" s="130"/>
      <c r="D448" s="127"/>
      <c r="E448" s="123" t="str">
        <f>IFERROR(__xludf.DUMMYFUNCTION("Query('(Fuente) 2. Campos'!$1:$994,""SELECT E WHERE A = '""&amp;D448&amp;""' LIMIT 1"",FALSE)"),"")</f>
        <v/>
      </c>
      <c r="F448" s="125"/>
    </row>
    <row r="449" hidden="1">
      <c r="A449" s="130"/>
      <c r="B449" s="130"/>
      <c r="C449" s="130"/>
      <c r="D449" s="127"/>
      <c r="E449" s="123" t="str">
        <f>IFERROR(__xludf.DUMMYFUNCTION("Query('(Fuente) 2. Campos'!$1:$994,""SELECT E WHERE A = '""&amp;D449&amp;""' LIMIT 1"",FALSE)"),"")</f>
        <v/>
      </c>
      <c r="F449" s="125"/>
    </row>
    <row r="450" hidden="1">
      <c r="A450" s="130"/>
      <c r="B450" s="130"/>
      <c r="C450" s="130"/>
      <c r="D450" s="127"/>
      <c r="E450" s="123" t="str">
        <f>IFERROR(__xludf.DUMMYFUNCTION("Query('(Fuente) 2. Campos'!$1:$994,""SELECT E WHERE A = '""&amp;D450&amp;""' LIMIT 1"",FALSE)"),"")</f>
        <v/>
      </c>
      <c r="F450" s="125"/>
    </row>
    <row r="451" hidden="1">
      <c r="A451" s="130"/>
      <c r="B451" s="130"/>
      <c r="C451" s="130"/>
      <c r="D451" s="127"/>
      <c r="E451" s="123" t="str">
        <f>IFERROR(__xludf.DUMMYFUNCTION("Query('(Fuente) 2. Campos'!$1:$994,""SELECT E WHERE A = '""&amp;D451&amp;""' LIMIT 1"",FALSE)"),"")</f>
        <v/>
      </c>
      <c r="F451" s="125"/>
    </row>
    <row r="452" hidden="1">
      <c r="A452" s="130"/>
      <c r="B452" s="130"/>
      <c r="C452" s="130"/>
      <c r="D452" s="127"/>
      <c r="E452" s="123" t="str">
        <f>IFERROR(__xludf.DUMMYFUNCTION("Query('(Fuente) 2. Campos'!$1:$994,""SELECT E WHERE A = '""&amp;D452&amp;""' LIMIT 1"",FALSE)"),"")</f>
        <v/>
      </c>
      <c r="F452" s="125"/>
    </row>
    <row r="453" hidden="1">
      <c r="A453" s="130"/>
      <c r="B453" s="130"/>
      <c r="C453" s="130"/>
      <c r="D453" s="127"/>
      <c r="E453" s="123" t="str">
        <f>IFERROR(__xludf.DUMMYFUNCTION("Query('(Fuente) 2. Campos'!$1:$994,""SELECT E WHERE A = '""&amp;D453&amp;""' LIMIT 1"",FALSE)"),"")</f>
        <v/>
      </c>
      <c r="F453" s="125"/>
    </row>
    <row r="454" hidden="1">
      <c r="A454" s="130"/>
      <c r="B454" s="130"/>
      <c r="C454" s="130"/>
      <c r="D454" s="127"/>
      <c r="E454" s="123" t="str">
        <f>IFERROR(__xludf.DUMMYFUNCTION("Query('(Fuente) 2. Campos'!$1:$994,""SELECT E WHERE A = '""&amp;D454&amp;""' LIMIT 1"",FALSE)"),"")</f>
        <v/>
      </c>
      <c r="F454" s="125"/>
    </row>
    <row r="455" hidden="1">
      <c r="A455" s="130"/>
      <c r="B455" s="130"/>
      <c r="C455" s="130"/>
      <c r="D455" s="127"/>
      <c r="E455" s="123" t="str">
        <f>IFERROR(__xludf.DUMMYFUNCTION("Query('(Fuente) 2. Campos'!$1:$994,""SELECT E WHERE A = '""&amp;D455&amp;""' LIMIT 1"",FALSE)"),"")</f>
        <v/>
      </c>
      <c r="F455" s="125"/>
    </row>
    <row r="456" hidden="1">
      <c r="A456" s="130"/>
      <c r="B456" s="130"/>
      <c r="C456" s="130"/>
      <c r="D456" s="127"/>
      <c r="E456" s="123" t="str">
        <f>IFERROR(__xludf.DUMMYFUNCTION("Query('(Fuente) 2. Campos'!$1:$994,""SELECT E WHERE A = '""&amp;D456&amp;""' LIMIT 1"",FALSE)"),"")</f>
        <v/>
      </c>
      <c r="F456" s="125"/>
    </row>
    <row r="457" hidden="1">
      <c r="A457" s="130"/>
      <c r="B457" s="130"/>
      <c r="C457" s="130"/>
      <c r="D457" s="127"/>
      <c r="E457" s="123" t="str">
        <f>IFERROR(__xludf.DUMMYFUNCTION("Query('(Fuente) 2. Campos'!$1:$994,""SELECT E WHERE A = '""&amp;D457&amp;""' LIMIT 1"",FALSE)"),"")</f>
        <v/>
      </c>
      <c r="F457" s="125"/>
    </row>
    <row r="458" hidden="1">
      <c r="A458" s="130"/>
      <c r="B458" s="130"/>
      <c r="C458" s="130"/>
      <c r="D458" s="127"/>
      <c r="E458" s="123" t="str">
        <f>IFERROR(__xludf.DUMMYFUNCTION("Query('(Fuente) 2. Campos'!$1:$994,""SELECT E WHERE A = '""&amp;D458&amp;""' LIMIT 1"",FALSE)"),"")</f>
        <v/>
      </c>
      <c r="F458" s="125"/>
    </row>
    <row r="459" hidden="1">
      <c r="A459" s="130"/>
      <c r="B459" s="130"/>
      <c r="C459" s="130"/>
      <c r="D459" s="127"/>
      <c r="E459" s="123" t="str">
        <f>IFERROR(__xludf.DUMMYFUNCTION("Query('(Fuente) 2. Campos'!$1:$994,""SELECT E WHERE A = '""&amp;D459&amp;""' LIMIT 1"",FALSE)"),"")</f>
        <v/>
      </c>
      <c r="F459" s="125"/>
    </row>
    <row r="460" hidden="1">
      <c r="A460" s="130"/>
      <c r="B460" s="130"/>
      <c r="C460" s="130"/>
      <c r="D460" s="127"/>
      <c r="E460" s="123" t="str">
        <f>IFERROR(__xludf.DUMMYFUNCTION("Query('(Fuente) 2. Campos'!$1:$994,""SELECT E WHERE A = '""&amp;D460&amp;""' LIMIT 1"",FALSE)"),"")</f>
        <v/>
      </c>
      <c r="F460" s="125"/>
    </row>
    <row r="461" hidden="1">
      <c r="A461" s="130"/>
      <c r="B461" s="130"/>
      <c r="C461" s="130"/>
      <c r="D461" s="127"/>
      <c r="E461" s="123" t="str">
        <f>IFERROR(__xludf.DUMMYFUNCTION("Query('(Fuente) 2. Campos'!$1:$994,""SELECT E WHERE A = '""&amp;D461&amp;""' LIMIT 1"",FALSE)"),"")</f>
        <v/>
      </c>
      <c r="F461" s="125"/>
    </row>
    <row r="462" hidden="1">
      <c r="A462" s="130"/>
      <c r="B462" s="130"/>
      <c r="C462" s="130"/>
      <c r="D462" s="127"/>
      <c r="E462" s="123" t="str">
        <f>IFERROR(__xludf.DUMMYFUNCTION("Query('(Fuente) 2. Campos'!$1:$994,""SELECT E WHERE A = '""&amp;D462&amp;""' LIMIT 1"",FALSE)"),"")</f>
        <v/>
      </c>
      <c r="F462" s="125"/>
    </row>
    <row r="463" hidden="1">
      <c r="A463" s="130"/>
      <c r="B463" s="130"/>
      <c r="C463" s="130"/>
      <c r="D463" s="127"/>
      <c r="E463" s="123" t="str">
        <f>IFERROR(__xludf.DUMMYFUNCTION("Query('(Fuente) 2. Campos'!$1:$994,""SELECT E WHERE A = '""&amp;D463&amp;""' LIMIT 1"",FALSE)"),"")</f>
        <v/>
      </c>
      <c r="F463" s="125"/>
    </row>
    <row r="464" hidden="1">
      <c r="A464" s="130"/>
      <c r="B464" s="130"/>
      <c r="C464" s="130"/>
      <c r="D464" s="127"/>
      <c r="E464" s="123" t="str">
        <f>IFERROR(__xludf.DUMMYFUNCTION("Query('(Fuente) 2. Campos'!$1:$994,""SELECT E WHERE A = '""&amp;D464&amp;""' LIMIT 1"",FALSE)"),"")</f>
        <v/>
      </c>
      <c r="F464" s="125"/>
    </row>
    <row r="465" hidden="1">
      <c r="A465" s="130"/>
      <c r="B465" s="130"/>
      <c r="C465" s="130"/>
      <c r="D465" s="127"/>
      <c r="E465" s="123" t="str">
        <f>IFERROR(__xludf.DUMMYFUNCTION("Query('(Fuente) 2. Campos'!$1:$994,""SELECT E WHERE A = '""&amp;D465&amp;""' LIMIT 1"",FALSE)"),"")</f>
        <v/>
      </c>
      <c r="F465" s="125"/>
    </row>
    <row r="466" hidden="1">
      <c r="A466" s="130"/>
      <c r="B466" s="130"/>
      <c r="C466" s="130"/>
      <c r="D466" s="127"/>
      <c r="E466" s="123" t="str">
        <f>IFERROR(__xludf.DUMMYFUNCTION("Query('(Fuente) 2. Campos'!$1:$994,""SELECT E WHERE A = '""&amp;D466&amp;""' LIMIT 1"",FALSE)"),"")</f>
        <v/>
      </c>
      <c r="F466" s="125"/>
    </row>
    <row r="467" hidden="1">
      <c r="A467" s="130"/>
      <c r="B467" s="130"/>
      <c r="C467" s="130"/>
      <c r="D467" s="127"/>
      <c r="E467" s="123" t="str">
        <f>IFERROR(__xludf.DUMMYFUNCTION("Query('(Fuente) 2. Campos'!$1:$994,""SELECT E WHERE A = '""&amp;D467&amp;""' LIMIT 1"",FALSE)"),"")</f>
        <v/>
      </c>
      <c r="F467" s="125"/>
    </row>
    <row r="468" hidden="1">
      <c r="A468" s="130"/>
      <c r="B468" s="130"/>
      <c r="C468" s="130"/>
      <c r="D468" s="127"/>
      <c r="E468" s="123" t="str">
        <f>IFERROR(__xludf.DUMMYFUNCTION("Query('(Fuente) 2. Campos'!$1:$994,""SELECT E WHERE A = '""&amp;D468&amp;""' LIMIT 1"",FALSE)"),"")</f>
        <v/>
      </c>
      <c r="F468" s="125"/>
    </row>
    <row r="469" hidden="1">
      <c r="A469" s="130"/>
      <c r="B469" s="130"/>
      <c r="C469" s="130"/>
      <c r="D469" s="127"/>
      <c r="E469" s="123" t="str">
        <f>IFERROR(__xludf.DUMMYFUNCTION("Query('(Fuente) 2. Campos'!$1:$994,""SELECT E WHERE A = '""&amp;D469&amp;""' LIMIT 1"",FALSE)"),"")</f>
        <v/>
      </c>
      <c r="F469" s="125"/>
    </row>
    <row r="470" hidden="1">
      <c r="A470" s="130"/>
      <c r="B470" s="130"/>
      <c r="C470" s="130"/>
      <c r="D470" s="127"/>
      <c r="E470" s="123" t="str">
        <f>IFERROR(__xludf.DUMMYFUNCTION("Query('(Fuente) 2. Campos'!$1:$994,""SELECT E WHERE A = '""&amp;D470&amp;""' LIMIT 1"",FALSE)"),"")</f>
        <v/>
      </c>
      <c r="F470" s="125"/>
    </row>
    <row r="471" hidden="1">
      <c r="A471" s="130"/>
      <c r="B471" s="130"/>
      <c r="C471" s="130"/>
      <c r="D471" s="127"/>
      <c r="E471" s="123" t="str">
        <f>IFERROR(__xludf.DUMMYFUNCTION("Query('(Fuente) 2. Campos'!$1:$994,""SELECT E WHERE A = '""&amp;D471&amp;""' LIMIT 1"",FALSE)"),"")</f>
        <v/>
      </c>
      <c r="F471" s="125"/>
    </row>
    <row r="472" hidden="1">
      <c r="A472" s="130"/>
      <c r="B472" s="130"/>
      <c r="C472" s="130"/>
      <c r="D472" s="127"/>
      <c r="E472" s="123" t="str">
        <f>IFERROR(__xludf.DUMMYFUNCTION("Query('(Fuente) 2. Campos'!$1:$994,""SELECT E WHERE A = '""&amp;D472&amp;""' LIMIT 1"",FALSE)"),"")</f>
        <v/>
      </c>
      <c r="F472" s="125"/>
    </row>
    <row r="473" hidden="1">
      <c r="A473" s="130"/>
      <c r="B473" s="130"/>
      <c r="C473" s="130"/>
      <c r="D473" s="127"/>
      <c r="E473" s="123" t="str">
        <f>IFERROR(__xludf.DUMMYFUNCTION("Query('(Fuente) 2. Campos'!$1:$994,""SELECT E WHERE A = '""&amp;D473&amp;""' LIMIT 1"",FALSE)"),"")</f>
        <v/>
      </c>
      <c r="F473" s="125"/>
    </row>
    <row r="474" hidden="1">
      <c r="A474" s="130"/>
      <c r="B474" s="130"/>
      <c r="C474" s="130"/>
      <c r="D474" s="127"/>
      <c r="E474" s="123" t="str">
        <f>IFERROR(__xludf.DUMMYFUNCTION("Query('(Fuente) 2. Campos'!$1:$994,""SELECT E WHERE A = '""&amp;D474&amp;""' LIMIT 1"",FALSE)"),"")</f>
        <v/>
      </c>
      <c r="F474" s="125"/>
    </row>
    <row r="475" hidden="1">
      <c r="A475" s="130"/>
      <c r="B475" s="130"/>
      <c r="C475" s="130"/>
      <c r="D475" s="127"/>
      <c r="E475" s="123" t="str">
        <f>IFERROR(__xludf.DUMMYFUNCTION("Query('(Fuente) 2. Campos'!$1:$994,""SELECT E WHERE A = '""&amp;D475&amp;""' LIMIT 1"",FALSE)"),"")</f>
        <v/>
      </c>
      <c r="F475" s="125"/>
    </row>
    <row r="476" hidden="1">
      <c r="A476" s="130"/>
      <c r="B476" s="130"/>
      <c r="C476" s="130"/>
      <c r="D476" s="127"/>
      <c r="E476" s="123" t="str">
        <f>IFERROR(__xludf.DUMMYFUNCTION("Query('(Fuente) 2. Campos'!$1:$994,""SELECT E WHERE A = '""&amp;D476&amp;""' LIMIT 1"",FALSE)"),"")</f>
        <v/>
      </c>
      <c r="F476" s="125"/>
    </row>
    <row r="477" hidden="1">
      <c r="A477" s="130"/>
      <c r="B477" s="130"/>
      <c r="C477" s="130"/>
      <c r="D477" s="127"/>
      <c r="E477" s="123" t="str">
        <f>IFERROR(__xludf.DUMMYFUNCTION("Query('(Fuente) 2. Campos'!$1:$994,""SELECT E WHERE A = '""&amp;D477&amp;""' LIMIT 1"",FALSE)"),"")</f>
        <v/>
      </c>
      <c r="F477" s="125"/>
    </row>
    <row r="478" hidden="1">
      <c r="A478" s="130"/>
      <c r="B478" s="130"/>
      <c r="C478" s="130"/>
      <c r="D478" s="127"/>
      <c r="E478" s="123" t="str">
        <f>IFERROR(__xludf.DUMMYFUNCTION("Query('(Fuente) 2. Campos'!$1:$994,""SELECT E WHERE A = '""&amp;D478&amp;""' LIMIT 1"",FALSE)"),"")</f>
        <v/>
      </c>
      <c r="F478" s="125"/>
    </row>
    <row r="479" hidden="1">
      <c r="A479" s="130"/>
      <c r="B479" s="130"/>
      <c r="C479" s="130"/>
      <c r="D479" s="127"/>
      <c r="E479" s="123" t="str">
        <f>IFERROR(__xludf.DUMMYFUNCTION("Query('(Fuente) 2. Campos'!$1:$994,""SELECT E WHERE A = '""&amp;D479&amp;""' LIMIT 1"",FALSE)"),"")</f>
        <v/>
      </c>
      <c r="F479" s="125"/>
    </row>
    <row r="480" hidden="1">
      <c r="A480" s="130"/>
      <c r="B480" s="130"/>
      <c r="C480" s="130"/>
      <c r="D480" s="127"/>
      <c r="E480" s="123" t="str">
        <f>IFERROR(__xludf.DUMMYFUNCTION("Query('(Fuente) 2. Campos'!$1:$994,""SELECT E WHERE A = '""&amp;D480&amp;""' LIMIT 1"",FALSE)"),"")</f>
        <v/>
      </c>
      <c r="F480" s="125"/>
    </row>
    <row r="481" hidden="1">
      <c r="A481" s="130"/>
      <c r="B481" s="130"/>
      <c r="C481" s="130"/>
      <c r="D481" s="127"/>
      <c r="E481" s="123" t="str">
        <f>IFERROR(__xludf.DUMMYFUNCTION("Query('(Fuente) 2. Campos'!$1:$994,""SELECT E WHERE A = '""&amp;D481&amp;""' LIMIT 1"",FALSE)"),"")</f>
        <v/>
      </c>
      <c r="F481" s="125"/>
    </row>
    <row r="482" hidden="1">
      <c r="A482" s="130"/>
      <c r="B482" s="130"/>
      <c r="C482" s="130"/>
      <c r="D482" s="127"/>
      <c r="E482" s="123" t="str">
        <f>IFERROR(__xludf.DUMMYFUNCTION("Query('(Fuente) 2. Campos'!$1:$994,""SELECT E WHERE A = '""&amp;D482&amp;""' LIMIT 1"",FALSE)"),"")</f>
        <v/>
      </c>
      <c r="F482" s="125"/>
    </row>
    <row r="483" hidden="1">
      <c r="A483" s="130"/>
      <c r="B483" s="130"/>
      <c r="C483" s="130"/>
      <c r="D483" s="127"/>
      <c r="E483" s="123" t="str">
        <f>IFERROR(__xludf.DUMMYFUNCTION("Query('(Fuente) 2. Campos'!$1:$994,""SELECT E WHERE A = '""&amp;D483&amp;""' LIMIT 1"",FALSE)"),"")</f>
        <v/>
      </c>
      <c r="F483" s="125"/>
    </row>
    <row r="484" hidden="1">
      <c r="A484" s="130"/>
      <c r="B484" s="130"/>
      <c r="C484" s="130"/>
      <c r="D484" s="127"/>
      <c r="E484" s="123" t="str">
        <f>IFERROR(__xludf.DUMMYFUNCTION("Query('(Fuente) 2. Campos'!$1:$994,""SELECT E WHERE A = '""&amp;D484&amp;""' LIMIT 1"",FALSE)"),"")</f>
        <v/>
      </c>
      <c r="F484" s="125"/>
    </row>
    <row r="485" hidden="1">
      <c r="A485" s="130"/>
      <c r="B485" s="130"/>
      <c r="C485" s="130"/>
      <c r="D485" s="127"/>
      <c r="E485" s="123" t="str">
        <f>IFERROR(__xludf.DUMMYFUNCTION("Query('(Fuente) 2. Campos'!$1:$994,""SELECT E WHERE A = '""&amp;D485&amp;""' LIMIT 1"",FALSE)"),"")</f>
        <v/>
      </c>
      <c r="F485" s="125"/>
    </row>
    <row r="486" hidden="1">
      <c r="A486" s="130"/>
      <c r="B486" s="130"/>
      <c r="C486" s="130"/>
      <c r="D486" s="127"/>
      <c r="E486" s="123" t="str">
        <f>IFERROR(__xludf.DUMMYFUNCTION("Query('(Fuente) 2. Campos'!$1:$994,""SELECT E WHERE A = '""&amp;D486&amp;""' LIMIT 1"",FALSE)"),"")</f>
        <v/>
      </c>
      <c r="F486" s="125"/>
    </row>
    <row r="487" hidden="1">
      <c r="A487" s="130"/>
      <c r="B487" s="130"/>
      <c r="C487" s="130"/>
      <c r="D487" s="127"/>
      <c r="E487" s="123" t="str">
        <f>IFERROR(__xludf.DUMMYFUNCTION("Query('(Fuente) 2. Campos'!$1:$994,""SELECT E WHERE A = '""&amp;D487&amp;""' LIMIT 1"",FALSE)"),"")</f>
        <v/>
      </c>
      <c r="F487" s="125"/>
    </row>
    <row r="488" hidden="1">
      <c r="A488" s="130"/>
      <c r="B488" s="130"/>
      <c r="C488" s="130"/>
      <c r="D488" s="127"/>
      <c r="E488" s="123" t="str">
        <f>IFERROR(__xludf.DUMMYFUNCTION("Query('(Fuente) 2. Campos'!$1:$994,""SELECT E WHERE A = '""&amp;D488&amp;""' LIMIT 1"",FALSE)"),"")</f>
        <v/>
      </c>
      <c r="F488" s="125"/>
    </row>
    <row r="489" hidden="1">
      <c r="A489" s="130"/>
      <c r="B489" s="130"/>
      <c r="C489" s="130"/>
      <c r="D489" s="127"/>
      <c r="E489" s="123" t="str">
        <f>IFERROR(__xludf.DUMMYFUNCTION("Query('(Fuente) 2. Campos'!$1:$994,""SELECT E WHERE A = '""&amp;D489&amp;""' LIMIT 1"",FALSE)"),"")</f>
        <v/>
      </c>
      <c r="F489" s="125"/>
    </row>
    <row r="490" hidden="1">
      <c r="A490" s="130"/>
      <c r="B490" s="130"/>
      <c r="C490" s="130"/>
      <c r="D490" s="127"/>
      <c r="E490" s="123" t="str">
        <f>IFERROR(__xludf.DUMMYFUNCTION("Query('(Fuente) 2. Campos'!$1:$994,""SELECT E WHERE A = '""&amp;D490&amp;""' LIMIT 1"",FALSE)"),"")</f>
        <v/>
      </c>
      <c r="F490" s="125"/>
    </row>
    <row r="491" hidden="1">
      <c r="A491" s="130"/>
      <c r="B491" s="130"/>
      <c r="C491" s="130"/>
      <c r="D491" s="127"/>
      <c r="E491" s="123" t="str">
        <f>IFERROR(__xludf.DUMMYFUNCTION("Query('(Fuente) 2. Campos'!$1:$994,""SELECT E WHERE A = '""&amp;D491&amp;""' LIMIT 1"",FALSE)"),"")</f>
        <v/>
      </c>
      <c r="F491" s="125"/>
    </row>
    <row r="492" hidden="1">
      <c r="A492" s="130"/>
      <c r="B492" s="130"/>
      <c r="C492" s="130"/>
      <c r="D492" s="127"/>
      <c r="E492" s="123" t="str">
        <f>IFERROR(__xludf.DUMMYFUNCTION("Query('(Fuente) 2. Campos'!$1:$994,""SELECT E WHERE A = '""&amp;D492&amp;""' LIMIT 1"",FALSE)"),"")</f>
        <v/>
      </c>
      <c r="F492" s="125"/>
    </row>
    <row r="493" hidden="1">
      <c r="A493" s="130"/>
      <c r="B493" s="130"/>
      <c r="C493" s="130"/>
      <c r="D493" s="127"/>
      <c r="E493" s="123" t="str">
        <f>IFERROR(__xludf.DUMMYFUNCTION("Query('(Fuente) 2. Campos'!$1:$994,""SELECT E WHERE A = '""&amp;D493&amp;""' LIMIT 1"",FALSE)"),"")</f>
        <v/>
      </c>
      <c r="F493" s="125"/>
    </row>
    <row r="494" hidden="1">
      <c r="A494" s="130"/>
      <c r="B494" s="130"/>
      <c r="C494" s="130"/>
      <c r="D494" s="127"/>
      <c r="E494" s="123" t="str">
        <f>IFERROR(__xludf.DUMMYFUNCTION("Query('(Fuente) 2. Campos'!$1:$994,""SELECT E WHERE A = '""&amp;D494&amp;""' LIMIT 1"",FALSE)"),"")</f>
        <v/>
      </c>
      <c r="F494" s="125"/>
    </row>
    <row r="495" hidden="1">
      <c r="A495" s="130"/>
      <c r="B495" s="130"/>
      <c r="C495" s="130"/>
      <c r="D495" s="127"/>
      <c r="E495" s="123" t="str">
        <f>IFERROR(__xludf.DUMMYFUNCTION("Query('(Fuente) 2. Campos'!$1:$994,""SELECT E WHERE A = '""&amp;D495&amp;""' LIMIT 1"",FALSE)"),"")</f>
        <v/>
      </c>
      <c r="F495" s="125"/>
    </row>
    <row r="496" hidden="1">
      <c r="A496" s="130"/>
      <c r="B496" s="130"/>
      <c r="C496" s="130"/>
      <c r="D496" s="127"/>
      <c r="E496" s="123" t="str">
        <f>IFERROR(__xludf.DUMMYFUNCTION("Query('(Fuente) 2. Campos'!$1:$994,""SELECT E WHERE A = '""&amp;D496&amp;""' LIMIT 1"",FALSE)"),"")</f>
        <v/>
      </c>
      <c r="F496" s="125"/>
    </row>
    <row r="497" hidden="1">
      <c r="A497" s="130"/>
      <c r="B497" s="130"/>
      <c r="C497" s="130"/>
      <c r="D497" s="127"/>
      <c r="E497" s="123" t="str">
        <f>IFERROR(__xludf.DUMMYFUNCTION("Query('(Fuente) 2. Campos'!$1:$994,""SELECT E WHERE A = '""&amp;D497&amp;""' LIMIT 1"",FALSE)"),"")</f>
        <v/>
      </c>
      <c r="F497" s="125"/>
    </row>
    <row r="498" hidden="1">
      <c r="A498" s="130"/>
      <c r="B498" s="130"/>
      <c r="C498" s="130"/>
      <c r="D498" s="127"/>
      <c r="E498" s="123" t="str">
        <f>IFERROR(__xludf.DUMMYFUNCTION("Query('(Fuente) 2. Campos'!$1:$994,""SELECT E WHERE A = '""&amp;D498&amp;""' LIMIT 1"",FALSE)"),"")</f>
        <v/>
      </c>
      <c r="F498" s="125"/>
    </row>
    <row r="499" hidden="1">
      <c r="A499" s="130"/>
      <c r="B499" s="130"/>
      <c r="C499" s="130"/>
      <c r="D499" s="127"/>
      <c r="E499" s="123" t="str">
        <f>IFERROR(__xludf.DUMMYFUNCTION("Query('(Fuente) 2. Campos'!$1:$994,""SELECT E WHERE A = '""&amp;D499&amp;""' LIMIT 1"",FALSE)"),"")</f>
        <v/>
      </c>
      <c r="F499" s="125"/>
    </row>
    <row r="500" hidden="1">
      <c r="A500" s="130"/>
      <c r="B500" s="130"/>
      <c r="C500" s="130"/>
      <c r="D500" s="127"/>
      <c r="E500" s="123" t="str">
        <f>IFERROR(__xludf.DUMMYFUNCTION("Query('(Fuente) 2. Campos'!$1:$994,""SELECT E WHERE A = '""&amp;D500&amp;""' LIMIT 1"",FALSE)"),"")</f>
        <v/>
      </c>
      <c r="F500" s="125"/>
    </row>
    <row r="501" hidden="1">
      <c r="A501" s="130"/>
      <c r="B501" s="130"/>
      <c r="C501" s="130"/>
      <c r="D501" s="127"/>
      <c r="E501" s="123" t="str">
        <f>IFERROR(__xludf.DUMMYFUNCTION("Query('(Fuente) 2. Campos'!$1:$994,""SELECT E WHERE A = '""&amp;D501&amp;""' LIMIT 1"",FALSE)"),"")</f>
        <v/>
      </c>
      <c r="F501" s="125"/>
    </row>
    <row r="502" hidden="1">
      <c r="A502" s="130"/>
      <c r="B502" s="130"/>
      <c r="C502" s="130"/>
      <c r="D502" s="127"/>
      <c r="E502" s="123" t="str">
        <f>IFERROR(__xludf.DUMMYFUNCTION("Query('(Fuente) 2. Campos'!$1:$994,""SELECT E WHERE A = '""&amp;D502&amp;""' LIMIT 1"",FALSE)"),"")</f>
        <v/>
      </c>
      <c r="F502" s="125"/>
    </row>
    <row r="503" hidden="1">
      <c r="A503" s="130"/>
      <c r="B503" s="130"/>
      <c r="C503" s="130"/>
      <c r="D503" s="127"/>
      <c r="E503" s="123" t="str">
        <f>IFERROR(__xludf.DUMMYFUNCTION("Query('(Fuente) 2. Campos'!$1:$994,""SELECT E WHERE A = '""&amp;D503&amp;""' LIMIT 1"",FALSE)"),"")</f>
        <v/>
      </c>
      <c r="F503" s="125"/>
    </row>
    <row r="504" hidden="1">
      <c r="A504" s="130"/>
      <c r="B504" s="130"/>
      <c r="C504" s="130"/>
      <c r="D504" s="127"/>
      <c r="E504" s="123" t="str">
        <f>IFERROR(__xludf.DUMMYFUNCTION("Query('(Fuente) 2. Campos'!$1:$994,""SELECT E WHERE A = '""&amp;D504&amp;""' LIMIT 1"",FALSE)"),"")</f>
        <v/>
      </c>
      <c r="F504" s="125"/>
    </row>
    <row r="505" hidden="1">
      <c r="A505" s="130"/>
      <c r="B505" s="130"/>
      <c r="C505" s="130"/>
      <c r="D505" s="127"/>
      <c r="E505" s="123" t="str">
        <f>IFERROR(__xludf.DUMMYFUNCTION("Query('(Fuente) 2. Campos'!$1:$994,""SELECT E WHERE A = '""&amp;D505&amp;""' LIMIT 1"",FALSE)"),"")</f>
        <v/>
      </c>
      <c r="F505" s="125"/>
    </row>
    <row r="506" hidden="1">
      <c r="A506" s="130"/>
      <c r="B506" s="130"/>
      <c r="C506" s="130"/>
      <c r="D506" s="127"/>
      <c r="E506" s="123" t="str">
        <f>IFERROR(__xludf.DUMMYFUNCTION("Query('(Fuente) 2. Campos'!$1:$994,""SELECT E WHERE A = '""&amp;D506&amp;""' LIMIT 1"",FALSE)"),"")</f>
        <v/>
      </c>
      <c r="F506" s="125"/>
    </row>
    <row r="507" hidden="1">
      <c r="A507" s="130"/>
      <c r="B507" s="130"/>
      <c r="C507" s="130"/>
      <c r="D507" s="127"/>
      <c r="E507" s="123" t="str">
        <f>IFERROR(__xludf.DUMMYFUNCTION("Query('(Fuente) 2. Campos'!$1:$994,""SELECT E WHERE A = '""&amp;D507&amp;""' LIMIT 1"",FALSE)"),"")</f>
        <v/>
      </c>
      <c r="F507" s="125"/>
    </row>
    <row r="508" hidden="1">
      <c r="A508" s="130"/>
      <c r="B508" s="130"/>
      <c r="C508" s="130"/>
      <c r="D508" s="127"/>
      <c r="E508" s="123" t="str">
        <f>IFERROR(__xludf.DUMMYFUNCTION("Query('(Fuente) 2. Campos'!$1:$994,""SELECT E WHERE A = '""&amp;D508&amp;""' LIMIT 1"",FALSE)"),"")</f>
        <v/>
      </c>
      <c r="F508" s="125"/>
    </row>
    <row r="509" hidden="1">
      <c r="A509" s="130"/>
      <c r="B509" s="130"/>
      <c r="C509" s="130"/>
      <c r="D509" s="127"/>
      <c r="E509" s="123" t="str">
        <f>IFERROR(__xludf.DUMMYFUNCTION("Query('(Fuente) 2. Campos'!$1:$994,""SELECT E WHERE A = '""&amp;D509&amp;""' LIMIT 1"",FALSE)"),"")</f>
        <v/>
      </c>
      <c r="F509" s="125"/>
    </row>
    <row r="510" hidden="1">
      <c r="A510" s="130"/>
      <c r="B510" s="130"/>
      <c r="C510" s="130"/>
      <c r="D510" s="127"/>
      <c r="E510" s="123" t="str">
        <f>IFERROR(__xludf.DUMMYFUNCTION("Query('(Fuente) 2. Campos'!$1:$994,""SELECT E WHERE A = '""&amp;D510&amp;""' LIMIT 1"",FALSE)"),"")</f>
        <v/>
      </c>
      <c r="F510" s="125"/>
    </row>
    <row r="511" hidden="1">
      <c r="A511" s="130"/>
      <c r="B511" s="130"/>
      <c r="C511" s="130"/>
      <c r="D511" s="127"/>
      <c r="E511" s="123" t="str">
        <f>IFERROR(__xludf.DUMMYFUNCTION("Query('(Fuente) 2. Campos'!$1:$994,""SELECT E WHERE A = '""&amp;D511&amp;""' LIMIT 1"",FALSE)"),"")</f>
        <v/>
      </c>
      <c r="F511" s="125"/>
    </row>
    <row r="512" hidden="1">
      <c r="A512" s="130"/>
      <c r="B512" s="130"/>
      <c r="C512" s="130"/>
      <c r="D512" s="127"/>
      <c r="E512" s="123" t="str">
        <f>IFERROR(__xludf.DUMMYFUNCTION("Query('(Fuente) 2. Campos'!$1:$994,""SELECT E WHERE A = '""&amp;D512&amp;""' LIMIT 1"",FALSE)"),"")</f>
        <v/>
      </c>
      <c r="F512" s="125"/>
    </row>
    <row r="513" hidden="1">
      <c r="A513" s="130"/>
      <c r="B513" s="130"/>
      <c r="C513" s="130"/>
      <c r="D513" s="127"/>
      <c r="E513" s="123" t="str">
        <f>IFERROR(__xludf.DUMMYFUNCTION("Query('(Fuente) 2. Campos'!$1:$994,""SELECT E WHERE A = '""&amp;D513&amp;""' LIMIT 1"",FALSE)"),"")</f>
        <v/>
      </c>
      <c r="F513" s="125"/>
    </row>
    <row r="514" hidden="1">
      <c r="A514" s="130"/>
      <c r="B514" s="130"/>
      <c r="C514" s="130"/>
      <c r="D514" s="127"/>
      <c r="E514" s="123" t="str">
        <f>IFERROR(__xludf.DUMMYFUNCTION("Query('(Fuente) 2. Campos'!$1:$994,""SELECT E WHERE A = '""&amp;D514&amp;""' LIMIT 1"",FALSE)"),"")</f>
        <v/>
      </c>
      <c r="F514" s="125"/>
    </row>
    <row r="515" hidden="1">
      <c r="A515" s="130"/>
      <c r="B515" s="130"/>
      <c r="C515" s="130"/>
      <c r="D515" s="127"/>
      <c r="E515" s="123" t="str">
        <f>IFERROR(__xludf.DUMMYFUNCTION("Query('(Fuente) 2. Campos'!$1:$994,""SELECT E WHERE A = '""&amp;D515&amp;""' LIMIT 1"",FALSE)"),"")</f>
        <v/>
      </c>
      <c r="F515" s="125"/>
    </row>
    <row r="516" hidden="1">
      <c r="A516" s="130"/>
      <c r="B516" s="130"/>
      <c r="C516" s="130"/>
      <c r="D516" s="127"/>
      <c r="E516" s="123" t="str">
        <f>IFERROR(__xludf.DUMMYFUNCTION("Query('(Fuente) 2. Campos'!$1:$994,""SELECT E WHERE A = '""&amp;D516&amp;""' LIMIT 1"",FALSE)"),"")</f>
        <v/>
      </c>
      <c r="F516" s="125"/>
    </row>
    <row r="517" hidden="1">
      <c r="A517" s="130"/>
      <c r="B517" s="130"/>
      <c r="C517" s="130"/>
      <c r="D517" s="127"/>
      <c r="E517" s="123" t="str">
        <f>IFERROR(__xludf.DUMMYFUNCTION("Query('(Fuente) 2. Campos'!$1:$994,""SELECT E WHERE A = '""&amp;D517&amp;""' LIMIT 1"",FALSE)"),"")</f>
        <v/>
      </c>
      <c r="F517" s="125"/>
    </row>
    <row r="518" hidden="1">
      <c r="A518" s="130"/>
      <c r="B518" s="130"/>
      <c r="C518" s="130"/>
      <c r="D518" s="127"/>
      <c r="E518" s="123" t="str">
        <f>IFERROR(__xludf.DUMMYFUNCTION("Query('(Fuente) 2. Campos'!$1:$994,""SELECT E WHERE A = '""&amp;D518&amp;""' LIMIT 1"",FALSE)"),"")</f>
        <v/>
      </c>
      <c r="F518" s="125"/>
    </row>
    <row r="519" hidden="1">
      <c r="A519" s="130"/>
      <c r="B519" s="130"/>
      <c r="C519" s="130"/>
      <c r="D519" s="127"/>
      <c r="E519" s="123" t="str">
        <f>IFERROR(__xludf.DUMMYFUNCTION("Query('(Fuente) 2. Campos'!$1:$994,""SELECT E WHERE A = '""&amp;D519&amp;""' LIMIT 1"",FALSE)"),"")</f>
        <v/>
      </c>
      <c r="F519" s="125"/>
    </row>
    <row r="520" hidden="1">
      <c r="A520" s="130"/>
      <c r="B520" s="130"/>
      <c r="C520" s="130"/>
      <c r="D520" s="127"/>
      <c r="E520" s="123" t="str">
        <f>IFERROR(__xludf.DUMMYFUNCTION("Query('(Fuente) 2. Campos'!$1:$994,""SELECT E WHERE A = '""&amp;D520&amp;""' LIMIT 1"",FALSE)"),"")</f>
        <v/>
      </c>
      <c r="F520" s="125"/>
    </row>
    <row r="521" hidden="1">
      <c r="A521" s="130"/>
      <c r="B521" s="130"/>
      <c r="C521" s="130"/>
      <c r="D521" s="127"/>
      <c r="E521" s="123" t="str">
        <f>IFERROR(__xludf.DUMMYFUNCTION("Query('(Fuente) 2. Campos'!$1:$994,""SELECT E WHERE A = '""&amp;D521&amp;""' LIMIT 1"",FALSE)"),"")</f>
        <v/>
      </c>
      <c r="F521" s="125"/>
    </row>
    <row r="522" hidden="1">
      <c r="A522" s="130"/>
      <c r="B522" s="130"/>
      <c r="C522" s="130"/>
      <c r="D522" s="127"/>
      <c r="E522" s="123" t="str">
        <f>IFERROR(__xludf.DUMMYFUNCTION("Query('(Fuente) 2. Campos'!$1:$994,""SELECT E WHERE A = '""&amp;D522&amp;""' LIMIT 1"",FALSE)"),"")</f>
        <v/>
      </c>
      <c r="F522" s="125"/>
    </row>
    <row r="523" hidden="1">
      <c r="A523" s="130"/>
      <c r="B523" s="130"/>
      <c r="C523" s="130"/>
      <c r="D523" s="127"/>
      <c r="E523" s="123" t="str">
        <f>IFERROR(__xludf.DUMMYFUNCTION("Query('(Fuente) 2. Campos'!$1:$994,""SELECT E WHERE A = '""&amp;D523&amp;""' LIMIT 1"",FALSE)"),"")</f>
        <v/>
      </c>
      <c r="F523" s="125"/>
    </row>
    <row r="524" hidden="1">
      <c r="A524" s="130"/>
      <c r="B524" s="130"/>
      <c r="C524" s="130"/>
      <c r="D524" s="127"/>
      <c r="E524" s="123" t="str">
        <f>IFERROR(__xludf.DUMMYFUNCTION("Query('(Fuente) 2. Campos'!$1:$994,""SELECT E WHERE A = '""&amp;D524&amp;""' LIMIT 1"",FALSE)"),"")</f>
        <v/>
      </c>
      <c r="F524" s="125"/>
    </row>
    <row r="525" hidden="1">
      <c r="A525" s="130"/>
      <c r="B525" s="130"/>
      <c r="C525" s="130"/>
      <c r="D525" s="127"/>
      <c r="E525" s="123" t="str">
        <f>IFERROR(__xludf.DUMMYFUNCTION("Query('(Fuente) 2. Campos'!$1:$994,""SELECT E WHERE A = '""&amp;D525&amp;""' LIMIT 1"",FALSE)"),"")</f>
        <v/>
      </c>
      <c r="F525" s="125"/>
    </row>
    <row r="526" hidden="1">
      <c r="A526" s="130"/>
      <c r="B526" s="130"/>
      <c r="C526" s="130"/>
      <c r="D526" s="127"/>
      <c r="E526" s="123" t="str">
        <f>IFERROR(__xludf.DUMMYFUNCTION("Query('(Fuente) 2. Campos'!$1:$994,""SELECT E WHERE A = '""&amp;D526&amp;""' LIMIT 1"",FALSE)"),"")</f>
        <v/>
      </c>
      <c r="F526" s="125"/>
    </row>
    <row r="527" hidden="1">
      <c r="A527" s="130"/>
      <c r="B527" s="130"/>
      <c r="C527" s="130"/>
      <c r="D527" s="127"/>
      <c r="E527" s="123" t="str">
        <f>IFERROR(__xludf.DUMMYFUNCTION("Query('(Fuente) 2. Campos'!$1:$994,""SELECT E WHERE A = '""&amp;D527&amp;""' LIMIT 1"",FALSE)"),"")</f>
        <v/>
      </c>
      <c r="F527" s="125"/>
    </row>
    <row r="528" hidden="1">
      <c r="A528" s="130"/>
      <c r="B528" s="130"/>
      <c r="C528" s="130"/>
      <c r="D528" s="127"/>
      <c r="E528" s="123" t="str">
        <f>IFERROR(__xludf.DUMMYFUNCTION("Query('(Fuente) 2. Campos'!$1:$994,""SELECT E WHERE A = '""&amp;D528&amp;""' LIMIT 1"",FALSE)"),"")</f>
        <v/>
      </c>
      <c r="F528" s="125"/>
    </row>
    <row r="529" hidden="1">
      <c r="A529" s="130"/>
      <c r="B529" s="130"/>
      <c r="C529" s="130"/>
      <c r="D529" s="127"/>
      <c r="E529" s="123" t="str">
        <f>IFERROR(__xludf.DUMMYFUNCTION("Query('(Fuente) 2. Campos'!$1:$994,""SELECT E WHERE A = '""&amp;D529&amp;""' LIMIT 1"",FALSE)"),"")</f>
        <v/>
      </c>
      <c r="F529" s="125"/>
    </row>
    <row r="530" hidden="1">
      <c r="A530" s="130"/>
      <c r="B530" s="130"/>
      <c r="C530" s="130"/>
      <c r="D530" s="127"/>
      <c r="E530" s="123" t="str">
        <f>IFERROR(__xludf.DUMMYFUNCTION("Query('(Fuente) 2. Campos'!$1:$994,""SELECT E WHERE A = '""&amp;D530&amp;""' LIMIT 1"",FALSE)"),"")</f>
        <v/>
      </c>
      <c r="F530" s="125"/>
    </row>
    <row r="531" hidden="1">
      <c r="A531" s="130"/>
      <c r="B531" s="130"/>
      <c r="C531" s="130"/>
      <c r="D531" s="127"/>
      <c r="E531" s="123" t="str">
        <f>IFERROR(__xludf.DUMMYFUNCTION("Query('(Fuente) 2. Campos'!$1:$994,""SELECT E WHERE A = '""&amp;D531&amp;""' LIMIT 1"",FALSE)"),"")</f>
        <v/>
      </c>
      <c r="F531" s="125"/>
    </row>
    <row r="532" hidden="1">
      <c r="A532" s="130"/>
      <c r="B532" s="130"/>
      <c r="C532" s="130"/>
      <c r="D532" s="127"/>
      <c r="E532" s="123" t="str">
        <f>IFERROR(__xludf.DUMMYFUNCTION("Query('(Fuente) 2. Campos'!$1:$994,""SELECT E WHERE A = '""&amp;D532&amp;""' LIMIT 1"",FALSE)"),"")</f>
        <v/>
      </c>
      <c r="F532" s="125"/>
    </row>
    <row r="533" hidden="1">
      <c r="A533" s="130"/>
      <c r="B533" s="130"/>
      <c r="C533" s="130"/>
      <c r="D533" s="127"/>
      <c r="E533" s="123" t="str">
        <f>IFERROR(__xludf.DUMMYFUNCTION("Query('(Fuente) 2. Campos'!$1:$994,""SELECT E WHERE A = '""&amp;D533&amp;""' LIMIT 1"",FALSE)"),"")</f>
        <v/>
      </c>
      <c r="F533" s="125"/>
    </row>
    <row r="534" hidden="1">
      <c r="A534" s="130"/>
      <c r="B534" s="130"/>
      <c r="C534" s="130"/>
      <c r="D534" s="127"/>
      <c r="E534" s="123" t="str">
        <f>IFERROR(__xludf.DUMMYFUNCTION("Query('(Fuente) 2. Campos'!$1:$994,""SELECT E WHERE A = '""&amp;D534&amp;""' LIMIT 1"",FALSE)"),"")</f>
        <v/>
      </c>
      <c r="F534" s="125"/>
    </row>
    <row r="535" hidden="1">
      <c r="A535" s="130"/>
      <c r="B535" s="130"/>
      <c r="C535" s="130"/>
      <c r="D535" s="127"/>
      <c r="E535" s="123" t="str">
        <f>IFERROR(__xludf.DUMMYFUNCTION("Query('(Fuente) 2. Campos'!$1:$994,""SELECT E WHERE A = '""&amp;D535&amp;""' LIMIT 1"",FALSE)"),"")</f>
        <v/>
      </c>
      <c r="F535" s="125"/>
    </row>
    <row r="536" hidden="1">
      <c r="A536" s="130"/>
      <c r="B536" s="130"/>
      <c r="C536" s="130"/>
      <c r="D536" s="127"/>
      <c r="E536" s="123" t="str">
        <f>IFERROR(__xludf.DUMMYFUNCTION("Query('(Fuente) 2. Campos'!$1:$994,""SELECT E WHERE A = '""&amp;D536&amp;""' LIMIT 1"",FALSE)"),"")</f>
        <v/>
      </c>
      <c r="F536" s="125"/>
    </row>
    <row r="537" hidden="1">
      <c r="A537" s="130"/>
      <c r="B537" s="130"/>
      <c r="C537" s="130"/>
      <c r="D537" s="127"/>
      <c r="E537" s="123" t="str">
        <f>IFERROR(__xludf.DUMMYFUNCTION("Query('(Fuente) 2. Campos'!$1:$994,""SELECT E WHERE A = '""&amp;D537&amp;""' LIMIT 1"",FALSE)"),"")</f>
        <v/>
      </c>
      <c r="F537" s="125"/>
    </row>
    <row r="538" hidden="1">
      <c r="A538" s="130"/>
      <c r="B538" s="130"/>
      <c r="C538" s="130"/>
      <c r="D538" s="127"/>
      <c r="E538" s="123" t="str">
        <f>IFERROR(__xludf.DUMMYFUNCTION("Query('(Fuente) 2. Campos'!$1:$994,""SELECT E WHERE A = '""&amp;D538&amp;""' LIMIT 1"",FALSE)"),"")</f>
        <v/>
      </c>
      <c r="F538" s="125"/>
    </row>
    <row r="539" hidden="1">
      <c r="A539" s="130"/>
      <c r="B539" s="130"/>
      <c r="C539" s="130"/>
      <c r="D539" s="127"/>
      <c r="E539" s="123" t="str">
        <f>IFERROR(__xludf.DUMMYFUNCTION("Query('(Fuente) 2. Campos'!$1:$994,""SELECT E WHERE A = '""&amp;D539&amp;""' LIMIT 1"",FALSE)"),"")</f>
        <v/>
      </c>
      <c r="F539" s="125"/>
    </row>
    <row r="540" hidden="1">
      <c r="A540" s="130"/>
      <c r="B540" s="130"/>
      <c r="C540" s="130"/>
      <c r="D540" s="127"/>
      <c r="E540" s="123" t="str">
        <f>IFERROR(__xludf.DUMMYFUNCTION("Query('(Fuente) 2. Campos'!$1:$994,""SELECT E WHERE A = '""&amp;D540&amp;""' LIMIT 1"",FALSE)"),"")</f>
        <v/>
      </c>
      <c r="F540" s="125"/>
    </row>
    <row r="541" hidden="1">
      <c r="A541" s="130"/>
      <c r="B541" s="130"/>
      <c r="C541" s="130"/>
      <c r="D541" s="127"/>
      <c r="E541" s="123" t="str">
        <f>IFERROR(__xludf.DUMMYFUNCTION("Query('(Fuente) 2. Campos'!$1:$994,""SELECT E WHERE A = '""&amp;D541&amp;""' LIMIT 1"",FALSE)"),"")</f>
        <v/>
      </c>
      <c r="F541" s="125"/>
    </row>
    <row r="542" hidden="1">
      <c r="A542" s="130"/>
      <c r="B542" s="130"/>
      <c r="C542" s="130"/>
      <c r="D542" s="127"/>
      <c r="E542" s="123" t="str">
        <f>IFERROR(__xludf.DUMMYFUNCTION("Query('(Fuente) 2. Campos'!$1:$994,""SELECT E WHERE A = '""&amp;D542&amp;""' LIMIT 1"",FALSE)"),"")</f>
        <v/>
      </c>
      <c r="F542" s="125"/>
    </row>
    <row r="543" hidden="1">
      <c r="A543" s="130"/>
      <c r="B543" s="130"/>
      <c r="C543" s="130"/>
      <c r="D543" s="127"/>
      <c r="E543" s="123" t="str">
        <f>IFERROR(__xludf.DUMMYFUNCTION("Query('(Fuente) 2. Campos'!$1:$994,""SELECT E WHERE A = '""&amp;D543&amp;""' LIMIT 1"",FALSE)"),"")</f>
        <v/>
      </c>
      <c r="F543" s="125"/>
    </row>
    <row r="544" hidden="1">
      <c r="A544" s="130"/>
      <c r="B544" s="130"/>
      <c r="C544" s="130"/>
      <c r="D544" s="127"/>
      <c r="E544" s="123" t="str">
        <f>IFERROR(__xludf.DUMMYFUNCTION("Query('(Fuente) 2. Campos'!$1:$994,""SELECT E WHERE A = '""&amp;D544&amp;""' LIMIT 1"",FALSE)"),"")</f>
        <v/>
      </c>
      <c r="F544" s="125"/>
    </row>
    <row r="545" hidden="1">
      <c r="A545" s="130"/>
      <c r="B545" s="130"/>
      <c r="C545" s="130"/>
      <c r="D545" s="127"/>
      <c r="E545" s="123" t="str">
        <f>IFERROR(__xludf.DUMMYFUNCTION("Query('(Fuente) 2. Campos'!$1:$994,""SELECT E WHERE A = '""&amp;D545&amp;""' LIMIT 1"",FALSE)"),"")</f>
        <v/>
      </c>
      <c r="F545" s="125"/>
    </row>
    <row r="546" hidden="1">
      <c r="A546" s="130"/>
      <c r="B546" s="130"/>
      <c r="C546" s="130"/>
      <c r="D546" s="127"/>
      <c r="E546" s="123" t="str">
        <f>IFERROR(__xludf.DUMMYFUNCTION("Query('(Fuente) 2. Campos'!$1:$994,""SELECT E WHERE A = '""&amp;D546&amp;""' LIMIT 1"",FALSE)"),"")</f>
        <v/>
      </c>
      <c r="F546" s="125"/>
    </row>
    <row r="547" hidden="1">
      <c r="A547" s="130"/>
      <c r="B547" s="130"/>
      <c r="C547" s="130"/>
      <c r="D547" s="127"/>
      <c r="E547" s="123" t="str">
        <f>IFERROR(__xludf.DUMMYFUNCTION("Query('(Fuente) 2. Campos'!$1:$994,""SELECT E WHERE A = '""&amp;D547&amp;""' LIMIT 1"",FALSE)"),"")</f>
        <v/>
      </c>
      <c r="F547" s="125"/>
    </row>
    <row r="548" hidden="1">
      <c r="A548" s="130"/>
      <c r="B548" s="130"/>
      <c r="C548" s="130"/>
      <c r="D548" s="127"/>
      <c r="E548" s="123" t="str">
        <f>IFERROR(__xludf.DUMMYFUNCTION("Query('(Fuente) 2. Campos'!$1:$994,""SELECT E WHERE A = '""&amp;D548&amp;""' LIMIT 1"",FALSE)"),"")</f>
        <v/>
      </c>
      <c r="F548" s="125"/>
    </row>
    <row r="549" hidden="1">
      <c r="A549" s="130"/>
      <c r="B549" s="130"/>
      <c r="C549" s="130"/>
      <c r="D549" s="127"/>
      <c r="E549" s="123" t="str">
        <f>IFERROR(__xludf.DUMMYFUNCTION("Query('(Fuente) 2. Campos'!$1:$994,""SELECT E WHERE A = '""&amp;D549&amp;""' LIMIT 1"",FALSE)"),"")</f>
        <v/>
      </c>
      <c r="F549" s="125"/>
    </row>
    <row r="550" hidden="1">
      <c r="A550" s="130"/>
      <c r="B550" s="130"/>
      <c r="C550" s="130"/>
      <c r="D550" s="127"/>
      <c r="E550" s="123" t="str">
        <f>IFERROR(__xludf.DUMMYFUNCTION("Query('(Fuente) 2. Campos'!$1:$994,""SELECT E WHERE A = '""&amp;D550&amp;""' LIMIT 1"",FALSE)"),"")</f>
        <v/>
      </c>
      <c r="F550" s="125"/>
    </row>
    <row r="551" hidden="1">
      <c r="A551" s="130"/>
      <c r="B551" s="130"/>
      <c r="C551" s="130"/>
      <c r="D551" s="127"/>
      <c r="E551" s="123" t="str">
        <f>IFERROR(__xludf.DUMMYFUNCTION("Query('(Fuente) 2. Campos'!$1:$994,""SELECT E WHERE A = '""&amp;D551&amp;""' LIMIT 1"",FALSE)"),"")</f>
        <v/>
      </c>
      <c r="F551" s="125"/>
    </row>
    <row r="552" hidden="1">
      <c r="A552" s="130"/>
      <c r="B552" s="130"/>
      <c r="C552" s="130"/>
      <c r="D552" s="127"/>
      <c r="E552" s="123" t="str">
        <f>IFERROR(__xludf.DUMMYFUNCTION("Query('(Fuente) 2. Campos'!$1:$994,""SELECT E WHERE A = '""&amp;D552&amp;""' LIMIT 1"",FALSE)"),"")</f>
        <v/>
      </c>
      <c r="F552" s="125"/>
    </row>
    <row r="553" hidden="1">
      <c r="A553" s="130"/>
      <c r="B553" s="130"/>
      <c r="C553" s="130"/>
      <c r="D553" s="127"/>
      <c r="E553" s="123" t="str">
        <f>IFERROR(__xludf.DUMMYFUNCTION("Query('(Fuente) 2. Campos'!$1:$994,""SELECT E WHERE A = '""&amp;D553&amp;""' LIMIT 1"",FALSE)"),"")</f>
        <v/>
      </c>
      <c r="F553" s="125"/>
    </row>
    <row r="554" hidden="1">
      <c r="A554" s="130"/>
      <c r="B554" s="130"/>
      <c r="C554" s="130"/>
      <c r="D554" s="127"/>
      <c r="E554" s="123" t="str">
        <f>IFERROR(__xludf.DUMMYFUNCTION("Query('(Fuente) 2. Campos'!$1:$994,""SELECT E WHERE A = '""&amp;D554&amp;""' LIMIT 1"",FALSE)"),"")</f>
        <v/>
      </c>
      <c r="F554" s="125"/>
    </row>
    <row r="555" hidden="1">
      <c r="A555" s="130"/>
      <c r="B555" s="130"/>
      <c r="C555" s="130"/>
      <c r="D555" s="127"/>
      <c r="E555" s="123" t="str">
        <f>IFERROR(__xludf.DUMMYFUNCTION("Query('(Fuente) 2. Campos'!$1:$994,""SELECT E WHERE A = '""&amp;D555&amp;""' LIMIT 1"",FALSE)"),"")</f>
        <v/>
      </c>
      <c r="F555" s="125"/>
    </row>
    <row r="556" hidden="1">
      <c r="A556" s="130"/>
      <c r="B556" s="130"/>
      <c r="C556" s="130"/>
      <c r="D556" s="127"/>
      <c r="E556" s="123" t="str">
        <f>IFERROR(__xludf.DUMMYFUNCTION("Query('(Fuente) 2. Campos'!$1:$994,""SELECT E WHERE A = '""&amp;D556&amp;""' LIMIT 1"",FALSE)"),"")</f>
        <v/>
      </c>
      <c r="F556" s="125"/>
    </row>
    <row r="557" hidden="1">
      <c r="A557" s="130"/>
      <c r="B557" s="130"/>
      <c r="C557" s="130"/>
      <c r="D557" s="127"/>
      <c r="E557" s="123" t="str">
        <f>IFERROR(__xludf.DUMMYFUNCTION("Query('(Fuente) 2. Campos'!$1:$994,""SELECT E WHERE A = '""&amp;D557&amp;""' LIMIT 1"",FALSE)"),"")</f>
        <v/>
      </c>
      <c r="F557" s="125"/>
    </row>
    <row r="558" hidden="1">
      <c r="A558" s="130"/>
      <c r="B558" s="130"/>
      <c r="C558" s="130"/>
      <c r="D558" s="127"/>
      <c r="E558" s="123" t="str">
        <f>IFERROR(__xludf.DUMMYFUNCTION("Query('(Fuente) 2. Campos'!$1:$994,""SELECT E WHERE A = '""&amp;D558&amp;""' LIMIT 1"",FALSE)"),"")</f>
        <v/>
      </c>
      <c r="F558" s="125"/>
    </row>
    <row r="559" hidden="1">
      <c r="A559" s="130"/>
      <c r="B559" s="130"/>
      <c r="C559" s="130"/>
      <c r="D559" s="127"/>
      <c r="E559" s="123" t="str">
        <f>IFERROR(__xludf.DUMMYFUNCTION("Query('(Fuente) 2. Campos'!$1:$994,""SELECT E WHERE A = '""&amp;D559&amp;""' LIMIT 1"",FALSE)"),"")</f>
        <v/>
      </c>
      <c r="F559" s="125"/>
    </row>
    <row r="560" hidden="1">
      <c r="A560" s="130"/>
      <c r="B560" s="130"/>
      <c r="C560" s="130"/>
      <c r="D560" s="127"/>
      <c r="E560" s="123" t="str">
        <f>IFERROR(__xludf.DUMMYFUNCTION("Query('(Fuente) 2. Campos'!$1:$994,""SELECT E WHERE A = '""&amp;D560&amp;""' LIMIT 1"",FALSE)"),"")</f>
        <v/>
      </c>
      <c r="F560" s="125"/>
    </row>
    <row r="561" hidden="1">
      <c r="A561" s="130"/>
      <c r="B561" s="130"/>
      <c r="C561" s="130"/>
      <c r="D561" s="127"/>
      <c r="E561" s="123" t="str">
        <f>IFERROR(__xludf.DUMMYFUNCTION("Query('(Fuente) 2. Campos'!$1:$994,""SELECT E WHERE A = '""&amp;D561&amp;""' LIMIT 1"",FALSE)"),"")</f>
        <v/>
      </c>
      <c r="F561" s="125"/>
    </row>
    <row r="562" hidden="1">
      <c r="A562" s="130"/>
      <c r="B562" s="130"/>
      <c r="C562" s="130"/>
      <c r="D562" s="127"/>
      <c r="E562" s="123" t="str">
        <f>IFERROR(__xludf.DUMMYFUNCTION("Query('(Fuente) 2. Campos'!$1:$994,""SELECT E WHERE A = '""&amp;D562&amp;""' LIMIT 1"",FALSE)"),"")</f>
        <v/>
      </c>
      <c r="F562" s="125"/>
    </row>
    <row r="563" hidden="1">
      <c r="A563" s="130"/>
      <c r="B563" s="130"/>
      <c r="C563" s="130"/>
      <c r="D563" s="127"/>
      <c r="E563" s="123" t="str">
        <f>IFERROR(__xludf.DUMMYFUNCTION("Query('(Fuente) 2. Campos'!$1:$994,""SELECT E WHERE A = '""&amp;D563&amp;""' LIMIT 1"",FALSE)"),"")</f>
        <v/>
      </c>
      <c r="F563" s="125"/>
    </row>
    <row r="564" hidden="1">
      <c r="A564" s="130"/>
      <c r="B564" s="130"/>
      <c r="C564" s="130"/>
      <c r="D564" s="127"/>
      <c r="E564" s="123" t="str">
        <f>IFERROR(__xludf.DUMMYFUNCTION("Query('(Fuente) 2. Campos'!$1:$994,""SELECT E WHERE A = '""&amp;D564&amp;""' LIMIT 1"",FALSE)"),"")</f>
        <v/>
      </c>
      <c r="F564" s="125"/>
    </row>
    <row r="565" hidden="1">
      <c r="A565" s="130"/>
      <c r="B565" s="130"/>
      <c r="C565" s="130"/>
      <c r="D565" s="127"/>
      <c r="E565" s="123" t="str">
        <f>IFERROR(__xludf.DUMMYFUNCTION("Query('(Fuente) 2. Campos'!$1:$994,""SELECT E WHERE A = '""&amp;D565&amp;""' LIMIT 1"",FALSE)"),"")</f>
        <v/>
      </c>
      <c r="F565" s="125"/>
    </row>
    <row r="566" hidden="1">
      <c r="A566" s="130"/>
      <c r="B566" s="130"/>
      <c r="C566" s="130"/>
      <c r="D566" s="127"/>
      <c r="E566" s="123" t="str">
        <f>IFERROR(__xludf.DUMMYFUNCTION("Query('(Fuente) 2. Campos'!$1:$994,""SELECT E WHERE A = '""&amp;D566&amp;""' LIMIT 1"",FALSE)"),"")</f>
        <v/>
      </c>
      <c r="F566" s="125"/>
    </row>
    <row r="567" hidden="1">
      <c r="A567" s="130"/>
      <c r="B567" s="130"/>
      <c r="C567" s="130"/>
      <c r="D567" s="127"/>
      <c r="E567" s="123" t="str">
        <f>IFERROR(__xludf.DUMMYFUNCTION("Query('(Fuente) 2. Campos'!$1:$994,""SELECT E WHERE A = '""&amp;D567&amp;""' LIMIT 1"",FALSE)"),"")</f>
        <v/>
      </c>
      <c r="F567" s="125"/>
    </row>
    <row r="568" hidden="1">
      <c r="A568" s="130"/>
      <c r="B568" s="130"/>
      <c r="C568" s="130"/>
      <c r="D568" s="127"/>
      <c r="E568" s="123" t="str">
        <f>IFERROR(__xludf.DUMMYFUNCTION("Query('(Fuente) 2. Campos'!$1:$994,""SELECT E WHERE A = '""&amp;D568&amp;""' LIMIT 1"",FALSE)"),"")</f>
        <v/>
      </c>
      <c r="F568" s="125"/>
    </row>
    <row r="569" hidden="1">
      <c r="A569" s="130"/>
      <c r="B569" s="130"/>
      <c r="C569" s="130"/>
      <c r="D569" s="127"/>
      <c r="E569" s="123" t="str">
        <f>IFERROR(__xludf.DUMMYFUNCTION("Query('(Fuente) 2. Campos'!$1:$994,""SELECT E WHERE A = '""&amp;D569&amp;""' LIMIT 1"",FALSE)"),"")</f>
        <v/>
      </c>
      <c r="F569" s="125"/>
    </row>
    <row r="570" hidden="1">
      <c r="A570" s="130"/>
      <c r="B570" s="130"/>
      <c r="C570" s="130"/>
      <c r="D570" s="127"/>
      <c r="E570" s="123" t="str">
        <f>IFERROR(__xludf.DUMMYFUNCTION("Query('(Fuente) 2. Campos'!$1:$994,""SELECT E WHERE A = '""&amp;D570&amp;""' LIMIT 1"",FALSE)"),"")</f>
        <v/>
      </c>
      <c r="F570" s="125"/>
    </row>
    <row r="571" hidden="1">
      <c r="A571" s="130"/>
      <c r="B571" s="130"/>
      <c r="C571" s="130"/>
      <c r="D571" s="127"/>
      <c r="E571" s="123" t="str">
        <f>IFERROR(__xludf.DUMMYFUNCTION("Query('(Fuente) 2. Campos'!$1:$994,""SELECT E WHERE A = '""&amp;D571&amp;""' LIMIT 1"",FALSE)"),"")</f>
        <v/>
      </c>
      <c r="F571" s="125"/>
    </row>
    <row r="572" hidden="1">
      <c r="A572" s="130"/>
      <c r="B572" s="130"/>
      <c r="C572" s="130"/>
      <c r="D572" s="127"/>
      <c r="E572" s="123" t="str">
        <f>IFERROR(__xludf.DUMMYFUNCTION("Query('(Fuente) 2. Campos'!$1:$994,""SELECT E WHERE A = '""&amp;D572&amp;""' LIMIT 1"",FALSE)"),"")</f>
        <v/>
      </c>
      <c r="F572" s="125"/>
    </row>
    <row r="573" hidden="1">
      <c r="A573" s="130"/>
      <c r="B573" s="130"/>
      <c r="C573" s="130"/>
      <c r="D573" s="127"/>
      <c r="E573" s="123" t="str">
        <f>IFERROR(__xludf.DUMMYFUNCTION("Query('(Fuente) 2. Campos'!$1:$994,""SELECT E WHERE A = '""&amp;D573&amp;""' LIMIT 1"",FALSE)"),"")</f>
        <v/>
      </c>
      <c r="F573" s="125"/>
    </row>
    <row r="574" hidden="1">
      <c r="A574" s="130"/>
      <c r="B574" s="130"/>
      <c r="C574" s="130"/>
      <c r="D574" s="127"/>
      <c r="E574" s="123" t="str">
        <f>IFERROR(__xludf.DUMMYFUNCTION("Query('(Fuente) 2. Campos'!$1:$994,""SELECT E WHERE A = '""&amp;D574&amp;""' LIMIT 1"",FALSE)"),"")</f>
        <v/>
      </c>
      <c r="F574" s="125"/>
    </row>
    <row r="575" hidden="1">
      <c r="A575" s="130"/>
      <c r="B575" s="130"/>
      <c r="C575" s="130"/>
      <c r="D575" s="127"/>
      <c r="E575" s="123" t="str">
        <f>IFERROR(__xludf.DUMMYFUNCTION("Query('(Fuente) 2. Campos'!$1:$994,""SELECT E WHERE A = '""&amp;D575&amp;""' LIMIT 1"",FALSE)"),"")</f>
        <v/>
      </c>
      <c r="F575" s="125"/>
    </row>
    <row r="576" hidden="1">
      <c r="A576" s="130"/>
      <c r="B576" s="130"/>
      <c r="C576" s="130"/>
      <c r="D576" s="127"/>
      <c r="E576" s="123" t="str">
        <f>IFERROR(__xludf.DUMMYFUNCTION("Query('(Fuente) 2. Campos'!$1:$994,""SELECT E WHERE A = '""&amp;D576&amp;""' LIMIT 1"",FALSE)"),"")</f>
        <v/>
      </c>
      <c r="F576" s="125"/>
    </row>
    <row r="577" hidden="1">
      <c r="A577" s="130"/>
      <c r="B577" s="130"/>
      <c r="C577" s="130"/>
      <c r="D577" s="127"/>
      <c r="E577" s="123" t="str">
        <f>IFERROR(__xludf.DUMMYFUNCTION("Query('(Fuente) 2. Campos'!$1:$994,""SELECT E WHERE A = '""&amp;D577&amp;""' LIMIT 1"",FALSE)"),"")</f>
        <v/>
      </c>
      <c r="F577" s="125"/>
    </row>
    <row r="578" hidden="1">
      <c r="A578" s="130"/>
      <c r="B578" s="130"/>
      <c r="C578" s="130"/>
      <c r="D578" s="127"/>
      <c r="E578" s="123" t="str">
        <f>IFERROR(__xludf.DUMMYFUNCTION("Query('(Fuente) 2. Campos'!$1:$994,""SELECT E WHERE A = '""&amp;D578&amp;""' LIMIT 1"",FALSE)"),"")</f>
        <v/>
      </c>
      <c r="F578" s="125"/>
    </row>
    <row r="579" hidden="1">
      <c r="A579" s="130"/>
      <c r="B579" s="130"/>
      <c r="C579" s="130"/>
      <c r="D579" s="127"/>
      <c r="E579" s="123" t="str">
        <f>IFERROR(__xludf.DUMMYFUNCTION("Query('(Fuente) 2. Campos'!$1:$994,""SELECT E WHERE A = '""&amp;D579&amp;""' LIMIT 1"",FALSE)"),"")</f>
        <v/>
      </c>
      <c r="F579" s="125"/>
    </row>
    <row r="580" hidden="1">
      <c r="A580" s="130"/>
      <c r="B580" s="130"/>
      <c r="C580" s="130"/>
      <c r="D580" s="127"/>
      <c r="E580" s="123" t="str">
        <f>IFERROR(__xludf.DUMMYFUNCTION("Query('(Fuente) 2. Campos'!$1:$994,""SELECT E WHERE A = '""&amp;D580&amp;""' LIMIT 1"",FALSE)"),"")</f>
        <v/>
      </c>
      <c r="F580" s="125"/>
    </row>
    <row r="581" hidden="1">
      <c r="A581" s="130"/>
      <c r="B581" s="130"/>
      <c r="C581" s="130"/>
      <c r="D581" s="127"/>
      <c r="E581" s="123" t="str">
        <f>IFERROR(__xludf.DUMMYFUNCTION("Query('(Fuente) 2. Campos'!$1:$994,""SELECT E WHERE A = '""&amp;D581&amp;""' LIMIT 1"",FALSE)"),"")</f>
        <v/>
      </c>
      <c r="F581" s="125"/>
    </row>
    <row r="582" hidden="1">
      <c r="A582" s="130"/>
      <c r="B582" s="130"/>
      <c r="C582" s="130"/>
      <c r="D582" s="127"/>
      <c r="E582" s="123" t="str">
        <f>IFERROR(__xludf.DUMMYFUNCTION("Query('(Fuente) 2. Campos'!$1:$994,""SELECT E WHERE A = '""&amp;D582&amp;""' LIMIT 1"",FALSE)"),"")</f>
        <v/>
      </c>
      <c r="F582" s="125"/>
    </row>
    <row r="583" hidden="1">
      <c r="A583" s="130"/>
      <c r="B583" s="130"/>
      <c r="C583" s="130"/>
      <c r="D583" s="127"/>
      <c r="E583" s="123" t="str">
        <f>IFERROR(__xludf.DUMMYFUNCTION("Query('(Fuente) 2. Campos'!$1:$994,""SELECT E WHERE A = '""&amp;D583&amp;""' LIMIT 1"",FALSE)"),"")</f>
        <v/>
      </c>
      <c r="F583" s="125"/>
    </row>
    <row r="584" hidden="1">
      <c r="A584" s="130"/>
      <c r="B584" s="130"/>
      <c r="C584" s="130"/>
      <c r="D584" s="127"/>
      <c r="E584" s="123" t="str">
        <f>IFERROR(__xludf.DUMMYFUNCTION("Query('(Fuente) 2. Campos'!$1:$994,""SELECT E WHERE A = '""&amp;D584&amp;""' LIMIT 1"",FALSE)"),"")</f>
        <v/>
      </c>
      <c r="F584" s="125"/>
    </row>
    <row r="585" hidden="1">
      <c r="A585" s="130"/>
      <c r="B585" s="130"/>
      <c r="C585" s="130"/>
      <c r="D585" s="127"/>
      <c r="E585" s="123" t="str">
        <f>IFERROR(__xludf.DUMMYFUNCTION("Query('(Fuente) 2. Campos'!$1:$994,""SELECT E WHERE A = '""&amp;D585&amp;""' LIMIT 1"",FALSE)"),"")</f>
        <v/>
      </c>
      <c r="F585" s="125"/>
    </row>
    <row r="586" hidden="1">
      <c r="A586" s="130"/>
      <c r="B586" s="130"/>
      <c r="C586" s="130"/>
      <c r="D586" s="127"/>
      <c r="E586" s="123" t="str">
        <f>IFERROR(__xludf.DUMMYFUNCTION("Query('(Fuente) 2. Campos'!$1:$994,""SELECT E WHERE A = '""&amp;D586&amp;""' LIMIT 1"",FALSE)"),"")</f>
        <v/>
      </c>
      <c r="F586" s="125"/>
    </row>
    <row r="587" hidden="1">
      <c r="A587" s="130"/>
      <c r="B587" s="130"/>
      <c r="C587" s="130"/>
      <c r="D587" s="127"/>
      <c r="E587" s="123" t="str">
        <f>IFERROR(__xludf.DUMMYFUNCTION("Query('(Fuente) 2. Campos'!$1:$994,""SELECT E WHERE A = '""&amp;D587&amp;""' LIMIT 1"",FALSE)"),"")</f>
        <v/>
      </c>
      <c r="F587" s="125"/>
    </row>
    <row r="588" hidden="1">
      <c r="A588" s="130"/>
      <c r="B588" s="130"/>
      <c r="C588" s="130"/>
      <c r="D588" s="127"/>
      <c r="E588" s="123" t="str">
        <f>IFERROR(__xludf.DUMMYFUNCTION("Query('(Fuente) 2. Campos'!$1:$994,""SELECT E WHERE A = '""&amp;D588&amp;""' LIMIT 1"",FALSE)"),"")</f>
        <v/>
      </c>
      <c r="F588" s="125"/>
    </row>
    <row r="589" hidden="1">
      <c r="A589" s="130"/>
      <c r="B589" s="130"/>
      <c r="C589" s="130"/>
      <c r="D589" s="127"/>
      <c r="E589" s="123" t="str">
        <f>IFERROR(__xludf.DUMMYFUNCTION("Query('(Fuente) 2. Campos'!$1:$994,""SELECT E WHERE A = '""&amp;D589&amp;""' LIMIT 1"",FALSE)"),"")</f>
        <v/>
      </c>
      <c r="F589" s="125"/>
    </row>
    <row r="590" hidden="1">
      <c r="A590" s="130"/>
      <c r="B590" s="130"/>
      <c r="C590" s="130"/>
      <c r="D590" s="127"/>
      <c r="E590" s="123" t="str">
        <f>IFERROR(__xludf.DUMMYFUNCTION("Query('(Fuente) 2. Campos'!$1:$994,""SELECT E WHERE A = '""&amp;D590&amp;""' LIMIT 1"",FALSE)"),"")</f>
        <v/>
      </c>
      <c r="F590" s="125"/>
    </row>
    <row r="591" hidden="1">
      <c r="A591" s="130"/>
      <c r="B591" s="130"/>
      <c r="C591" s="130"/>
      <c r="D591" s="127"/>
      <c r="E591" s="123" t="str">
        <f>IFERROR(__xludf.DUMMYFUNCTION("Query('(Fuente) 2. Campos'!$1:$994,""SELECT E WHERE A = '""&amp;D591&amp;""' LIMIT 1"",FALSE)"),"")</f>
        <v/>
      </c>
      <c r="F591" s="125"/>
    </row>
    <row r="592" hidden="1">
      <c r="A592" s="130"/>
      <c r="B592" s="130"/>
      <c r="C592" s="130"/>
      <c r="D592" s="127"/>
      <c r="E592" s="123" t="str">
        <f>IFERROR(__xludf.DUMMYFUNCTION("Query('(Fuente) 2. Campos'!$1:$994,""SELECT E WHERE A = '""&amp;D592&amp;""' LIMIT 1"",FALSE)"),"")</f>
        <v/>
      </c>
      <c r="F592" s="125"/>
    </row>
    <row r="593" hidden="1">
      <c r="A593" s="130"/>
      <c r="B593" s="130"/>
      <c r="C593" s="130"/>
      <c r="D593" s="127"/>
      <c r="E593" s="123" t="str">
        <f>IFERROR(__xludf.DUMMYFUNCTION("Query('(Fuente) 2. Campos'!$1:$994,""SELECT E WHERE A = '""&amp;D593&amp;""' LIMIT 1"",FALSE)"),"")</f>
        <v/>
      </c>
      <c r="F593" s="125"/>
    </row>
    <row r="594" hidden="1">
      <c r="A594" s="130"/>
      <c r="B594" s="130"/>
      <c r="C594" s="130"/>
      <c r="D594" s="127"/>
      <c r="E594" s="123" t="str">
        <f>IFERROR(__xludf.DUMMYFUNCTION("Query('(Fuente) 2. Campos'!$1:$994,""SELECT E WHERE A = '""&amp;D594&amp;""' LIMIT 1"",FALSE)"),"")</f>
        <v/>
      </c>
      <c r="F594" s="125"/>
    </row>
    <row r="595" hidden="1">
      <c r="A595" s="130"/>
      <c r="B595" s="130"/>
      <c r="C595" s="130"/>
      <c r="D595" s="127"/>
      <c r="E595" s="123" t="str">
        <f>IFERROR(__xludf.DUMMYFUNCTION("Query('(Fuente) 2. Campos'!$1:$994,""SELECT E WHERE A = '""&amp;D595&amp;""' LIMIT 1"",FALSE)"),"")</f>
        <v/>
      </c>
      <c r="F595" s="125"/>
    </row>
    <row r="596" hidden="1">
      <c r="A596" s="130"/>
      <c r="B596" s="130"/>
      <c r="C596" s="130"/>
      <c r="D596" s="127"/>
      <c r="E596" s="123" t="str">
        <f>IFERROR(__xludf.DUMMYFUNCTION("Query('(Fuente) 2. Campos'!$1:$994,""SELECT E WHERE A = '""&amp;D596&amp;""' LIMIT 1"",FALSE)"),"")</f>
        <v/>
      </c>
      <c r="F596" s="125"/>
    </row>
    <row r="597" hidden="1">
      <c r="A597" s="130"/>
      <c r="B597" s="130"/>
      <c r="C597" s="130"/>
      <c r="D597" s="127"/>
      <c r="E597" s="123" t="str">
        <f>IFERROR(__xludf.DUMMYFUNCTION("Query('(Fuente) 2. Campos'!$1:$994,""SELECT E WHERE A = '""&amp;D597&amp;""' LIMIT 1"",FALSE)"),"")</f>
        <v/>
      </c>
      <c r="F597" s="125"/>
    </row>
    <row r="598" hidden="1">
      <c r="A598" s="130"/>
      <c r="B598" s="130"/>
      <c r="C598" s="130"/>
      <c r="D598" s="127"/>
      <c r="E598" s="123" t="str">
        <f>IFERROR(__xludf.DUMMYFUNCTION("Query('(Fuente) 2. Campos'!$1:$994,""SELECT E WHERE A = '""&amp;D598&amp;""' LIMIT 1"",FALSE)"),"")</f>
        <v/>
      </c>
      <c r="F598" s="125"/>
    </row>
    <row r="599" hidden="1">
      <c r="A599" s="130"/>
      <c r="B599" s="130"/>
      <c r="C599" s="130"/>
      <c r="D599" s="127"/>
      <c r="E599" s="123" t="str">
        <f>IFERROR(__xludf.DUMMYFUNCTION("Query('(Fuente) 2. Campos'!$1:$994,""SELECT E WHERE A = '""&amp;D599&amp;""' LIMIT 1"",FALSE)"),"")</f>
        <v/>
      </c>
      <c r="F599" s="125"/>
    </row>
    <row r="600" hidden="1">
      <c r="A600" s="130"/>
      <c r="B600" s="130"/>
      <c r="C600" s="130"/>
      <c r="D600" s="127"/>
      <c r="E600" s="123" t="str">
        <f>IFERROR(__xludf.DUMMYFUNCTION("Query('(Fuente) 2. Campos'!$1:$994,""SELECT E WHERE A = '""&amp;D600&amp;""' LIMIT 1"",FALSE)"),"")</f>
        <v/>
      </c>
      <c r="F600" s="125"/>
    </row>
    <row r="601" hidden="1">
      <c r="A601" s="130"/>
      <c r="B601" s="130"/>
      <c r="C601" s="130"/>
      <c r="D601" s="127"/>
      <c r="E601" s="123" t="str">
        <f>IFERROR(__xludf.DUMMYFUNCTION("Query('(Fuente) 2. Campos'!$1:$994,""SELECT E WHERE A = '""&amp;D601&amp;""' LIMIT 1"",FALSE)"),"")</f>
        <v/>
      </c>
      <c r="F601" s="125"/>
    </row>
    <row r="602" hidden="1">
      <c r="A602" s="130"/>
      <c r="B602" s="130"/>
      <c r="C602" s="130"/>
      <c r="D602" s="127"/>
      <c r="E602" s="123" t="str">
        <f>IFERROR(__xludf.DUMMYFUNCTION("Query('(Fuente) 2. Campos'!$1:$994,""SELECT E WHERE A = '""&amp;D602&amp;""' LIMIT 1"",FALSE)"),"")</f>
        <v/>
      </c>
      <c r="F602" s="125"/>
    </row>
    <row r="603" hidden="1">
      <c r="A603" s="130"/>
      <c r="B603" s="130"/>
      <c r="C603" s="130"/>
      <c r="D603" s="127"/>
      <c r="E603" s="123" t="str">
        <f>IFERROR(__xludf.DUMMYFUNCTION("Query('(Fuente) 2. Campos'!$1:$994,""SELECT E WHERE A = '""&amp;D603&amp;""' LIMIT 1"",FALSE)"),"")</f>
        <v/>
      </c>
      <c r="F603" s="125"/>
    </row>
    <row r="604" hidden="1">
      <c r="A604" s="130"/>
      <c r="B604" s="130"/>
      <c r="C604" s="130"/>
      <c r="D604" s="127"/>
      <c r="E604" s="123" t="str">
        <f>IFERROR(__xludf.DUMMYFUNCTION("Query('(Fuente) 2. Campos'!$1:$994,""SELECT E WHERE A = '""&amp;D604&amp;""' LIMIT 1"",FALSE)"),"")</f>
        <v/>
      </c>
      <c r="F604" s="125"/>
    </row>
    <row r="605" hidden="1">
      <c r="A605" s="130"/>
      <c r="B605" s="130"/>
      <c r="C605" s="130"/>
      <c r="D605" s="127"/>
      <c r="E605" s="123" t="str">
        <f>IFERROR(__xludf.DUMMYFUNCTION("Query('(Fuente) 2. Campos'!$1:$994,""SELECT E WHERE A = '""&amp;D605&amp;""' LIMIT 1"",FALSE)"),"")</f>
        <v/>
      </c>
      <c r="F605" s="125"/>
    </row>
    <row r="606" hidden="1">
      <c r="A606" s="130"/>
      <c r="B606" s="130"/>
      <c r="C606" s="130"/>
      <c r="D606" s="127"/>
      <c r="E606" s="123" t="str">
        <f>IFERROR(__xludf.DUMMYFUNCTION("Query('(Fuente) 2. Campos'!$1:$994,""SELECT E WHERE A = '""&amp;D606&amp;""' LIMIT 1"",FALSE)"),"")</f>
        <v/>
      </c>
      <c r="F606" s="125"/>
    </row>
    <row r="607" hidden="1">
      <c r="A607" s="130"/>
      <c r="B607" s="130"/>
      <c r="C607" s="130"/>
      <c r="D607" s="127"/>
      <c r="E607" s="123" t="str">
        <f>IFERROR(__xludf.DUMMYFUNCTION("Query('(Fuente) 2. Campos'!$1:$994,""SELECT E WHERE A = '""&amp;D607&amp;""' LIMIT 1"",FALSE)"),"")</f>
        <v/>
      </c>
      <c r="F607" s="125"/>
    </row>
    <row r="608" hidden="1">
      <c r="A608" s="130"/>
      <c r="B608" s="130"/>
      <c r="C608" s="130"/>
      <c r="D608" s="127"/>
      <c r="E608" s="123" t="str">
        <f>IFERROR(__xludf.DUMMYFUNCTION("Query('(Fuente) 2. Campos'!$1:$994,""SELECT E WHERE A = '""&amp;D608&amp;""' LIMIT 1"",FALSE)"),"")</f>
        <v/>
      </c>
      <c r="F608" s="125"/>
    </row>
    <row r="609" hidden="1">
      <c r="A609" s="130"/>
      <c r="B609" s="130"/>
      <c r="C609" s="130"/>
      <c r="D609" s="127"/>
      <c r="E609" s="123" t="str">
        <f>IFERROR(__xludf.DUMMYFUNCTION("Query('(Fuente) 2. Campos'!$1:$994,""SELECT E WHERE A = '""&amp;D609&amp;""' LIMIT 1"",FALSE)"),"")</f>
        <v/>
      </c>
      <c r="F609" s="125"/>
    </row>
    <row r="610" hidden="1">
      <c r="A610" s="130"/>
      <c r="B610" s="130"/>
      <c r="C610" s="130"/>
      <c r="D610" s="127"/>
      <c r="E610" s="123" t="str">
        <f>IFERROR(__xludf.DUMMYFUNCTION("Query('(Fuente) 2. Campos'!$1:$994,""SELECT E WHERE A = '""&amp;D610&amp;""' LIMIT 1"",FALSE)"),"")</f>
        <v/>
      </c>
      <c r="F610" s="125"/>
    </row>
    <row r="611" hidden="1">
      <c r="A611" s="130"/>
      <c r="B611" s="130"/>
      <c r="C611" s="130"/>
      <c r="D611" s="127"/>
      <c r="E611" s="123" t="str">
        <f>IFERROR(__xludf.DUMMYFUNCTION("Query('(Fuente) 2. Campos'!$1:$994,""SELECT E WHERE A = '""&amp;D611&amp;""' LIMIT 1"",FALSE)"),"")</f>
        <v/>
      </c>
      <c r="F611" s="125"/>
    </row>
    <row r="612" hidden="1">
      <c r="A612" s="130"/>
      <c r="B612" s="130"/>
      <c r="C612" s="130"/>
      <c r="D612" s="127"/>
      <c r="E612" s="123" t="str">
        <f>IFERROR(__xludf.DUMMYFUNCTION("Query('(Fuente) 2. Campos'!$1:$994,""SELECT E WHERE A = '""&amp;D612&amp;""' LIMIT 1"",FALSE)"),"")</f>
        <v/>
      </c>
      <c r="F612" s="125"/>
    </row>
    <row r="613" hidden="1">
      <c r="A613" s="130"/>
      <c r="B613" s="130"/>
      <c r="C613" s="130"/>
      <c r="D613" s="127"/>
      <c r="E613" s="123" t="str">
        <f>IFERROR(__xludf.DUMMYFUNCTION("Query('(Fuente) 2. Campos'!$1:$994,""SELECT E WHERE A = '""&amp;D613&amp;""' LIMIT 1"",FALSE)"),"")</f>
        <v/>
      </c>
      <c r="F613" s="125"/>
    </row>
    <row r="614" hidden="1">
      <c r="A614" s="130"/>
      <c r="B614" s="130"/>
      <c r="C614" s="130"/>
      <c r="D614" s="127"/>
      <c r="E614" s="123" t="str">
        <f>IFERROR(__xludf.DUMMYFUNCTION("Query('(Fuente) 2. Campos'!$1:$994,""SELECT E WHERE A = '""&amp;D614&amp;""' LIMIT 1"",FALSE)"),"")</f>
        <v/>
      </c>
      <c r="F614" s="125"/>
    </row>
    <row r="615" hidden="1">
      <c r="A615" s="130"/>
      <c r="B615" s="130"/>
      <c r="C615" s="130"/>
      <c r="D615" s="127"/>
      <c r="E615" s="123" t="str">
        <f>IFERROR(__xludf.DUMMYFUNCTION("Query('(Fuente) 2. Campos'!$1:$994,""SELECT E WHERE A = '""&amp;D615&amp;""' LIMIT 1"",FALSE)"),"")</f>
        <v/>
      </c>
      <c r="F615" s="125"/>
    </row>
    <row r="616" hidden="1">
      <c r="A616" s="130"/>
      <c r="B616" s="130"/>
      <c r="C616" s="130"/>
      <c r="D616" s="127"/>
      <c r="E616" s="123" t="str">
        <f>IFERROR(__xludf.DUMMYFUNCTION("Query('(Fuente) 2. Campos'!$1:$994,""SELECT E WHERE A = '""&amp;D616&amp;""' LIMIT 1"",FALSE)"),"")</f>
        <v/>
      </c>
      <c r="F616" s="125"/>
    </row>
    <row r="617" hidden="1">
      <c r="A617" s="130"/>
      <c r="B617" s="130"/>
      <c r="C617" s="130"/>
      <c r="D617" s="127"/>
      <c r="E617" s="123" t="str">
        <f>IFERROR(__xludf.DUMMYFUNCTION("Query('(Fuente) 2. Campos'!$1:$994,""SELECT E WHERE A = '""&amp;D617&amp;""' LIMIT 1"",FALSE)"),"")</f>
        <v/>
      </c>
      <c r="F617" s="125"/>
    </row>
    <row r="618" hidden="1">
      <c r="A618" s="130"/>
      <c r="B618" s="130"/>
      <c r="C618" s="130"/>
      <c r="D618" s="127"/>
      <c r="E618" s="123" t="str">
        <f>IFERROR(__xludf.DUMMYFUNCTION("Query('(Fuente) 2. Campos'!$1:$994,""SELECT E WHERE A = '""&amp;D618&amp;""' LIMIT 1"",FALSE)"),"")</f>
        <v/>
      </c>
      <c r="F618" s="125"/>
    </row>
    <row r="619" hidden="1">
      <c r="A619" s="130"/>
      <c r="B619" s="130"/>
      <c r="C619" s="130"/>
      <c r="D619" s="127"/>
      <c r="E619" s="123" t="str">
        <f>IFERROR(__xludf.DUMMYFUNCTION("Query('(Fuente) 2. Campos'!$1:$994,""SELECT E WHERE A = '""&amp;D619&amp;""' LIMIT 1"",FALSE)"),"")</f>
        <v/>
      </c>
      <c r="F619" s="125"/>
    </row>
    <row r="620" hidden="1">
      <c r="A620" s="130"/>
      <c r="B620" s="130"/>
      <c r="C620" s="130"/>
      <c r="D620" s="127"/>
      <c r="E620" s="123" t="str">
        <f>IFERROR(__xludf.DUMMYFUNCTION("Query('(Fuente) 2. Campos'!$1:$994,""SELECT E WHERE A = '""&amp;D620&amp;""' LIMIT 1"",FALSE)"),"")</f>
        <v/>
      </c>
      <c r="F620" s="125"/>
    </row>
    <row r="621" hidden="1">
      <c r="A621" s="130"/>
      <c r="B621" s="130"/>
      <c r="C621" s="130"/>
      <c r="D621" s="127"/>
      <c r="E621" s="123" t="str">
        <f>IFERROR(__xludf.DUMMYFUNCTION("Query('(Fuente) 2. Campos'!$1:$994,""SELECT E WHERE A = '""&amp;D621&amp;""' LIMIT 1"",FALSE)"),"")</f>
        <v/>
      </c>
      <c r="F621" s="125"/>
    </row>
    <row r="622" hidden="1">
      <c r="A622" s="130"/>
      <c r="B622" s="130"/>
      <c r="C622" s="130"/>
      <c r="D622" s="127"/>
      <c r="E622" s="123" t="str">
        <f>IFERROR(__xludf.DUMMYFUNCTION("Query('(Fuente) 2. Campos'!$1:$994,""SELECT E WHERE A = '""&amp;D622&amp;""' LIMIT 1"",FALSE)"),"")</f>
        <v/>
      </c>
      <c r="F622" s="125"/>
    </row>
    <row r="623" hidden="1">
      <c r="A623" s="130"/>
      <c r="B623" s="130"/>
      <c r="C623" s="130"/>
      <c r="D623" s="127"/>
      <c r="E623" s="123" t="str">
        <f>IFERROR(__xludf.DUMMYFUNCTION("Query('(Fuente) 2. Campos'!$1:$994,""SELECT E WHERE A = '""&amp;D623&amp;""' LIMIT 1"",FALSE)"),"")</f>
        <v/>
      </c>
      <c r="F623" s="125"/>
    </row>
    <row r="624" hidden="1">
      <c r="A624" s="130"/>
      <c r="B624" s="130"/>
      <c r="C624" s="130"/>
      <c r="D624" s="127"/>
      <c r="E624" s="123" t="str">
        <f>IFERROR(__xludf.DUMMYFUNCTION("Query('(Fuente) 2. Campos'!$1:$994,""SELECT E WHERE A = '""&amp;D624&amp;""' LIMIT 1"",FALSE)"),"")</f>
        <v/>
      </c>
      <c r="F624" s="125"/>
    </row>
    <row r="625" hidden="1">
      <c r="A625" s="130"/>
      <c r="B625" s="130"/>
      <c r="C625" s="130"/>
      <c r="D625" s="127"/>
      <c r="E625" s="123" t="str">
        <f>IFERROR(__xludf.DUMMYFUNCTION("Query('(Fuente) 2. Campos'!$1:$994,""SELECT E WHERE A = '""&amp;D625&amp;""' LIMIT 1"",FALSE)"),"")</f>
        <v/>
      </c>
      <c r="F625" s="125"/>
    </row>
    <row r="626" hidden="1">
      <c r="A626" s="130"/>
      <c r="B626" s="130"/>
      <c r="C626" s="130"/>
      <c r="D626" s="127"/>
      <c r="E626" s="123" t="str">
        <f>IFERROR(__xludf.DUMMYFUNCTION("Query('(Fuente) 2. Campos'!$1:$994,""SELECT E WHERE A = '""&amp;D626&amp;""' LIMIT 1"",FALSE)"),"")</f>
        <v/>
      </c>
      <c r="F626" s="125"/>
    </row>
    <row r="627" hidden="1">
      <c r="A627" s="130"/>
      <c r="B627" s="130"/>
      <c r="C627" s="130"/>
      <c r="D627" s="127"/>
      <c r="E627" s="123" t="str">
        <f>IFERROR(__xludf.DUMMYFUNCTION("Query('(Fuente) 2. Campos'!$1:$994,""SELECT E WHERE A = '""&amp;D627&amp;""' LIMIT 1"",FALSE)"),"")</f>
        <v/>
      </c>
      <c r="F627" s="125"/>
    </row>
    <row r="628" hidden="1">
      <c r="A628" s="130"/>
      <c r="B628" s="130"/>
      <c r="C628" s="130"/>
      <c r="D628" s="127"/>
      <c r="E628" s="123" t="str">
        <f>IFERROR(__xludf.DUMMYFUNCTION("Query('(Fuente) 2. Campos'!$1:$994,""SELECT E WHERE A = '""&amp;D628&amp;""' LIMIT 1"",FALSE)"),"")</f>
        <v/>
      </c>
      <c r="F628" s="125"/>
    </row>
    <row r="629" hidden="1">
      <c r="A629" s="130"/>
      <c r="B629" s="130"/>
      <c r="C629" s="130"/>
      <c r="D629" s="127"/>
      <c r="E629" s="123" t="str">
        <f>IFERROR(__xludf.DUMMYFUNCTION("Query('(Fuente) 2. Campos'!$1:$994,""SELECT E WHERE A = '""&amp;D629&amp;""' LIMIT 1"",FALSE)"),"")</f>
        <v/>
      </c>
      <c r="F629" s="125"/>
    </row>
    <row r="630" hidden="1">
      <c r="A630" s="130"/>
      <c r="B630" s="130"/>
      <c r="C630" s="130"/>
      <c r="D630" s="127"/>
      <c r="E630" s="123" t="str">
        <f>IFERROR(__xludf.DUMMYFUNCTION("Query('(Fuente) 2. Campos'!$1:$994,""SELECT E WHERE A = '""&amp;D630&amp;""' LIMIT 1"",FALSE)"),"")</f>
        <v/>
      </c>
      <c r="F630" s="125"/>
    </row>
    <row r="631" hidden="1">
      <c r="A631" s="130"/>
      <c r="B631" s="130"/>
      <c r="C631" s="130"/>
      <c r="D631" s="127"/>
      <c r="E631" s="123" t="str">
        <f>IFERROR(__xludf.DUMMYFUNCTION("Query('(Fuente) 2. Campos'!$1:$994,""SELECT E WHERE A = '""&amp;D631&amp;""' LIMIT 1"",FALSE)"),"")</f>
        <v/>
      </c>
      <c r="F631" s="125"/>
    </row>
    <row r="632" hidden="1">
      <c r="A632" s="130"/>
      <c r="B632" s="130"/>
      <c r="C632" s="130"/>
      <c r="D632" s="127"/>
      <c r="E632" s="123" t="str">
        <f>IFERROR(__xludf.DUMMYFUNCTION("Query('(Fuente) 2. Campos'!$1:$994,""SELECT E WHERE A = '""&amp;D632&amp;""' LIMIT 1"",FALSE)"),"")</f>
        <v/>
      </c>
      <c r="F632" s="125"/>
    </row>
    <row r="633" hidden="1">
      <c r="A633" s="130"/>
      <c r="B633" s="130"/>
      <c r="C633" s="130"/>
      <c r="D633" s="127"/>
      <c r="E633" s="123" t="str">
        <f>IFERROR(__xludf.DUMMYFUNCTION("Query('(Fuente) 2. Campos'!$1:$994,""SELECT E WHERE A = '""&amp;D633&amp;""' LIMIT 1"",FALSE)"),"")</f>
        <v/>
      </c>
      <c r="F633" s="125"/>
    </row>
    <row r="634" hidden="1">
      <c r="A634" s="130"/>
      <c r="B634" s="130"/>
      <c r="C634" s="130"/>
      <c r="D634" s="127"/>
      <c r="E634" s="123" t="str">
        <f>IFERROR(__xludf.DUMMYFUNCTION("Query('(Fuente) 2. Campos'!$1:$994,""SELECT E WHERE A = '""&amp;D634&amp;""' LIMIT 1"",FALSE)"),"")</f>
        <v/>
      </c>
      <c r="F634" s="125"/>
    </row>
    <row r="635" hidden="1">
      <c r="A635" s="130"/>
      <c r="B635" s="130"/>
      <c r="C635" s="130"/>
      <c r="D635" s="127"/>
      <c r="E635" s="123" t="str">
        <f>IFERROR(__xludf.DUMMYFUNCTION("Query('(Fuente) 2. Campos'!$1:$994,""SELECT E WHERE A = '""&amp;D635&amp;""' LIMIT 1"",FALSE)"),"")</f>
        <v/>
      </c>
      <c r="F635" s="125"/>
    </row>
    <row r="636" hidden="1">
      <c r="A636" s="130"/>
      <c r="B636" s="130"/>
      <c r="C636" s="130"/>
      <c r="D636" s="127"/>
      <c r="E636" s="123" t="str">
        <f>IFERROR(__xludf.DUMMYFUNCTION("Query('(Fuente) 2. Campos'!$1:$994,""SELECT E WHERE A = '""&amp;D636&amp;""' LIMIT 1"",FALSE)"),"")</f>
        <v/>
      </c>
      <c r="F636" s="125"/>
    </row>
    <row r="637" hidden="1">
      <c r="A637" s="130"/>
      <c r="B637" s="130"/>
      <c r="C637" s="130"/>
      <c r="D637" s="127"/>
      <c r="E637" s="123" t="str">
        <f>IFERROR(__xludf.DUMMYFUNCTION("Query('(Fuente) 2. Campos'!$1:$994,""SELECT E WHERE A = '""&amp;D637&amp;""' LIMIT 1"",FALSE)"),"")</f>
        <v/>
      </c>
      <c r="F637" s="125"/>
    </row>
    <row r="638" hidden="1">
      <c r="A638" s="130"/>
      <c r="B638" s="130"/>
      <c r="C638" s="130"/>
      <c r="D638" s="127"/>
      <c r="E638" s="123" t="str">
        <f>IFERROR(__xludf.DUMMYFUNCTION("Query('(Fuente) 2. Campos'!$1:$994,""SELECT E WHERE A = '""&amp;D638&amp;""' LIMIT 1"",FALSE)"),"")</f>
        <v/>
      </c>
      <c r="F638" s="125"/>
    </row>
    <row r="639" hidden="1">
      <c r="A639" s="130"/>
      <c r="B639" s="130"/>
      <c r="C639" s="130"/>
      <c r="D639" s="127"/>
      <c r="E639" s="123" t="str">
        <f>IFERROR(__xludf.DUMMYFUNCTION("Query('(Fuente) 2. Campos'!$1:$994,""SELECT E WHERE A = '""&amp;D639&amp;""' LIMIT 1"",FALSE)"),"")</f>
        <v/>
      </c>
      <c r="F639" s="125"/>
    </row>
    <row r="640" hidden="1">
      <c r="A640" s="130"/>
      <c r="B640" s="130"/>
      <c r="C640" s="130"/>
      <c r="D640" s="127"/>
      <c r="E640" s="123" t="str">
        <f>IFERROR(__xludf.DUMMYFUNCTION("Query('(Fuente) 2. Campos'!$1:$994,""SELECT E WHERE A = '""&amp;D640&amp;""' LIMIT 1"",FALSE)"),"")</f>
        <v/>
      </c>
      <c r="F640" s="125"/>
    </row>
    <row r="641" hidden="1">
      <c r="A641" s="130"/>
      <c r="B641" s="130"/>
      <c r="C641" s="130"/>
      <c r="D641" s="127"/>
      <c r="E641" s="123" t="str">
        <f>IFERROR(__xludf.DUMMYFUNCTION("Query('(Fuente) 2. Campos'!$1:$994,""SELECT E WHERE A = '""&amp;D641&amp;""' LIMIT 1"",FALSE)"),"")</f>
        <v/>
      </c>
      <c r="F641" s="125"/>
    </row>
    <row r="642" hidden="1">
      <c r="A642" s="130"/>
      <c r="B642" s="130"/>
      <c r="C642" s="130"/>
      <c r="D642" s="127"/>
      <c r="E642" s="123" t="str">
        <f>IFERROR(__xludf.DUMMYFUNCTION("Query('(Fuente) 2. Campos'!$1:$994,""SELECT E WHERE A = '""&amp;D642&amp;""' LIMIT 1"",FALSE)"),"")</f>
        <v/>
      </c>
      <c r="F642" s="125"/>
    </row>
    <row r="643" hidden="1">
      <c r="A643" s="130"/>
      <c r="B643" s="130"/>
      <c r="C643" s="130"/>
      <c r="D643" s="127"/>
      <c r="E643" s="123" t="str">
        <f>IFERROR(__xludf.DUMMYFUNCTION("Query('(Fuente) 2. Campos'!$1:$994,""SELECT E WHERE A = '""&amp;D643&amp;""' LIMIT 1"",FALSE)"),"")</f>
        <v/>
      </c>
      <c r="F643" s="125"/>
    </row>
    <row r="644" hidden="1">
      <c r="A644" s="130"/>
      <c r="B644" s="130"/>
      <c r="C644" s="130"/>
      <c r="D644" s="127"/>
      <c r="E644" s="123" t="str">
        <f>IFERROR(__xludf.DUMMYFUNCTION("Query('(Fuente) 2. Campos'!$1:$994,""SELECT E WHERE A = '""&amp;D644&amp;""' LIMIT 1"",FALSE)"),"")</f>
        <v/>
      </c>
      <c r="F644" s="125"/>
    </row>
    <row r="645" hidden="1">
      <c r="A645" s="130"/>
      <c r="B645" s="130"/>
      <c r="C645" s="130"/>
      <c r="D645" s="127"/>
      <c r="E645" s="123" t="str">
        <f>IFERROR(__xludf.DUMMYFUNCTION("Query('(Fuente) 2. Campos'!$1:$994,""SELECT E WHERE A = '""&amp;D645&amp;""' LIMIT 1"",FALSE)"),"")</f>
        <v/>
      </c>
      <c r="F645" s="125"/>
    </row>
    <row r="646" hidden="1">
      <c r="A646" s="130"/>
      <c r="B646" s="130"/>
      <c r="C646" s="130"/>
      <c r="D646" s="127"/>
      <c r="E646" s="123" t="str">
        <f>IFERROR(__xludf.DUMMYFUNCTION("Query('(Fuente) 2. Campos'!$1:$994,""SELECT E WHERE A = '""&amp;D646&amp;""' LIMIT 1"",FALSE)"),"")</f>
        <v/>
      </c>
      <c r="F646" s="125"/>
    </row>
    <row r="647" hidden="1">
      <c r="A647" s="130"/>
      <c r="B647" s="130"/>
      <c r="C647" s="130"/>
      <c r="D647" s="127"/>
      <c r="E647" s="123" t="str">
        <f>IFERROR(__xludf.DUMMYFUNCTION("Query('(Fuente) 2. Campos'!$1:$994,""SELECT E WHERE A = '""&amp;D647&amp;""' LIMIT 1"",FALSE)"),"")</f>
        <v/>
      </c>
      <c r="F647" s="125"/>
    </row>
    <row r="648" hidden="1">
      <c r="A648" s="130"/>
      <c r="B648" s="130"/>
      <c r="C648" s="130"/>
      <c r="D648" s="127"/>
      <c r="E648" s="123" t="str">
        <f>IFERROR(__xludf.DUMMYFUNCTION("Query('(Fuente) 2. Campos'!$1:$994,""SELECT E WHERE A = '""&amp;D648&amp;""' LIMIT 1"",FALSE)"),"")</f>
        <v/>
      </c>
      <c r="F648" s="125"/>
    </row>
    <row r="649" hidden="1">
      <c r="A649" s="130"/>
      <c r="B649" s="130"/>
      <c r="C649" s="130"/>
      <c r="D649" s="127"/>
      <c r="E649" s="123" t="str">
        <f>IFERROR(__xludf.DUMMYFUNCTION("Query('(Fuente) 2. Campos'!$1:$994,""SELECT E WHERE A = '""&amp;D649&amp;""' LIMIT 1"",FALSE)"),"")</f>
        <v/>
      </c>
      <c r="F649" s="125"/>
    </row>
    <row r="650" hidden="1">
      <c r="A650" s="130"/>
      <c r="B650" s="130"/>
      <c r="C650" s="130"/>
      <c r="D650" s="127"/>
      <c r="E650" s="123" t="str">
        <f>IFERROR(__xludf.DUMMYFUNCTION("Query('(Fuente) 2. Campos'!$1:$994,""SELECT E WHERE A = '""&amp;D650&amp;""' LIMIT 1"",FALSE)"),"")</f>
        <v/>
      </c>
      <c r="F650" s="125"/>
    </row>
    <row r="651" hidden="1">
      <c r="A651" s="130"/>
      <c r="B651" s="130"/>
      <c r="C651" s="130"/>
      <c r="D651" s="127"/>
      <c r="E651" s="123" t="str">
        <f>IFERROR(__xludf.DUMMYFUNCTION("Query('(Fuente) 2. Campos'!$1:$994,""SELECT E WHERE A = '""&amp;D651&amp;""' LIMIT 1"",FALSE)"),"")</f>
        <v/>
      </c>
      <c r="F651" s="125"/>
    </row>
    <row r="652" hidden="1">
      <c r="A652" s="130"/>
      <c r="B652" s="130"/>
      <c r="C652" s="130"/>
      <c r="D652" s="127"/>
      <c r="E652" s="123" t="str">
        <f>IFERROR(__xludf.DUMMYFUNCTION("Query('(Fuente) 2. Campos'!$1:$994,""SELECT E WHERE A = '""&amp;D652&amp;""' LIMIT 1"",FALSE)"),"")</f>
        <v/>
      </c>
      <c r="F652" s="125"/>
    </row>
    <row r="653" hidden="1">
      <c r="A653" s="130"/>
      <c r="B653" s="130"/>
      <c r="C653" s="130"/>
      <c r="D653" s="127"/>
      <c r="E653" s="123" t="str">
        <f>IFERROR(__xludf.DUMMYFUNCTION("Query('(Fuente) 2. Campos'!$1:$994,""SELECT E WHERE A = '""&amp;D653&amp;""' LIMIT 1"",FALSE)"),"")</f>
        <v/>
      </c>
      <c r="F653" s="125"/>
    </row>
    <row r="654" hidden="1">
      <c r="A654" s="130"/>
      <c r="B654" s="130"/>
      <c r="C654" s="130"/>
      <c r="D654" s="127"/>
      <c r="E654" s="123" t="str">
        <f>IFERROR(__xludf.DUMMYFUNCTION("Query('(Fuente) 2. Campos'!$1:$994,""SELECT E WHERE A = '""&amp;D654&amp;""' LIMIT 1"",FALSE)"),"")</f>
        <v/>
      </c>
      <c r="F654" s="125"/>
    </row>
    <row r="655" hidden="1">
      <c r="A655" s="130"/>
      <c r="B655" s="130"/>
      <c r="C655" s="130"/>
      <c r="D655" s="127"/>
      <c r="E655" s="123" t="str">
        <f>IFERROR(__xludf.DUMMYFUNCTION("Query('(Fuente) 2. Campos'!$1:$994,""SELECT E WHERE A = '""&amp;D655&amp;""' LIMIT 1"",FALSE)"),"")</f>
        <v/>
      </c>
      <c r="F655" s="125"/>
    </row>
    <row r="656" hidden="1">
      <c r="A656" s="130"/>
      <c r="B656" s="130"/>
      <c r="C656" s="130"/>
      <c r="D656" s="127"/>
      <c r="E656" s="123" t="str">
        <f>IFERROR(__xludf.DUMMYFUNCTION("Query('(Fuente) 2. Campos'!$1:$994,""SELECT E WHERE A = '""&amp;D656&amp;""' LIMIT 1"",FALSE)"),"")</f>
        <v/>
      </c>
      <c r="F656" s="125"/>
    </row>
    <row r="657" hidden="1">
      <c r="A657" s="130"/>
      <c r="B657" s="130"/>
      <c r="C657" s="130"/>
      <c r="D657" s="127"/>
      <c r="E657" s="123" t="str">
        <f>IFERROR(__xludf.DUMMYFUNCTION("Query('(Fuente) 2. Campos'!$1:$994,""SELECT E WHERE A = '""&amp;D657&amp;""' LIMIT 1"",FALSE)"),"")</f>
        <v/>
      </c>
      <c r="F657" s="125"/>
    </row>
    <row r="658" hidden="1">
      <c r="A658" s="130"/>
      <c r="B658" s="130"/>
      <c r="C658" s="130"/>
      <c r="D658" s="127"/>
      <c r="E658" s="123" t="str">
        <f>IFERROR(__xludf.DUMMYFUNCTION("Query('(Fuente) 2. Campos'!$1:$994,""SELECT E WHERE A = '""&amp;D658&amp;""' LIMIT 1"",FALSE)"),"")</f>
        <v/>
      </c>
      <c r="F658" s="125"/>
    </row>
    <row r="659" hidden="1">
      <c r="A659" s="130"/>
      <c r="B659" s="130"/>
      <c r="C659" s="130"/>
      <c r="D659" s="127"/>
      <c r="E659" s="123" t="str">
        <f>IFERROR(__xludf.DUMMYFUNCTION("Query('(Fuente) 2. Campos'!$1:$994,""SELECT E WHERE A = '""&amp;D659&amp;""' LIMIT 1"",FALSE)"),"")</f>
        <v/>
      </c>
      <c r="F659" s="125"/>
    </row>
    <row r="660" hidden="1">
      <c r="A660" s="130"/>
      <c r="B660" s="130"/>
      <c r="C660" s="130"/>
      <c r="D660" s="127"/>
      <c r="E660" s="123" t="str">
        <f>IFERROR(__xludf.DUMMYFUNCTION("Query('(Fuente) 2. Campos'!$1:$994,""SELECT E WHERE A = '""&amp;D660&amp;""' LIMIT 1"",FALSE)"),"")</f>
        <v/>
      </c>
      <c r="F660" s="125"/>
    </row>
    <row r="661" hidden="1">
      <c r="A661" s="130"/>
      <c r="B661" s="130"/>
      <c r="C661" s="130"/>
      <c r="D661" s="127"/>
      <c r="E661" s="123" t="str">
        <f>IFERROR(__xludf.DUMMYFUNCTION("Query('(Fuente) 2. Campos'!$1:$994,""SELECT E WHERE A = '""&amp;D661&amp;""' LIMIT 1"",FALSE)"),"")</f>
        <v/>
      </c>
      <c r="F661" s="125"/>
    </row>
    <row r="662" hidden="1">
      <c r="A662" s="130"/>
      <c r="B662" s="130"/>
      <c r="C662" s="130"/>
      <c r="D662" s="127"/>
      <c r="E662" s="123" t="str">
        <f>IFERROR(__xludf.DUMMYFUNCTION("Query('(Fuente) 2. Campos'!$1:$994,""SELECT E WHERE A = '""&amp;D662&amp;""' LIMIT 1"",FALSE)"),"")</f>
        <v/>
      </c>
      <c r="F662" s="125"/>
    </row>
    <row r="663" hidden="1">
      <c r="A663" s="130"/>
      <c r="B663" s="130"/>
      <c r="C663" s="130"/>
      <c r="D663" s="127"/>
      <c r="E663" s="123" t="str">
        <f>IFERROR(__xludf.DUMMYFUNCTION("Query('(Fuente) 2. Campos'!$1:$994,""SELECT E WHERE A = '""&amp;D663&amp;""' LIMIT 1"",FALSE)"),"")</f>
        <v/>
      </c>
      <c r="F663" s="125"/>
    </row>
    <row r="664" hidden="1">
      <c r="A664" s="130"/>
      <c r="B664" s="130"/>
      <c r="C664" s="130"/>
      <c r="D664" s="127"/>
      <c r="E664" s="123" t="str">
        <f>IFERROR(__xludf.DUMMYFUNCTION("Query('(Fuente) 2. Campos'!$1:$994,""SELECT E WHERE A = '""&amp;D664&amp;""' LIMIT 1"",FALSE)"),"")</f>
        <v/>
      </c>
      <c r="F664" s="125"/>
    </row>
    <row r="665" hidden="1">
      <c r="A665" s="130"/>
      <c r="B665" s="130"/>
      <c r="C665" s="130"/>
      <c r="D665" s="127"/>
      <c r="E665" s="123" t="str">
        <f>IFERROR(__xludf.DUMMYFUNCTION("Query('(Fuente) 2. Campos'!$1:$994,""SELECT E WHERE A = '""&amp;D665&amp;""' LIMIT 1"",FALSE)"),"")</f>
        <v/>
      </c>
      <c r="F665" s="125"/>
    </row>
    <row r="666" hidden="1">
      <c r="A666" s="130"/>
      <c r="B666" s="130"/>
      <c r="C666" s="130"/>
      <c r="D666" s="127"/>
      <c r="E666" s="123" t="str">
        <f>IFERROR(__xludf.DUMMYFUNCTION("Query('(Fuente) 2. Campos'!$1:$994,""SELECT E WHERE A = '""&amp;D666&amp;""' LIMIT 1"",FALSE)"),"")</f>
        <v/>
      </c>
      <c r="F666" s="125"/>
    </row>
    <row r="667" hidden="1">
      <c r="A667" s="130"/>
      <c r="B667" s="130"/>
      <c r="C667" s="130"/>
      <c r="D667" s="127"/>
      <c r="E667" s="123" t="str">
        <f>IFERROR(__xludf.DUMMYFUNCTION("Query('(Fuente) 2. Campos'!$1:$994,""SELECT E WHERE A = '""&amp;D667&amp;""' LIMIT 1"",FALSE)"),"")</f>
        <v/>
      </c>
      <c r="F667" s="125"/>
    </row>
    <row r="668" hidden="1">
      <c r="A668" s="130"/>
      <c r="B668" s="130"/>
      <c r="C668" s="130"/>
      <c r="D668" s="127"/>
      <c r="E668" s="123" t="str">
        <f>IFERROR(__xludf.DUMMYFUNCTION("Query('(Fuente) 2. Campos'!$1:$994,""SELECT E WHERE A = '""&amp;D668&amp;""' LIMIT 1"",FALSE)"),"")</f>
        <v/>
      </c>
      <c r="F668" s="125"/>
    </row>
    <row r="669" hidden="1">
      <c r="A669" s="130"/>
      <c r="B669" s="130"/>
      <c r="C669" s="130"/>
      <c r="D669" s="127"/>
      <c r="E669" s="123" t="str">
        <f>IFERROR(__xludf.DUMMYFUNCTION("Query('(Fuente) 2. Campos'!$1:$994,""SELECT E WHERE A = '""&amp;D669&amp;""' LIMIT 1"",FALSE)"),"")</f>
        <v/>
      </c>
      <c r="F669" s="125"/>
    </row>
    <row r="670" hidden="1">
      <c r="A670" s="130"/>
      <c r="B670" s="130"/>
      <c r="C670" s="130"/>
      <c r="D670" s="127"/>
      <c r="E670" s="123" t="str">
        <f>IFERROR(__xludf.DUMMYFUNCTION("Query('(Fuente) 2. Campos'!$1:$994,""SELECT E WHERE A = '""&amp;D670&amp;""' LIMIT 1"",FALSE)"),"")</f>
        <v/>
      </c>
      <c r="F670" s="125"/>
    </row>
    <row r="671" hidden="1">
      <c r="A671" s="130"/>
      <c r="B671" s="130"/>
      <c r="C671" s="130"/>
      <c r="D671" s="127"/>
      <c r="E671" s="123" t="str">
        <f>IFERROR(__xludf.DUMMYFUNCTION("Query('(Fuente) 2. Campos'!$1:$994,""SELECT E WHERE A = '""&amp;D671&amp;""' LIMIT 1"",FALSE)"),"")</f>
        <v/>
      </c>
      <c r="F671" s="125"/>
    </row>
    <row r="672" hidden="1">
      <c r="A672" s="130"/>
      <c r="B672" s="130"/>
      <c r="C672" s="130"/>
      <c r="D672" s="127"/>
      <c r="E672" s="123" t="str">
        <f>IFERROR(__xludf.DUMMYFUNCTION("Query('(Fuente) 2. Campos'!$1:$994,""SELECT E WHERE A = '""&amp;D672&amp;""' LIMIT 1"",FALSE)"),"")</f>
        <v/>
      </c>
      <c r="F672" s="125"/>
    </row>
    <row r="673" hidden="1">
      <c r="A673" s="130"/>
      <c r="B673" s="130"/>
      <c r="C673" s="130"/>
      <c r="D673" s="127"/>
      <c r="E673" s="123" t="str">
        <f>IFERROR(__xludf.DUMMYFUNCTION("Query('(Fuente) 2. Campos'!$1:$994,""SELECT E WHERE A = '""&amp;D673&amp;""' LIMIT 1"",FALSE)"),"")</f>
        <v/>
      </c>
      <c r="F673" s="125"/>
    </row>
    <row r="674" hidden="1">
      <c r="A674" s="130"/>
      <c r="B674" s="130"/>
      <c r="C674" s="130"/>
      <c r="D674" s="127"/>
      <c r="E674" s="123" t="str">
        <f>IFERROR(__xludf.DUMMYFUNCTION("Query('(Fuente) 2. Campos'!$1:$994,""SELECT E WHERE A = '""&amp;D674&amp;""' LIMIT 1"",FALSE)"),"")</f>
        <v/>
      </c>
      <c r="F674" s="125"/>
    </row>
    <row r="675" hidden="1">
      <c r="A675" s="130"/>
      <c r="B675" s="130"/>
      <c r="C675" s="130"/>
      <c r="D675" s="127"/>
      <c r="E675" s="123" t="str">
        <f>IFERROR(__xludf.DUMMYFUNCTION("Query('(Fuente) 2. Campos'!$1:$994,""SELECT E WHERE A = '""&amp;D675&amp;""' LIMIT 1"",FALSE)"),"")</f>
        <v/>
      </c>
      <c r="F675" s="125"/>
    </row>
    <row r="676" hidden="1">
      <c r="A676" s="130"/>
      <c r="B676" s="130"/>
      <c r="C676" s="130"/>
      <c r="D676" s="127"/>
      <c r="E676" s="123" t="str">
        <f>IFERROR(__xludf.DUMMYFUNCTION("Query('(Fuente) 2. Campos'!$1:$994,""SELECT E WHERE A = '""&amp;D676&amp;""' LIMIT 1"",FALSE)"),"")</f>
        <v/>
      </c>
      <c r="F676" s="125"/>
    </row>
    <row r="677" hidden="1">
      <c r="A677" s="130"/>
      <c r="B677" s="130"/>
      <c r="C677" s="130"/>
      <c r="D677" s="127"/>
      <c r="E677" s="123" t="str">
        <f>IFERROR(__xludf.DUMMYFUNCTION("Query('(Fuente) 2. Campos'!$1:$994,""SELECT E WHERE A = '""&amp;D677&amp;""' LIMIT 1"",FALSE)"),"")</f>
        <v/>
      </c>
      <c r="F677" s="125"/>
    </row>
    <row r="678" hidden="1">
      <c r="A678" s="130"/>
      <c r="B678" s="130"/>
      <c r="C678" s="130"/>
      <c r="D678" s="127"/>
      <c r="E678" s="123" t="str">
        <f>IFERROR(__xludf.DUMMYFUNCTION("Query('(Fuente) 2. Campos'!$1:$994,""SELECT E WHERE A = '""&amp;D678&amp;""' LIMIT 1"",FALSE)"),"")</f>
        <v/>
      </c>
      <c r="F678" s="125"/>
    </row>
    <row r="679" hidden="1">
      <c r="A679" s="130"/>
      <c r="B679" s="130"/>
      <c r="C679" s="130"/>
      <c r="D679" s="127"/>
      <c r="E679" s="123" t="str">
        <f>IFERROR(__xludf.DUMMYFUNCTION("Query('(Fuente) 2. Campos'!$1:$994,""SELECT E WHERE A = '""&amp;D679&amp;""' LIMIT 1"",FALSE)"),"")</f>
        <v/>
      </c>
      <c r="F679" s="125"/>
    </row>
    <row r="680" hidden="1">
      <c r="A680" s="130"/>
      <c r="B680" s="130"/>
      <c r="C680" s="130"/>
      <c r="D680" s="127"/>
      <c r="E680" s="123" t="str">
        <f>IFERROR(__xludf.DUMMYFUNCTION("Query('(Fuente) 2. Campos'!$1:$994,""SELECT E WHERE A = '""&amp;D680&amp;""' LIMIT 1"",FALSE)"),"")</f>
        <v/>
      </c>
      <c r="F680" s="125"/>
    </row>
    <row r="681" hidden="1">
      <c r="A681" s="130"/>
      <c r="B681" s="130"/>
      <c r="C681" s="130"/>
      <c r="D681" s="127"/>
      <c r="E681" s="123" t="str">
        <f>IFERROR(__xludf.DUMMYFUNCTION("Query('(Fuente) 2. Campos'!$1:$994,""SELECT E WHERE A = '""&amp;D681&amp;""' LIMIT 1"",FALSE)"),"")</f>
        <v/>
      </c>
      <c r="F681" s="125"/>
    </row>
    <row r="682" hidden="1">
      <c r="A682" s="130"/>
      <c r="B682" s="130"/>
      <c r="C682" s="130"/>
      <c r="D682" s="127"/>
      <c r="E682" s="123" t="str">
        <f>IFERROR(__xludf.DUMMYFUNCTION("Query('(Fuente) 2. Campos'!$1:$994,""SELECT E WHERE A = '""&amp;D682&amp;""' LIMIT 1"",FALSE)"),"")</f>
        <v/>
      </c>
      <c r="F682" s="125"/>
    </row>
    <row r="683" hidden="1">
      <c r="A683" s="130"/>
      <c r="B683" s="130"/>
      <c r="C683" s="130"/>
      <c r="D683" s="127"/>
      <c r="E683" s="123" t="str">
        <f>IFERROR(__xludf.DUMMYFUNCTION("Query('(Fuente) 2. Campos'!$1:$994,""SELECT E WHERE A = '""&amp;D683&amp;""' LIMIT 1"",FALSE)"),"")</f>
        <v/>
      </c>
      <c r="F683" s="125"/>
    </row>
    <row r="684" hidden="1">
      <c r="A684" s="130"/>
      <c r="B684" s="130"/>
      <c r="C684" s="130"/>
      <c r="D684" s="127"/>
      <c r="E684" s="123" t="str">
        <f>IFERROR(__xludf.DUMMYFUNCTION("Query('(Fuente) 2. Campos'!$1:$994,""SELECT E WHERE A = '""&amp;D684&amp;""' LIMIT 1"",FALSE)"),"")</f>
        <v/>
      </c>
      <c r="F684" s="125"/>
    </row>
    <row r="685" hidden="1">
      <c r="A685" s="130"/>
      <c r="B685" s="130"/>
      <c r="C685" s="130"/>
      <c r="D685" s="127"/>
      <c r="E685" s="123" t="str">
        <f>IFERROR(__xludf.DUMMYFUNCTION("Query('(Fuente) 2. Campos'!$1:$994,""SELECT E WHERE A = '""&amp;D685&amp;""' LIMIT 1"",FALSE)"),"")</f>
        <v/>
      </c>
      <c r="F685" s="125"/>
    </row>
    <row r="686" hidden="1">
      <c r="A686" s="130"/>
      <c r="B686" s="130"/>
      <c r="C686" s="130"/>
      <c r="D686" s="127"/>
      <c r="E686" s="123" t="str">
        <f>IFERROR(__xludf.DUMMYFUNCTION("Query('(Fuente) 2. Campos'!$1:$994,""SELECT E WHERE A = '""&amp;D686&amp;""' LIMIT 1"",FALSE)"),"")</f>
        <v/>
      </c>
      <c r="F686" s="125"/>
    </row>
    <row r="687" hidden="1">
      <c r="A687" s="130"/>
      <c r="B687" s="130"/>
      <c r="C687" s="130"/>
      <c r="D687" s="127"/>
      <c r="E687" s="123" t="str">
        <f>IFERROR(__xludf.DUMMYFUNCTION("Query('(Fuente) 2. Campos'!$1:$994,""SELECT E WHERE A = '""&amp;D687&amp;""' LIMIT 1"",FALSE)"),"")</f>
        <v/>
      </c>
      <c r="F687" s="125"/>
    </row>
    <row r="688" hidden="1">
      <c r="A688" s="130"/>
      <c r="B688" s="130"/>
      <c r="C688" s="130"/>
      <c r="D688" s="127"/>
      <c r="E688" s="123" t="str">
        <f>IFERROR(__xludf.DUMMYFUNCTION("Query('(Fuente) 2. Campos'!$1:$994,""SELECT E WHERE A = '""&amp;D688&amp;""' LIMIT 1"",FALSE)"),"")</f>
        <v/>
      </c>
      <c r="F688" s="125"/>
    </row>
    <row r="689" hidden="1">
      <c r="A689" s="130"/>
      <c r="B689" s="130"/>
      <c r="C689" s="130"/>
      <c r="D689" s="127"/>
      <c r="E689" s="123" t="str">
        <f>IFERROR(__xludf.DUMMYFUNCTION("Query('(Fuente) 2. Campos'!$1:$994,""SELECT E WHERE A = '""&amp;D689&amp;""' LIMIT 1"",FALSE)"),"")</f>
        <v/>
      </c>
      <c r="F689" s="125"/>
    </row>
    <row r="690" hidden="1">
      <c r="A690" s="130"/>
      <c r="B690" s="130"/>
      <c r="C690" s="130"/>
      <c r="D690" s="127"/>
      <c r="E690" s="123" t="str">
        <f>IFERROR(__xludf.DUMMYFUNCTION("Query('(Fuente) 2. Campos'!$1:$994,""SELECT E WHERE A = '""&amp;D690&amp;""' LIMIT 1"",FALSE)"),"")</f>
        <v/>
      </c>
      <c r="F690" s="125"/>
    </row>
    <row r="691" hidden="1">
      <c r="A691" s="130"/>
      <c r="B691" s="130"/>
      <c r="C691" s="130"/>
      <c r="D691" s="127"/>
      <c r="E691" s="123" t="str">
        <f>IFERROR(__xludf.DUMMYFUNCTION("Query('(Fuente) 2. Campos'!$1:$994,""SELECT E WHERE A = '""&amp;D691&amp;""' LIMIT 1"",FALSE)"),"")</f>
        <v/>
      </c>
      <c r="F691" s="125"/>
    </row>
    <row r="692" hidden="1">
      <c r="A692" s="130"/>
      <c r="B692" s="130"/>
      <c r="C692" s="130"/>
      <c r="D692" s="127"/>
      <c r="E692" s="123" t="str">
        <f>IFERROR(__xludf.DUMMYFUNCTION("Query('(Fuente) 2. Campos'!$1:$994,""SELECT E WHERE A = '""&amp;D692&amp;""' LIMIT 1"",FALSE)"),"")</f>
        <v/>
      </c>
      <c r="F692" s="125"/>
    </row>
    <row r="693" hidden="1">
      <c r="A693" s="130"/>
      <c r="B693" s="130"/>
      <c r="C693" s="130"/>
      <c r="D693" s="127"/>
      <c r="E693" s="123" t="str">
        <f>IFERROR(__xludf.DUMMYFUNCTION("Query('(Fuente) 2. Campos'!$1:$994,""SELECT E WHERE A = '""&amp;D693&amp;""' LIMIT 1"",FALSE)"),"")</f>
        <v/>
      </c>
      <c r="F693" s="125"/>
    </row>
    <row r="694" hidden="1">
      <c r="A694" s="130"/>
      <c r="B694" s="130"/>
      <c r="C694" s="130"/>
      <c r="D694" s="127"/>
      <c r="E694" s="123" t="str">
        <f>IFERROR(__xludf.DUMMYFUNCTION("Query('(Fuente) 2. Campos'!$1:$994,""SELECT E WHERE A = '""&amp;D694&amp;""' LIMIT 1"",FALSE)"),"")</f>
        <v/>
      </c>
      <c r="F694" s="125"/>
    </row>
    <row r="695" hidden="1">
      <c r="A695" s="130"/>
      <c r="B695" s="130"/>
      <c r="C695" s="130"/>
      <c r="D695" s="127"/>
      <c r="E695" s="123" t="str">
        <f>IFERROR(__xludf.DUMMYFUNCTION("Query('(Fuente) 2. Campos'!$1:$994,""SELECT E WHERE A = '""&amp;D695&amp;""' LIMIT 1"",FALSE)"),"")</f>
        <v/>
      </c>
      <c r="F695" s="125"/>
    </row>
    <row r="696" hidden="1">
      <c r="A696" s="130"/>
      <c r="B696" s="130"/>
      <c r="C696" s="130"/>
      <c r="D696" s="127"/>
      <c r="E696" s="123" t="str">
        <f>IFERROR(__xludf.DUMMYFUNCTION("Query('(Fuente) 2. Campos'!$1:$994,""SELECT E WHERE A = '""&amp;D696&amp;""' LIMIT 1"",FALSE)"),"")</f>
        <v/>
      </c>
      <c r="F696" s="125"/>
    </row>
    <row r="697" hidden="1">
      <c r="A697" s="130"/>
      <c r="B697" s="130"/>
      <c r="C697" s="130"/>
      <c r="D697" s="127"/>
      <c r="E697" s="123" t="str">
        <f>IFERROR(__xludf.DUMMYFUNCTION("Query('(Fuente) 2. Campos'!$1:$994,""SELECT E WHERE A = '""&amp;D697&amp;""' LIMIT 1"",FALSE)"),"")</f>
        <v/>
      </c>
      <c r="F697" s="125"/>
    </row>
    <row r="698" hidden="1">
      <c r="A698" s="130"/>
      <c r="B698" s="130"/>
      <c r="C698" s="130"/>
      <c r="D698" s="127"/>
      <c r="E698" s="123" t="str">
        <f>IFERROR(__xludf.DUMMYFUNCTION("Query('(Fuente) 2. Campos'!$1:$994,""SELECT E WHERE A = '""&amp;D698&amp;""' LIMIT 1"",FALSE)"),"")</f>
        <v/>
      </c>
      <c r="F698" s="125"/>
    </row>
    <row r="699" hidden="1">
      <c r="A699" s="130"/>
      <c r="B699" s="130"/>
      <c r="C699" s="130"/>
      <c r="D699" s="127"/>
      <c r="E699" s="123" t="str">
        <f>IFERROR(__xludf.DUMMYFUNCTION("Query('(Fuente) 2. Campos'!$1:$994,""SELECT E WHERE A = '""&amp;D699&amp;""' LIMIT 1"",FALSE)"),"")</f>
        <v/>
      </c>
      <c r="F699" s="125"/>
    </row>
    <row r="700" hidden="1">
      <c r="A700" s="130"/>
      <c r="B700" s="130"/>
      <c r="C700" s="130"/>
      <c r="D700" s="127"/>
      <c r="E700" s="123" t="str">
        <f>IFERROR(__xludf.DUMMYFUNCTION("Query('(Fuente) 2. Campos'!$1:$994,""SELECT E WHERE A = '""&amp;D700&amp;""' LIMIT 1"",FALSE)"),"")</f>
        <v/>
      </c>
      <c r="F700" s="125"/>
    </row>
    <row r="701" hidden="1">
      <c r="A701" s="130"/>
      <c r="B701" s="130"/>
      <c r="C701" s="130"/>
      <c r="D701" s="127"/>
      <c r="E701" s="123" t="str">
        <f>IFERROR(__xludf.DUMMYFUNCTION("Query('(Fuente) 2. Campos'!$1:$994,""SELECT E WHERE A = '""&amp;D701&amp;""' LIMIT 1"",FALSE)"),"")</f>
        <v/>
      </c>
      <c r="F701" s="125"/>
    </row>
    <row r="702" hidden="1">
      <c r="A702" s="130"/>
      <c r="B702" s="130"/>
      <c r="C702" s="130"/>
      <c r="D702" s="127"/>
      <c r="E702" s="123" t="str">
        <f>IFERROR(__xludf.DUMMYFUNCTION("Query('(Fuente) 2. Campos'!$1:$994,""SELECT E WHERE A = '""&amp;D702&amp;""' LIMIT 1"",FALSE)"),"")</f>
        <v/>
      </c>
      <c r="F702" s="125"/>
    </row>
    <row r="703" hidden="1">
      <c r="A703" s="130"/>
      <c r="B703" s="130"/>
      <c r="C703" s="130"/>
      <c r="D703" s="127"/>
      <c r="E703" s="123" t="str">
        <f>IFERROR(__xludf.DUMMYFUNCTION("Query('(Fuente) 2. Campos'!$1:$994,""SELECT E WHERE A = '""&amp;D703&amp;""' LIMIT 1"",FALSE)"),"")</f>
        <v/>
      </c>
      <c r="F703" s="125"/>
    </row>
    <row r="704" hidden="1">
      <c r="A704" s="130"/>
      <c r="B704" s="130"/>
      <c r="C704" s="130"/>
      <c r="D704" s="127"/>
      <c r="E704" s="123" t="str">
        <f>IFERROR(__xludf.DUMMYFUNCTION("Query('(Fuente) 2. Campos'!$1:$994,""SELECT E WHERE A = '""&amp;D704&amp;""' LIMIT 1"",FALSE)"),"")</f>
        <v/>
      </c>
      <c r="F704" s="125"/>
    </row>
    <row r="705" hidden="1">
      <c r="A705" s="130"/>
      <c r="B705" s="130"/>
      <c r="C705" s="130"/>
      <c r="D705" s="127"/>
      <c r="E705" s="123" t="str">
        <f>IFERROR(__xludf.DUMMYFUNCTION("Query('(Fuente) 2. Campos'!$1:$994,""SELECT E WHERE A = '""&amp;D705&amp;""' LIMIT 1"",FALSE)"),"")</f>
        <v/>
      </c>
      <c r="F705" s="125"/>
    </row>
    <row r="706" hidden="1">
      <c r="A706" s="130"/>
      <c r="B706" s="130"/>
      <c r="C706" s="130"/>
      <c r="D706" s="127"/>
      <c r="E706" s="123" t="str">
        <f>IFERROR(__xludf.DUMMYFUNCTION("Query('(Fuente) 2. Campos'!$1:$994,""SELECT E WHERE A = '""&amp;D706&amp;""' LIMIT 1"",FALSE)"),"")</f>
        <v/>
      </c>
      <c r="F706" s="125"/>
    </row>
    <row r="707" hidden="1">
      <c r="A707" s="130"/>
      <c r="B707" s="130"/>
      <c r="C707" s="130"/>
      <c r="D707" s="127"/>
      <c r="E707" s="123" t="str">
        <f>IFERROR(__xludf.DUMMYFUNCTION("Query('(Fuente) 2. Campos'!$1:$994,""SELECT E WHERE A = '""&amp;D707&amp;""' LIMIT 1"",FALSE)"),"")</f>
        <v/>
      </c>
      <c r="F707" s="125"/>
    </row>
    <row r="708" hidden="1">
      <c r="A708" s="130"/>
      <c r="B708" s="130"/>
      <c r="C708" s="130"/>
      <c r="D708" s="127"/>
      <c r="E708" s="123" t="str">
        <f>IFERROR(__xludf.DUMMYFUNCTION("Query('(Fuente) 2. Campos'!$1:$994,""SELECT E WHERE A = '""&amp;D708&amp;""' LIMIT 1"",FALSE)"),"")</f>
        <v/>
      </c>
      <c r="F708" s="125"/>
    </row>
    <row r="709" hidden="1">
      <c r="A709" s="130"/>
      <c r="B709" s="130"/>
      <c r="C709" s="130"/>
      <c r="D709" s="127"/>
      <c r="E709" s="123" t="str">
        <f>IFERROR(__xludf.DUMMYFUNCTION("Query('(Fuente) 2. Campos'!$1:$994,""SELECT E WHERE A = '""&amp;D709&amp;""' LIMIT 1"",FALSE)"),"")</f>
        <v/>
      </c>
      <c r="F709" s="125"/>
    </row>
    <row r="710" hidden="1">
      <c r="A710" s="130"/>
      <c r="B710" s="130"/>
      <c r="C710" s="130"/>
      <c r="D710" s="127"/>
      <c r="E710" s="123" t="str">
        <f>IFERROR(__xludf.DUMMYFUNCTION("Query('(Fuente) 2. Campos'!$1:$994,""SELECT E WHERE A = '""&amp;D710&amp;""' LIMIT 1"",FALSE)"),"")</f>
        <v/>
      </c>
      <c r="F710" s="125"/>
    </row>
    <row r="711" hidden="1">
      <c r="A711" s="130"/>
      <c r="B711" s="130"/>
      <c r="C711" s="130"/>
      <c r="D711" s="127"/>
      <c r="E711" s="123" t="str">
        <f>IFERROR(__xludf.DUMMYFUNCTION("Query('(Fuente) 2. Campos'!$1:$994,""SELECT E WHERE A = '""&amp;D711&amp;""' LIMIT 1"",FALSE)"),"")</f>
        <v/>
      </c>
      <c r="F711" s="125"/>
    </row>
    <row r="712" hidden="1">
      <c r="A712" s="130"/>
      <c r="B712" s="130"/>
      <c r="C712" s="130"/>
      <c r="D712" s="127"/>
      <c r="E712" s="123" t="str">
        <f>IFERROR(__xludf.DUMMYFUNCTION("Query('(Fuente) 2. Campos'!$1:$994,""SELECT E WHERE A = '""&amp;D712&amp;""' LIMIT 1"",FALSE)"),"")</f>
        <v/>
      </c>
      <c r="F712" s="125"/>
    </row>
    <row r="713" hidden="1">
      <c r="A713" s="130"/>
      <c r="B713" s="130"/>
      <c r="C713" s="130"/>
      <c r="D713" s="127"/>
      <c r="E713" s="123" t="str">
        <f>IFERROR(__xludf.DUMMYFUNCTION("Query('(Fuente) 2. Campos'!$1:$994,""SELECT E WHERE A = '""&amp;D713&amp;""' LIMIT 1"",FALSE)"),"")</f>
        <v/>
      </c>
      <c r="F713" s="125"/>
    </row>
    <row r="714" hidden="1">
      <c r="A714" s="130"/>
      <c r="B714" s="130"/>
      <c r="C714" s="130"/>
      <c r="D714" s="127"/>
      <c r="E714" s="123" t="str">
        <f>IFERROR(__xludf.DUMMYFUNCTION("Query('(Fuente) 2. Campos'!$1:$994,""SELECT E WHERE A = '""&amp;D714&amp;""' LIMIT 1"",FALSE)"),"")</f>
        <v/>
      </c>
      <c r="F714" s="125"/>
    </row>
    <row r="715" hidden="1">
      <c r="A715" s="130"/>
      <c r="B715" s="130"/>
      <c r="C715" s="130"/>
      <c r="D715" s="127"/>
      <c r="E715" s="123" t="str">
        <f>IFERROR(__xludf.DUMMYFUNCTION("Query('(Fuente) 2. Campos'!$1:$994,""SELECT E WHERE A = '""&amp;D715&amp;""' LIMIT 1"",FALSE)"),"")</f>
        <v/>
      </c>
      <c r="F715" s="125"/>
    </row>
    <row r="716" hidden="1">
      <c r="A716" s="130"/>
      <c r="B716" s="130"/>
      <c r="C716" s="130"/>
      <c r="D716" s="127"/>
      <c r="E716" s="123" t="str">
        <f>IFERROR(__xludf.DUMMYFUNCTION("Query('(Fuente) 2. Campos'!$1:$994,""SELECT E WHERE A = '""&amp;D716&amp;""' LIMIT 1"",FALSE)"),"")</f>
        <v/>
      </c>
      <c r="F716" s="125"/>
    </row>
    <row r="717" hidden="1">
      <c r="A717" s="130"/>
      <c r="B717" s="130"/>
      <c r="C717" s="130"/>
      <c r="D717" s="127"/>
      <c r="E717" s="123" t="str">
        <f>IFERROR(__xludf.DUMMYFUNCTION("Query('(Fuente) 2. Campos'!$1:$994,""SELECT E WHERE A = '""&amp;D717&amp;""' LIMIT 1"",FALSE)"),"")</f>
        <v/>
      </c>
      <c r="F717" s="125"/>
    </row>
    <row r="718" hidden="1">
      <c r="A718" s="130"/>
      <c r="B718" s="130"/>
      <c r="C718" s="130"/>
      <c r="D718" s="127"/>
      <c r="E718" s="123" t="str">
        <f>IFERROR(__xludf.DUMMYFUNCTION("Query('(Fuente) 2. Campos'!$1:$994,""SELECT E WHERE A = '""&amp;D718&amp;""' LIMIT 1"",FALSE)"),"")</f>
        <v/>
      </c>
      <c r="F718" s="125"/>
    </row>
    <row r="719" hidden="1">
      <c r="A719" s="130"/>
      <c r="B719" s="130"/>
      <c r="C719" s="130"/>
      <c r="D719" s="127"/>
      <c r="E719" s="123" t="str">
        <f>IFERROR(__xludf.DUMMYFUNCTION("Query('(Fuente) 2. Campos'!$1:$994,""SELECT E WHERE A = '""&amp;D719&amp;""' LIMIT 1"",FALSE)"),"")</f>
        <v/>
      </c>
      <c r="F719" s="125"/>
    </row>
    <row r="720" hidden="1">
      <c r="A720" s="130"/>
      <c r="B720" s="130"/>
      <c r="C720" s="130"/>
      <c r="D720" s="127"/>
      <c r="E720" s="123" t="str">
        <f>IFERROR(__xludf.DUMMYFUNCTION("Query('(Fuente) 2. Campos'!$1:$994,""SELECT E WHERE A = '""&amp;D720&amp;""' LIMIT 1"",FALSE)"),"")</f>
        <v/>
      </c>
      <c r="F720" s="125"/>
    </row>
    <row r="721" hidden="1">
      <c r="A721" s="130"/>
      <c r="B721" s="130"/>
      <c r="C721" s="130"/>
      <c r="D721" s="127"/>
      <c r="E721" s="123" t="str">
        <f>IFERROR(__xludf.DUMMYFUNCTION("Query('(Fuente) 2. Campos'!$1:$994,""SELECT E WHERE A = '""&amp;D721&amp;""' LIMIT 1"",FALSE)"),"")</f>
        <v/>
      </c>
      <c r="F721" s="125"/>
    </row>
    <row r="722" hidden="1">
      <c r="A722" s="130"/>
      <c r="B722" s="130"/>
      <c r="C722" s="130"/>
      <c r="D722" s="127"/>
      <c r="E722" s="123" t="str">
        <f>IFERROR(__xludf.DUMMYFUNCTION("Query('(Fuente) 2. Campos'!$1:$994,""SELECT E WHERE A = '""&amp;D722&amp;""' LIMIT 1"",FALSE)"),"")</f>
        <v/>
      </c>
      <c r="F722" s="125"/>
    </row>
    <row r="723" hidden="1">
      <c r="A723" s="130"/>
      <c r="B723" s="130"/>
      <c r="C723" s="130"/>
      <c r="D723" s="127"/>
      <c r="E723" s="123" t="str">
        <f>IFERROR(__xludf.DUMMYFUNCTION("Query('(Fuente) 2. Campos'!$1:$994,""SELECT E WHERE A = '""&amp;D723&amp;""' LIMIT 1"",FALSE)"),"")</f>
        <v/>
      </c>
      <c r="F723" s="125"/>
    </row>
    <row r="724" hidden="1">
      <c r="A724" s="130"/>
      <c r="B724" s="130"/>
      <c r="C724" s="130"/>
      <c r="D724" s="127"/>
      <c r="E724" s="123" t="str">
        <f>IFERROR(__xludf.DUMMYFUNCTION("Query('(Fuente) 2. Campos'!$1:$994,""SELECT E WHERE A = '""&amp;D724&amp;""' LIMIT 1"",FALSE)"),"")</f>
        <v/>
      </c>
      <c r="F724" s="125"/>
    </row>
    <row r="725" hidden="1">
      <c r="A725" s="130"/>
      <c r="B725" s="130"/>
      <c r="C725" s="130"/>
      <c r="D725" s="127"/>
      <c r="E725" s="123" t="str">
        <f>IFERROR(__xludf.DUMMYFUNCTION("Query('(Fuente) 2. Campos'!$1:$994,""SELECT E WHERE A = '""&amp;D725&amp;""' LIMIT 1"",FALSE)"),"")</f>
        <v/>
      </c>
      <c r="F725" s="125"/>
    </row>
    <row r="726" hidden="1">
      <c r="A726" s="130"/>
      <c r="B726" s="130"/>
      <c r="C726" s="130"/>
      <c r="D726" s="127"/>
      <c r="E726" s="123" t="str">
        <f>IFERROR(__xludf.DUMMYFUNCTION("Query('(Fuente) 2. Campos'!$1:$994,""SELECT E WHERE A = '""&amp;D726&amp;""' LIMIT 1"",FALSE)"),"")</f>
        <v/>
      </c>
      <c r="F726" s="125"/>
    </row>
    <row r="727" hidden="1">
      <c r="A727" s="130"/>
      <c r="B727" s="130"/>
      <c r="C727" s="130"/>
      <c r="D727" s="127"/>
      <c r="E727" s="123" t="str">
        <f>IFERROR(__xludf.DUMMYFUNCTION("Query('(Fuente) 2. Campos'!$1:$994,""SELECT E WHERE A = '""&amp;D727&amp;""' LIMIT 1"",FALSE)"),"")</f>
        <v/>
      </c>
      <c r="F727" s="125"/>
    </row>
    <row r="728" hidden="1">
      <c r="A728" s="130"/>
      <c r="B728" s="130"/>
      <c r="C728" s="130"/>
      <c r="D728" s="127"/>
      <c r="E728" s="123" t="str">
        <f>IFERROR(__xludf.DUMMYFUNCTION("Query('(Fuente) 2. Campos'!$1:$994,""SELECT E WHERE A = '""&amp;D728&amp;""' LIMIT 1"",FALSE)"),"")</f>
        <v/>
      </c>
      <c r="F728" s="125"/>
    </row>
    <row r="729" hidden="1">
      <c r="A729" s="130"/>
      <c r="B729" s="130"/>
      <c r="C729" s="130"/>
      <c r="D729" s="127"/>
      <c r="E729" s="123" t="str">
        <f>IFERROR(__xludf.DUMMYFUNCTION("Query('(Fuente) 2. Campos'!$1:$994,""SELECT E WHERE A = '""&amp;D729&amp;""' LIMIT 1"",FALSE)"),"")</f>
        <v/>
      </c>
      <c r="F729" s="125"/>
    </row>
    <row r="730" hidden="1">
      <c r="A730" s="130"/>
      <c r="B730" s="130"/>
      <c r="C730" s="130"/>
      <c r="D730" s="127"/>
      <c r="E730" s="123" t="str">
        <f>IFERROR(__xludf.DUMMYFUNCTION("Query('(Fuente) 2. Campos'!$1:$994,""SELECT E WHERE A = '""&amp;D730&amp;""' LIMIT 1"",FALSE)"),"")</f>
        <v/>
      </c>
      <c r="F730" s="125"/>
    </row>
    <row r="731" hidden="1">
      <c r="A731" s="130"/>
      <c r="B731" s="130"/>
      <c r="C731" s="130"/>
      <c r="D731" s="127"/>
      <c r="E731" s="123" t="str">
        <f>IFERROR(__xludf.DUMMYFUNCTION("Query('(Fuente) 2. Campos'!$1:$994,""SELECT E WHERE A = '""&amp;D731&amp;""' LIMIT 1"",FALSE)"),"")</f>
        <v/>
      </c>
      <c r="F731" s="125"/>
    </row>
    <row r="732" hidden="1">
      <c r="A732" s="130"/>
      <c r="B732" s="130"/>
      <c r="C732" s="130"/>
      <c r="D732" s="127"/>
      <c r="E732" s="123" t="str">
        <f>IFERROR(__xludf.DUMMYFUNCTION("Query('(Fuente) 2. Campos'!$1:$994,""SELECT E WHERE A = '""&amp;D732&amp;""' LIMIT 1"",FALSE)"),"")</f>
        <v/>
      </c>
      <c r="F732" s="125"/>
    </row>
    <row r="733" hidden="1">
      <c r="A733" s="130"/>
      <c r="B733" s="130"/>
      <c r="C733" s="130"/>
      <c r="D733" s="127"/>
      <c r="E733" s="123" t="str">
        <f>IFERROR(__xludf.DUMMYFUNCTION("Query('(Fuente) 2. Campos'!$1:$994,""SELECT E WHERE A = '""&amp;D733&amp;""' LIMIT 1"",FALSE)"),"")</f>
        <v/>
      </c>
      <c r="F733" s="125"/>
    </row>
    <row r="734" hidden="1">
      <c r="A734" s="130"/>
      <c r="B734" s="130"/>
      <c r="C734" s="130"/>
      <c r="D734" s="127"/>
      <c r="E734" s="123" t="str">
        <f>IFERROR(__xludf.DUMMYFUNCTION("Query('(Fuente) 2. Campos'!$1:$994,""SELECT E WHERE A = '""&amp;D734&amp;""' LIMIT 1"",FALSE)"),"")</f>
        <v/>
      </c>
      <c r="F734" s="125"/>
    </row>
    <row r="735" hidden="1">
      <c r="A735" s="130"/>
      <c r="B735" s="130"/>
      <c r="C735" s="130"/>
      <c r="D735" s="127"/>
      <c r="E735" s="123" t="str">
        <f>IFERROR(__xludf.DUMMYFUNCTION("Query('(Fuente) 2. Campos'!$1:$994,""SELECT E WHERE A = '""&amp;D735&amp;""' LIMIT 1"",FALSE)"),"")</f>
        <v/>
      </c>
      <c r="F735" s="125"/>
    </row>
    <row r="736" hidden="1">
      <c r="A736" s="130"/>
      <c r="B736" s="130"/>
      <c r="C736" s="130"/>
      <c r="D736" s="127"/>
      <c r="E736" s="123" t="str">
        <f>IFERROR(__xludf.DUMMYFUNCTION("Query('(Fuente) 2. Campos'!$1:$994,""SELECT E WHERE A = '""&amp;D736&amp;""' LIMIT 1"",FALSE)"),"")</f>
        <v/>
      </c>
      <c r="F736" s="125"/>
    </row>
    <row r="737" hidden="1">
      <c r="A737" s="130"/>
      <c r="B737" s="130"/>
      <c r="C737" s="130"/>
      <c r="D737" s="127"/>
      <c r="E737" s="123" t="str">
        <f>IFERROR(__xludf.DUMMYFUNCTION("Query('(Fuente) 2. Campos'!$1:$994,""SELECT E WHERE A = '""&amp;D737&amp;""' LIMIT 1"",FALSE)"),"")</f>
        <v/>
      </c>
      <c r="F737" s="125"/>
    </row>
    <row r="738" hidden="1">
      <c r="A738" s="130"/>
      <c r="B738" s="130"/>
      <c r="C738" s="130"/>
      <c r="D738" s="127"/>
      <c r="E738" s="123" t="str">
        <f>IFERROR(__xludf.DUMMYFUNCTION("Query('(Fuente) 2. Campos'!$1:$994,""SELECT E WHERE A = '""&amp;D738&amp;""' LIMIT 1"",FALSE)"),"")</f>
        <v/>
      </c>
      <c r="F738" s="125"/>
    </row>
    <row r="739" hidden="1">
      <c r="A739" s="130"/>
      <c r="B739" s="130"/>
      <c r="C739" s="130"/>
      <c r="D739" s="127"/>
      <c r="E739" s="123" t="str">
        <f>IFERROR(__xludf.DUMMYFUNCTION("Query('(Fuente) 2. Campos'!$1:$994,""SELECT E WHERE A = '""&amp;D739&amp;""' LIMIT 1"",FALSE)"),"")</f>
        <v/>
      </c>
      <c r="F739" s="125"/>
    </row>
    <row r="740" hidden="1">
      <c r="A740" s="130"/>
      <c r="B740" s="130"/>
      <c r="C740" s="130"/>
      <c r="D740" s="127"/>
      <c r="E740" s="123" t="str">
        <f>IFERROR(__xludf.DUMMYFUNCTION("Query('(Fuente) 2. Campos'!$1:$994,""SELECT E WHERE A = '""&amp;D740&amp;""' LIMIT 1"",FALSE)"),"")</f>
        <v/>
      </c>
      <c r="F740" s="125"/>
    </row>
    <row r="741" hidden="1">
      <c r="A741" s="130"/>
      <c r="B741" s="130"/>
      <c r="C741" s="130"/>
      <c r="D741" s="127"/>
      <c r="E741" s="123" t="str">
        <f>IFERROR(__xludf.DUMMYFUNCTION("Query('(Fuente) 2. Campos'!$1:$994,""SELECT E WHERE A = '""&amp;D741&amp;""' LIMIT 1"",FALSE)"),"")</f>
        <v/>
      </c>
      <c r="F741" s="125"/>
    </row>
    <row r="742" hidden="1">
      <c r="A742" s="130"/>
      <c r="B742" s="130"/>
      <c r="C742" s="130"/>
      <c r="D742" s="127"/>
      <c r="E742" s="123" t="str">
        <f>IFERROR(__xludf.DUMMYFUNCTION("Query('(Fuente) 2. Campos'!$1:$994,""SELECT E WHERE A = '""&amp;D742&amp;""' LIMIT 1"",FALSE)"),"")</f>
        <v/>
      </c>
      <c r="F742" s="125"/>
    </row>
    <row r="743" hidden="1">
      <c r="A743" s="130"/>
      <c r="B743" s="130"/>
      <c r="C743" s="130"/>
      <c r="D743" s="127"/>
      <c r="E743" s="123" t="str">
        <f>IFERROR(__xludf.DUMMYFUNCTION("Query('(Fuente) 2. Campos'!$1:$994,""SELECT E WHERE A = '""&amp;D743&amp;""' LIMIT 1"",FALSE)"),"")</f>
        <v/>
      </c>
      <c r="F743" s="125"/>
    </row>
    <row r="744" hidden="1">
      <c r="A744" s="130"/>
      <c r="B744" s="130"/>
      <c r="C744" s="130"/>
      <c r="D744" s="127"/>
      <c r="E744" s="123" t="str">
        <f>IFERROR(__xludf.DUMMYFUNCTION("Query('(Fuente) 2. Campos'!$1:$994,""SELECT E WHERE A = '""&amp;D744&amp;""' LIMIT 1"",FALSE)"),"")</f>
        <v/>
      </c>
      <c r="F744" s="125"/>
    </row>
    <row r="745" hidden="1">
      <c r="A745" s="130"/>
      <c r="B745" s="130"/>
      <c r="C745" s="130"/>
      <c r="D745" s="127"/>
      <c r="E745" s="123" t="str">
        <f>IFERROR(__xludf.DUMMYFUNCTION("Query('(Fuente) 2. Campos'!$1:$994,""SELECT E WHERE A = '""&amp;D745&amp;""' LIMIT 1"",FALSE)"),"")</f>
        <v/>
      </c>
      <c r="F745" s="125"/>
    </row>
    <row r="746" hidden="1">
      <c r="A746" s="130"/>
      <c r="B746" s="130"/>
      <c r="C746" s="130"/>
      <c r="D746" s="127"/>
      <c r="E746" s="123" t="str">
        <f>IFERROR(__xludf.DUMMYFUNCTION("Query('(Fuente) 2. Campos'!$1:$994,""SELECT E WHERE A = '""&amp;D746&amp;""' LIMIT 1"",FALSE)"),"")</f>
        <v/>
      </c>
      <c r="F746" s="125"/>
    </row>
    <row r="747" hidden="1">
      <c r="A747" s="130"/>
      <c r="B747" s="130"/>
      <c r="C747" s="130"/>
      <c r="D747" s="127"/>
      <c r="E747" s="123" t="str">
        <f>IFERROR(__xludf.DUMMYFUNCTION("Query('(Fuente) 2. Campos'!$1:$994,""SELECT E WHERE A = '""&amp;D747&amp;""' LIMIT 1"",FALSE)"),"")</f>
        <v/>
      </c>
      <c r="F747" s="125"/>
    </row>
    <row r="748" hidden="1">
      <c r="A748" s="130"/>
      <c r="B748" s="130"/>
      <c r="C748" s="130"/>
      <c r="D748" s="127"/>
      <c r="E748" s="123" t="str">
        <f>IFERROR(__xludf.DUMMYFUNCTION("Query('(Fuente) 2. Campos'!$1:$994,""SELECT E WHERE A = '""&amp;D748&amp;""' LIMIT 1"",FALSE)"),"")</f>
        <v/>
      </c>
      <c r="F748" s="125"/>
    </row>
    <row r="749" hidden="1">
      <c r="A749" s="130"/>
      <c r="B749" s="130"/>
      <c r="C749" s="130"/>
      <c r="D749" s="127"/>
      <c r="E749" s="123" t="str">
        <f>IFERROR(__xludf.DUMMYFUNCTION("Query('(Fuente) 2. Campos'!$1:$994,""SELECT E WHERE A = '""&amp;D749&amp;""' LIMIT 1"",FALSE)"),"")</f>
        <v/>
      </c>
      <c r="F749" s="125"/>
    </row>
    <row r="750" hidden="1">
      <c r="A750" s="130"/>
      <c r="B750" s="130"/>
      <c r="C750" s="130"/>
      <c r="D750" s="127"/>
      <c r="E750" s="123" t="str">
        <f>IFERROR(__xludf.DUMMYFUNCTION("Query('(Fuente) 2. Campos'!$1:$994,""SELECT E WHERE A = '""&amp;D750&amp;""' LIMIT 1"",FALSE)"),"")</f>
        <v/>
      </c>
      <c r="F750" s="125"/>
    </row>
    <row r="751" hidden="1">
      <c r="A751" s="130"/>
      <c r="B751" s="130"/>
      <c r="C751" s="130"/>
      <c r="D751" s="127"/>
      <c r="E751" s="123" t="str">
        <f>IFERROR(__xludf.DUMMYFUNCTION("Query('(Fuente) 2. Campos'!$1:$994,""SELECT E WHERE A = '""&amp;D751&amp;""' LIMIT 1"",FALSE)"),"")</f>
        <v/>
      </c>
      <c r="F751" s="125"/>
    </row>
    <row r="752" hidden="1">
      <c r="A752" s="130"/>
      <c r="B752" s="130"/>
      <c r="C752" s="130"/>
      <c r="D752" s="127"/>
      <c r="E752" s="123" t="str">
        <f>IFERROR(__xludf.DUMMYFUNCTION("Query('(Fuente) 2. Campos'!$1:$994,""SELECT E WHERE A = '""&amp;D752&amp;""' LIMIT 1"",FALSE)"),"")</f>
        <v/>
      </c>
      <c r="F752" s="125"/>
    </row>
    <row r="753" hidden="1">
      <c r="A753" s="130"/>
      <c r="B753" s="130"/>
      <c r="C753" s="130"/>
      <c r="D753" s="127"/>
      <c r="E753" s="123" t="str">
        <f>IFERROR(__xludf.DUMMYFUNCTION("Query('(Fuente) 2. Campos'!$1:$994,""SELECT E WHERE A = '""&amp;D753&amp;""' LIMIT 1"",FALSE)"),"")</f>
        <v/>
      </c>
      <c r="F753" s="125"/>
    </row>
    <row r="754" hidden="1">
      <c r="A754" s="130"/>
      <c r="B754" s="130"/>
      <c r="C754" s="130"/>
      <c r="D754" s="127"/>
      <c r="E754" s="123" t="str">
        <f>IFERROR(__xludf.DUMMYFUNCTION("Query('(Fuente) 2. Campos'!$1:$994,""SELECT E WHERE A = '""&amp;D754&amp;""' LIMIT 1"",FALSE)"),"")</f>
        <v/>
      </c>
      <c r="F754" s="125"/>
    </row>
    <row r="755" hidden="1">
      <c r="A755" s="130"/>
      <c r="B755" s="130"/>
      <c r="C755" s="130"/>
      <c r="D755" s="127"/>
      <c r="E755" s="123" t="str">
        <f>IFERROR(__xludf.DUMMYFUNCTION("Query('(Fuente) 2. Campos'!$1:$994,""SELECT E WHERE A = '""&amp;D755&amp;""' LIMIT 1"",FALSE)"),"")</f>
        <v/>
      </c>
      <c r="F755" s="125"/>
    </row>
    <row r="756" hidden="1">
      <c r="A756" s="130"/>
      <c r="B756" s="130"/>
      <c r="C756" s="130"/>
      <c r="D756" s="127"/>
      <c r="E756" s="123" t="str">
        <f>IFERROR(__xludf.DUMMYFUNCTION("Query('(Fuente) 2. Campos'!$1:$994,""SELECT E WHERE A = '""&amp;D756&amp;""' LIMIT 1"",FALSE)"),"")</f>
        <v/>
      </c>
      <c r="F756" s="125"/>
    </row>
    <row r="757" hidden="1">
      <c r="A757" s="130"/>
      <c r="B757" s="130"/>
      <c r="C757" s="130"/>
      <c r="D757" s="127"/>
      <c r="E757" s="123" t="str">
        <f>IFERROR(__xludf.DUMMYFUNCTION("Query('(Fuente) 2. Campos'!$1:$994,""SELECT E WHERE A = '""&amp;D757&amp;""' LIMIT 1"",FALSE)"),"")</f>
        <v/>
      </c>
      <c r="F757" s="125"/>
    </row>
    <row r="758" hidden="1">
      <c r="A758" s="130"/>
      <c r="B758" s="130"/>
      <c r="C758" s="130"/>
      <c r="D758" s="127"/>
      <c r="E758" s="123" t="str">
        <f>IFERROR(__xludf.DUMMYFUNCTION("Query('(Fuente) 2. Campos'!$1:$994,""SELECT E WHERE A = '""&amp;D758&amp;""' LIMIT 1"",FALSE)"),"")</f>
        <v/>
      </c>
      <c r="F758" s="125"/>
    </row>
    <row r="759" hidden="1">
      <c r="A759" s="130"/>
      <c r="B759" s="130"/>
      <c r="C759" s="130"/>
      <c r="D759" s="127"/>
      <c r="E759" s="123" t="str">
        <f>IFERROR(__xludf.DUMMYFUNCTION("Query('(Fuente) 2. Campos'!$1:$994,""SELECT E WHERE A = '""&amp;D759&amp;""' LIMIT 1"",FALSE)"),"")</f>
        <v/>
      </c>
      <c r="F759" s="125"/>
    </row>
    <row r="760" hidden="1">
      <c r="A760" s="130"/>
      <c r="B760" s="130"/>
      <c r="C760" s="130"/>
      <c r="D760" s="127"/>
      <c r="E760" s="123" t="str">
        <f>IFERROR(__xludf.DUMMYFUNCTION("Query('(Fuente) 2. Campos'!$1:$994,""SELECT E WHERE A = '""&amp;D760&amp;""' LIMIT 1"",FALSE)"),"")</f>
        <v/>
      </c>
      <c r="F760" s="125"/>
    </row>
    <row r="761" hidden="1">
      <c r="A761" s="130"/>
      <c r="B761" s="130"/>
      <c r="C761" s="130"/>
      <c r="D761" s="127"/>
      <c r="E761" s="123" t="str">
        <f>IFERROR(__xludf.DUMMYFUNCTION("Query('(Fuente) 2. Campos'!$1:$994,""SELECT E WHERE A = '""&amp;D761&amp;""' LIMIT 1"",FALSE)"),"")</f>
        <v/>
      </c>
      <c r="F761" s="125"/>
    </row>
    <row r="762" hidden="1">
      <c r="A762" s="130"/>
      <c r="B762" s="130"/>
      <c r="C762" s="130"/>
      <c r="D762" s="127"/>
      <c r="E762" s="123" t="str">
        <f>IFERROR(__xludf.DUMMYFUNCTION("Query('(Fuente) 2. Campos'!$1:$994,""SELECT E WHERE A = '""&amp;D762&amp;""' LIMIT 1"",FALSE)"),"")</f>
        <v/>
      </c>
      <c r="F762" s="125"/>
    </row>
    <row r="763" hidden="1">
      <c r="A763" s="130"/>
      <c r="B763" s="130"/>
      <c r="C763" s="130"/>
      <c r="D763" s="127"/>
      <c r="E763" s="123" t="str">
        <f>IFERROR(__xludf.DUMMYFUNCTION("Query('(Fuente) 2. Campos'!$1:$994,""SELECT E WHERE A = '""&amp;D763&amp;""' LIMIT 1"",FALSE)"),"")</f>
        <v/>
      </c>
      <c r="F763" s="125"/>
    </row>
    <row r="764" hidden="1">
      <c r="A764" s="130"/>
      <c r="B764" s="130"/>
      <c r="C764" s="130"/>
      <c r="D764" s="127"/>
      <c r="E764" s="123" t="str">
        <f>IFERROR(__xludf.DUMMYFUNCTION("Query('(Fuente) 2. Campos'!$1:$994,""SELECT E WHERE A = '""&amp;D764&amp;""' LIMIT 1"",FALSE)"),"")</f>
        <v/>
      </c>
      <c r="F764" s="125"/>
    </row>
    <row r="765" hidden="1">
      <c r="A765" s="130"/>
      <c r="B765" s="130"/>
      <c r="C765" s="130"/>
      <c r="D765" s="127"/>
      <c r="E765" s="123" t="str">
        <f>IFERROR(__xludf.DUMMYFUNCTION("Query('(Fuente) 2. Campos'!$1:$994,""SELECT E WHERE A = '""&amp;D765&amp;""' LIMIT 1"",FALSE)"),"")</f>
        <v/>
      </c>
      <c r="F765" s="125"/>
    </row>
    <row r="766" hidden="1">
      <c r="A766" s="130"/>
      <c r="B766" s="130"/>
      <c r="C766" s="130"/>
      <c r="D766" s="127"/>
      <c r="E766" s="123" t="str">
        <f>IFERROR(__xludf.DUMMYFUNCTION("Query('(Fuente) 2. Campos'!$1:$994,""SELECT E WHERE A = '""&amp;D766&amp;""' LIMIT 1"",FALSE)"),"")</f>
        <v/>
      </c>
      <c r="F766" s="125"/>
    </row>
    <row r="767" hidden="1">
      <c r="A767" s="130"/>
      <c r="B767" s="130"/>
      <c r="C767" s="130"/>
      <c r="D767" s="127"/>
      <c r="E767" s="123" t="str">
        <f>IFERROR(__xludf.DUMMYFUNCTION("Query('(Fuente) 2. Campos'!$1:$994,""SELECT E WHERE A = '""&amp;D767&amp;""' LIMIT 1"",FALSE)"),"")</f>
        <v/>
      </c>
      <c r="F767" s="125"/>
    </row>
    <row r="768" hidden="1">
      <c r="A768" s="130"/>
      <c r="B768" s="130"/>
      <c r="C768" s="130"/>
      <c r="D768" s="127"/>
      <c r="E768" s="123" t="str">
        <f>IFERROR(__xludf.DUMMYFUNCTION("Query('(Fuente) 2. Campos'!$1:$994,""SELECT E WHERE A = '""&amp;D768&amp;""' LIMIT 1"",FALSE)"),"")</f>
        <v/>
      </c>
      <c r="F768" s="125"/>
    </row>
    <row r="769" hidden="1">
      <c r="A769" s="130"/>
      <c r="B769" s="130"/>
      <c r="C769" s="130"/>
      <c r="D769" s="127"/>
      <c r="E769" s="123" t="str">
        <f>IFERROR(__xludf.DUMMYFUNCTION("Query('(Fuente) 2. Campos'!$1:$994,""SELECT E WHERE A = '""&amp;D769&amp;""' LIMIT 1"",FALSE)"),"")</f>
        <v/>
      </c>
      <c r="F769" s="125"/>
    </row>
    <row r="770" hidden="1">
      <c r="A770" s="130"/>
      <c r="B770" s="130"/>
      <c r="C770" s="130"/>
      <c r="D770" s="127"/>
      <c r="E770" s="123" t="str">
        <f>IFERROR(__xludf.DUMMYFUNCTION("Query('(Fuente) 2. Campos'!$1:$994,""SELECT E WHERE A = '""&amp;D770&amp;""' LIMIT 1"",FALSE)"),"")</f>
        <v/>
      </c>
      <c r="F770" s="125"/>
    </row>
    <row r="771" hidden="1">
      <c r="A771" s="130"/>
      <c r="B771" s="130"/>
      <c r="C771" s="130"/>
      <c r="D771" s="127"/>
      <c r="E771" s="123" t="str">
        <f>IFERROR(__xludf.DUMMYFUNCTION("Query('(Fuente) 2. Campos'!$1:$994,""SELECT E WHERE A = '""&amp;D771&amp;""' LIMIT 1"",FALSE)"),"")</f>
        <v/>
      </c>
      <c r="F771" s="125"/>
    </row>
    <row r="772" hidden="1">
      <c r="A772" s="130"/>
      <c r="B772" s="130"/>
      <c r="C772" s="130"/>
      <c r="D772" s="127"/>
      <c r="E772" s="123" t="str">
        <f>IFERROR(__xludf.DUMMYFUNCTION("Query('(Fuente) 2. Campos'!$1:$994,""SELECT E WHERE A = '""&amp;D772&amp;""' LIMIT 1"",FALSE)"),"")</f>
        <v/>
      </c>
      <c r="F772" s="125"/>
    </row>
    <row r="773" hidden="1">
      <c r="A773" s="130"/>
      <c r="B773" s="130"/>
      <c r="C773" s="130"/>
      <c r="D773" s="127"/>
      <c r="E773" s="123" t="str">
        <f>IFERROR(__xludf.DUMMYFUNCTION("Query('(Fuente) 2. Campos'!$1:$994,""SELECT E WHERE A = '""&amp;D773&amp;""' LIMIT 1"",FALSE)"),"")</f>
        <v/>
      </c>
      <c r="F773" s="125"/>
    </row>
    <row r="774" hidden="1">
      <c r="A774" s="130"/>
      <c r="B774" s="130"/>
      <c r="C774" s="130"/>
      <c r="D774" s="127"/>
      <c r="E774" s="123" t="str">
        <f>IFERROR(__xludf.DUMMYFUNCTION("Query('(Fuente) 2. Campos'!$1:$994,""SELECT E WHERE A = '""&amp;D774&amp;""' LIMIT 1"",FALSE)"),"")</f>
        <v/>
      </c>
      <c r="F774" s="125"/>
    </row>
    <row r="775" hidden="1">
      <c r="A775" s="130"/>
      <c r="B775" s="130"/>
      <c r="C775" s="130"/>
      <c r="D775" s="127"/>
      <c r="E775" s="123" t="str">
        <f>IFERROR(__xludf.DUMMYFUNCTION("Query('(Fuente) 2. Campos'!$1:$994,""SELECT E WHERE A = '""&amp;D775&amp;""' LIMIT 1"",FALSE)"),"")</f>
        <v/>
      </c>
      <c r="F775" s="125"/>
    </row>
    <row r="776" hidden="1">
      <c r="A776" s="130"/>
      <c r="B776" s="130"/>
      <c r="C776" s="130"/>
      <c r="D776" s="127"/>
      <c r="E776" s="123" t="str">
        <f>IFERROR(__xludf.DUMMYFUNCTION("Query('(Fuente) 2. Campos'!$1:$994,""SELECT E WHERE A = '""&amp;D776&amp;""' LIMIT 1"",FALSE)"),"")</f>
        <v/>
      </c>
      <c r="F776" s="125"/>
    </row>
    <row r="777" hidden="1">
      <c r="A777" s="130"/>
      <c r="B777" s="130"/>
      <c r="C777" s="130"/>
      <c r="D777" s="127"/>
      <c r="E777" s="123" t="str">
        <f>IFERROR(__xludf.DUMMYFUNCTION("Query('(Fuente) 2. Campos'!$1:$994,""SELECT E WHERE A = '""&amp;D777&amp;""' LIMIT 1"",FALSE)"),"")</f>
        <v/>
      </c>
      <c r="F777" s="125"/>
    </row>
    <row r="778" hidden="1">
      <c r="A778" s="130"/>
      <c r="B778" s="130"/>
      <c r="C778" s="130"/>
      <c r="D778" s="127"/>
      <c r="E778" s="123" t="str">
        <f>IFERROR(__xludf.DUMMYFUNCTION("Query('(Fuente) 2. Campos'!$1:$994,""SELECT E WHERE A = '""&amp;D778&amp;""' LIMIT 1"",FALSE)"),"")</f>
        <v/>
      </c>
      <c r="F778" s="125"/>
    </row>
    <row r="779" hidden="1">
      <c r="A779" s="130"/>
      <c r="B779" s="130"/>
      <c r="C779" s="130"/>
      <c r="D779" s="127"/>
      <c r="E779" s="123" t="str">
        <f>IFERROR(__xludf.DUMMYFUNCTION("Query('(Fuente) 2. Campos'!$1:$994,""SELECT E WHERE A = '""&amp;D779&amp;""' LIMIT 1"",FALSE)"),"")</f>
        <v/>
      </c>
      <c r="F779" s="125"/>
    </row>
    <row r="780" hidden="1">
      <c r="A780" s="130"/>
      <c r="B780" s="130"/>
      <c r="C780" s="130"/>
      <c r="D780" s="127"/>
      <c r="E780" s="123" t="str">
        <f>IFERROR(__xludf.DUMMYFUNCTION("Query('(Fuente) 2. Campos'!$1:$994,""SELECT E WHERE A = '""&amp;D780&amp;""' LIMIT 1"",FALSE)"),"")</f>
        <v/>
      </c>
      <c r="F780" s="125"/>
    </row>
    <row r="781" hidden="1">
      <c r="A781" s="130"/>
      <c r="B781" s="130"/>
      <c r="C781" s="130"/>
      <c r="D781" s="127"/>
      <c r="E781" s="123" t="str">
        <f>IFERROR(__xludf.DUMMYFUNCTION("Query('(Fuente) 2. Campos'!$1:$994,""SELECT E WHERE A = '""&amp;D781&amp;""' LIMIT 1"",FALSE)"),"")</f>
        <v/>
      </c>
      <c r="F781" s="125"/>
    </row>
    <row r="782" hidden="1">
      <c r="A782" s="130"/>
      <c r="B782" s="130"/>
      <c r="C782" s="130"/>
      <c r="D782" s="127"/>
      <c r="E782" s="123" t="str">
        <f>IFERROR(__xludf.DUMMYFUNCTION("Query('(Fuente) 2. Campos'!$1:$994,""SELECT E WHERE A = '""&amp;D782&amp;""' LIMIT 1"",FALSE)"),"")</f>
        <v/>
      </c>
      <c r="F782" s="125"/>
    </row>
    <row r="783" hidden="1">
      <c r="A783" s="130"/>
      <c r="B783" s="130"/>
      <c r="C783" s="130"/>
      <c r="D783" s="127"/>
      <c r="E783" s="123" t="str">
        <f>IFERROR(__xludf.DUMMYFUNCTION("Query('(Fuente) 2. Campos'!$1:$994,""SELECT E WHERE A = '""&amp;D783&amp;""' LIMIT 1"",FALSE)"),"")</f>
        <v/>
      </c>
      <c r="F783" s="125"/>
    </row>
    <row r="784" hidden="1">
      <c r="A784" s="130"/>
      <c r="B784" s="130"/>
      <c r="C784" s="130"/>
      <c r="D784" s="127"/>
      <c r="E784" s="123" t="str">
        <f>IFERROR(__xludf.DUMMYFUNCTION("Query('(Fuente) 2. Campos'!$1:$994,""SELECT E WHERE A = '""&amp;D784&amp;""' LIMIT 1"",FALSE)"),"")</f>
        <v/>
      </c>
      <c r="F784" s="125"/>
    </row>
    <row r="785" hidden="1">
      <c r="A785" s="130"/>
      <c r="B785" s="130"/>
      <c r="C785" s="130"/>
      <c r="D785" s="127"/>
      <c r="E785" s="123" t="str">
        <f>IFERROR(__xludf.DUMMYFUNCTION("Query('(Fuente) 2. Campos'!$1:$994,""SELECT E WHERE A = '""&amp;D785&amp;""' LIMIT 1"",FALSE)"),"")</f>
        <v/>
      </c>
      <c r="F785" s="125"/>
    </row>
    <row r="786" hidden="1">
      <c r="A786" s="130"/>
      <c r="B786" s="130"/>
      <c r="C786" s="130"/>
      <c r="D786" s="127"/>
      <c r="E786" s="123" t="str">
        <f>IFERROR(__xludf.DUMMYFUNCTION("Query('(Fuente) 2. Campos'!$1:$994,""SELECT E WHERE A = '""&amp;D786&amp;""' LIMIT 1"",FALSE)"),"")</f>
        <v/>
      </c>
      <c r="F786" s="125"/>
    </row>
    <row r="787" hidden="1">
      <c r="A787" s="130"/>
      <c r="B787" s="130"/>
      <c r="C787" s="130"/>
      <c r="D787" s="127"/>
      <c r="E787" s="123" t="str">
        <f>IFERROR(__xludf.DUMMYFUNCTION("Query('(Fuente) 2. Campos'!$1:$994,""SELECT E WHERE A = '""&amp;D787&amp;""' LIMIT 1"",FALSE)"),"")</f>
        <v/>
      </c>
      <c r="F787" s="125"/>
    </row>
    <row r="788" hidden="1">
      <c r="A788" s="130"/>
      <c r="B788" s="130"/>
      <c r="C788" s="130"/>
      <c r="D788" s="127"/>
      <c r="E788" s="123" t="str">
        <f>IFERROR(__xludf.DUMMYFUNCTION("Query('(Fuente) 2. Campos'!$1:$994,""SELECT E WHERE A = '""&amp;D788&amp;""' LIMIT 1"",FALSE)"),"")</f>
        <v/>
      </c>
      <c r="F788" s="125"/>
    </row>
    <row r="789" hidden="1">
      <c r="A789" s="130"/>
      <c r="B789" s="130"/>
      <c r="C789" s="130"/>
      <c r="D789" s="127"/>
      <c r="E789" s="123" t="str">
        <f>IFERROR(__xludf.DUMMYFUNCTION("Query('(Fuente) 2. Campos'!$1:$994,""SELECT E WHERE A = '""&amp;D789&amp;""' LIMIT 1"",FALSE)"),"")</f>
        <v/>
      </c>
      <c r="F789" s="125"/>
    </row>
    <row r="790" hidden="1">
      <c r="A790" s="130"/>
      <c r="B790" s="130"/>
      <c r="C790" s="130"/>
      <c r="D790" s="127"/>
      <c r="E790" s="123" t="str">
        <f>IFERROR(__xludf.DUMMYFUNCTION("Query('(Fuente) 2. Campos'!$1:$994,""SELECT E WHERE A = '""&amp;D790&amp;""' LIMIT 1"",FALSE)"),"")</f>
        <v/>
      </c>
      <c r="F790" s="125"/>
    </row>
    <row r="791" hidden="1">
      <c r="A791" s="130"/>
      <c r="B791" s="130"/>
      <c r="C791" s="130"/>
      <c r="D791" s="127"/>
      <c r="E791" s="123" t="str">
        <f>IFERROR(__xludf.DUMMYFUNCTION("Query('(Fuente) 2. Campos'!$1:$994,""SELECT E WHERE A = '""&amp;D791&amp;""' LIMIT 1"",FALSE)"),"")</f>
        <v/>
      </c>
      <c r="F791" s="125"/>
    </row>
    <row r="792" hidden="1">
      <c r="A792" s="130"/>
      <c r="B792" s="130"/>
      <c r="C792" s="130"/>
      <c r="D792" s="127"/>
      <c r="E792" s="123" t="str">
        <f>IFERROR(__xludf.DUMMYFUNCTION("Query('(Fuente) 2. Campos'!$1:$994,""SELECT E WHERE A = '""&amp;D792&amp;""' LIMIT 1"",FALSE)"),"")</f>
        <v/>
      </c>
      <c r="F792" s="125"/>
    </row>
    <row r="793" hidden="1">
      <c r="A793" s="130"/>
      <c r="B793" s="130"/>
      <c r="C793" s="130"/>
      <c r="D793" s="127"/>
      <c r="E793" s="123" t="str">
        <f>IFERROR(__xludf.DUMMYFUNCTION("Query('(Fuente) 2. Campos'!$1:$994,""SELECT E WHERE A = '""&amp;D793&amp;""' LIMIT 1"",FALSE)"),"")</f>
        <v/>
      </c>
      <c r="F793" s="125"/>
    </row>
    <row r="794" hidden="1">
      <c r="A794" s="130"/>
      <c r="B794" s="130"/>
      <c r="C794" s="130"/>
      <c r="D794" s="127"/>
      <c r="E794" s="123" t="str">
        <f>IFERROR(__xludf.DUMMYFUNCTION("Query('(Fuente) 2. Campos'!$1:$994,""SELECT E WHERE A = '""&amp;D794&amp;""' LIMIT 1"",FALSE)"),"")</f>
        <v/>
      </c>
      <c r="F794" s="125"/>
    </row>
    <row r="795" hidden="1">
      <c r="A795" s="130"/>
      <c r="B795" s="130"/>
      <c r="C795" s="130"/>
      <c r="D795" s="127"/>
      <c r="E795" s="123" t="str">
        <f>IFERROR(__xludf.DUMMYFUNCTION("Query('(Fuente) 2. Campos'!$1:$994,""SELECT E WHERE A = '""&amp;D795&amp;""' LIMIT 1"",FALSE)"),"")</f>
        <v/>
      </c>
      <c r="F795" s="125"/>
    </row>
    <row r="796" hidden="1">
      <c r="A796" s="130"/>
      <c r="B796" s="130"/>
      <c r="C796" s="130"/>
      <c r="D796" s="127"/>
      <c r="E796" s="123" t="str">
        <f>IFERROR(__xludf.DUMMYFUNCTION("Query('(Fuente) 2. Campos'!$1:$994,""SELECT E WHERE A = '""&amp;D796&amp;""' LIMIT 1"",FALSE)"),"")</f>
        <v/>
      </c>
      <c r="F796" s="125"/>
    </row>
    <row r="797" hidden="1">
      <c r="A797" s="130"/>
      <c r="B797" s="130"/>
      <c r="C797" s="130"/>
      <c r="D797" s="127"/>
      <c r="E797" s="123" t="str">
        <f>IFERROR(__xludf.DUMMYFUNCTION("Query('(Fuente) 2. Campos'!$1:$994,""SELECT E WHERE A = '""&amp;D797&amp;""' LIMIT 1"",FALSE)"),"")</f>
        <v/>
      </c>
      <c r="F797" s="125"/>
    </row>
    <row r="798" hidden="1">
      <c r="A798" s="130"/>
      <c r="B798" s="130"/>
      <c r="C798" s="130"/>
      <c r="D798" s="127"/>
      <c r="E798" s="123" t="str">
        <f>IFERROR(__xludf.DUMMYFUNCTION("Query('(Fuente) 2. Campos'!$1:$994,""SELECT E WHERE A = '""&amp;D798&amp;""' LIMIT 1"",FALSE)"),"")</f>
        <v/>
      </c>
      <c r="F798" s="125"/>
    </row>
    <row r="799" hidden="1">
      <c r="A799" s="130"/>
      <c r="B799" s="130"/>
      <c r="C799" s="130"/>
      <c r="D799" s="127"/>
      <c r="E799" s="123" t="str">
        <f>IFERROR(__xludf.DUMMYFUNCTION("Query('(Fuente) 2. Campos'!$1:$994,""SELECT E WHERE A = '""&amp;D799&amp;""' LIMIT 1"",FALSE)"),"")</f>
        <v/>
      </c>
      <c r="F799" s="125"/>
    </row>
    <row r="800" hidden="1">
      <c r="A800" s="130"/>
      <c r="B800" s="130"/>
      <c r="C800" s="130"/>
      <c r="D800" s="127"/>
      <c r="E800" s="123" t="str">
        <f>IFERROR(__xludf.DUMMYFUNCTION("Query('(Fuente) 2. Campos'!$1:$994,""SELECT E WHERE A = '""&amp;D800&amp;""' LIMIT 1"",FALSE)"),"")</f>
        <v/>
      </c>
      <c r="F800" s="125"/>
    </row>
    <row r="801" hidden="1">
      <c r="A801" s="130"/>
      <c r="B801" s="130"/>
      <c r="C801" s="130"/>
      <c r="D801" s="127"/>
      <c r="E801" s="123" t="str">
        <f>IFERROR(__xludf.DUMMYFUNCTION("Query('(Fuente) 2. Campos'!$1:$994,""SELECT E WHERE A = '""&amp;D801&amp;""' LIMIT 1"",FALSE)"),"")</f>
        <v/>
      </c>
      <c r="F801" s="125"/>
    </row>
    <row r="802" hidden="1">
      <c r="A802" s="130"/>
      <c r="B802" s="130"/>
      <c r="C802" s="130"/>
      <c r="D802" s="127"/>
      <c r="E802" s="123" t="str">
        <f>IFERROR(__xludf.DUMMYFUNCTION("Query('(Fuente) 2. Campos'!$1:$994,""SELECT E WHERE A = '""&amp;D802&amp;""' LIMIT 1"",FALSE)"),"")</f>
        <v/>
      </c>
      <c r="F802" s="125"/>
    </row>
    <row r="803" hidden="1">
      <c r="A803" s="130"/>
      <c r="B803" s="130"/>
      <c r="C803" s="130"/>
      <c r="D803" s="127"/>
      <c r="E803" s="123" t="str">
        <f>IFERROR(__xludf.DUMMYFUNCTION("Query('(Fuente) 2. Campos'!$1:$994,""SELECT E WHERE A = '""&amp;D803&amp;""' LIMIT 1"",FALSE)"),"")</f>
        <v/>
      </c>
      <c r="F803" s="125"/>
    </row>
    <row r="804" hidden="1">
      <c r="A804" s="130"/>
      <c r="B804" s="130"/>
      <c r="C804" s="130"/>
      <c r="D804" s="127"/>
      <c r="E804" s="123" t="str">
        <f>IFERROR(__xludf.DUMMYFUNCTION("Query('(Fuente) 2. Campos'!$1:$994,""SELECT E WHERE A = '""&amp;D804&amp;""' LIMIT 1"",FALSE)"),"")</f>
        <v/>
      </c>
      <c r="F804" s="125"/>
    </row>
    <row r="805" hidden="1">
      <c r="A805" s="130"/>
      <c r="B805" s="130"/>
      <c r="C805" s="130"/>
      <c r="D805" s="127"/>
      <c r="E805" s="123" t="str">
        <f>IFERROR(__xludf.DUMMYFUNCTION("Query('(Fuente) 2. Campos'!$1:$994,""SELECT E WHERE A = '""&amp;D805&amp;""' LIMIT 1"",FALSE)"),"")</f>
        <v/>
      </c>
      <c r="F805" s="125"/>
    </row>
    <row r="806" hidden="1">
      <c r="A806" s="130"/>
      <c r="B806" s="130"/>
      <c r="C806" s="130"/>
      <c r="D806" s="127"/>
      <c r="E806" s="123" t="str">
        <f>IFERROR(__xludf.DUMMYFUNCTION("Query('(Fuente) 2. Campos'!$1:$994,""SELECT E WHERE A = '""&amp;D806&amp;""' LIMIT 1"",FALSE)"),"")</f>
        <v/>
      </c>
      <c r="F806" s="125"/>
    </row>
    <row r="807" hidden="1">
      <c r="A807" s="130"/>
      <c r="B807" s="130"/>
      <c r="C807" s="130"/>
      <c r="D807" s="127"/>
      <c r="E807" s="123" t="str">
        <f>IFERROR(__xludf.DUMMYFUNCTION("Query('(Fuente) 2. Campos'!$1:$994,""SELECT E WHERE A = '""&amp;D807&amp;""' LIMIT 1"",FALSE)"),"")</f>
        <v/>
      </c>
      <c r="F807" s="125"/>
    </row>
    <row r="808" hidden="1">
      <c r="A808" s="130"/>
      <c r="B808" s="130"/>
      <c r="C808" s="130"/>
      <c r="D808" s="127"/>
      <c r="E808" s="123" t="str">
        <f>IFERROR(__xludf.DUMMYFUNCTION("Query('(Fuente) 2. Campos'!$1:$994,""SELECT E WHERE A = '""&amp;D808&amp;""' LIMIT 1"",FALSE)"),"")</f>
        <v/>
      </c>
      <c r="F808" s="125"/>
    </row>
    <row r="809" hidden="1">
      <c r="A809" s="130"/>
      <c r="B809" s="130"/>
      <c r="C809" s="130"/>
      <c r="D809" s="127"/>
      <c r="E809" s="123" t="str">
        <f>IFERROR(__xludf.DUMMYFUNCTION("Query('(Fuente) 2. Campos'!$1:$994,""SELECT E WHERE A = '""&amp;D809&amp;""' LIMIT 1"",FALSE)"),"")</f>
        <v/>
      </c>
      <c r="F809" s="125"/>
    </row>
    <row r="810" hidden="1">
      <c r="A810" s="130"/>
      <c r="B810" s="130"/>
      <c r="C810" s="130"/>
      <c r="D810" s="127"/>
      <c r="E810" s="123" t="str">
        <f>IFERROR(__xludf.DUMMYFUNCTION("Query('(Fuente) 2. Campos'!$1:$994,""SELECT E WHERE A = '""&amp;D810&amp;""' LIMIT 1"",FALSE)"),"")</f>
        <v/>
      </c>
      <c r="F810" s="125"/>
    </row>
    <row r="811" hidden="1">
      <c r="A811" s="130"/>
      <c r="B811" s="130"/>
      <c r="C811" s="130"/>
      <c r="D811" s="127"/>
      <c r="E811" s="123" t="str">
        <f>IFERROR(__xludf.DUMMYFUNCTION("Query('(Fuente) 2. Campos'!$1:$994,""SELECT E WHERE A = '""&amp;D811&amp;""' LIMIT 1"",FALSE)"),"")</f>
        <v/>
      </c>
      <c r="F811" s="125"/>
    </row>
    <row r="812" hidden="1">
      <c r="A812" s="130"/>
      <c r="B812" s="130"/>
      <c r="C812" s="130"/>
      <c r="D812" s="127"/>
      <c r="E812" s="123" t="str">
        <f>IFERROR(__xludf.DUMMYFUNCTION("Query('(Fuente) 2. Campos'!$1:$994,""SELECT E WHERE A = '""&amp;D812&amp;""' LIMIT 1"",FALSE)"),"")</f>
        <v/>
      </c>
      <c r="F812" s="125"/>
    </row>
    <row r="813" hidden="1">
      <c r="A813" s="130"/>
      <c r="B813" s="130"/>
      <c r="C813" s="130"/>
      <c r="D813" s="127"/>
      <c r="E813" s="123" t="str">
        <f>IFERROR(__xludf.DUMMYFUNCTION("Query('(Fuente) 2. Campos'!$1:$994,""SELECT E WHERE A = '""&amp;D813&amp;""' LIMIT 1"",FALSE)"),"")</f>
        <v/>
      </c>
      <c r="F813" s="125"/>
    </row>
    <row r="814" hidden="1">
      <c r="A814" s="130"/>
      <c r="B814" s="130"/>
      <c r="C814" s="130"/>
      <c r="D814" s="127"/>
      <c r="E814" s="123" t="str">
        <f>IFERROR(__xludf.DUMMYFUNCTION("Query('(Fuente) 2. Campos'!$1:$994,""SELECT E WHERE A = '""&amp;D814&amp;""' LIMIT 1"",FALSE)"),"")</f>
        <v/>
      </c>
      <c r="F814" s="125"/>
    </row>
    <row r="815" hidden="1">
      <c r="A815" s="130"/>
      <c r="B815" s="130"/>
      <c r="C815" s="130"/>
      <c r="D815" s="127"/>
      <c r="E815" s="123" t="str">
        <f>IFERROR(__xludf.DUMMYFUNCTION("Query('(Fuente) 2. Campos'!$1:$994,""SELECT E WHERE A = '""&amp;D815&amp;""' LIMIT 1"",FALSE)"),"")</f>
        <v/>
      </c>
      <c r="F815" s="125"/>
    </row>
    <row r="816" hidden="1">
      <c r="A816" s="130"/>
      <c r="B816" s="130"/>
      <c r="C816" s="130"/>
      <c r="D816" s="127"/>
      <c r="E816" s="123" t="str">
        <f>IFERROR(__xludf.DUMMYFUNCTION("Query('(Fuente) 2. Campos'!$1:$994,""SELECT E WHERE A = '""&amp;D816&amp;""' LIMIT 1"",FALSE)"),"")</f>
        <v/>
      </c>
      <c r="F816" s="125"/>
    </row>
    <row r="817" hidden="1">
      <c r="A817" s="130"/>
      <c r="B817" s="130"/>
      <c r="C817" s="130"/>
      <c r="D817" s="127"/>
      <c r="E817" s="123" t="str">
        <f>IFERROR(__xludf.DUMMYFUNCTION("Query('(Fuente) 2. Campos'!$1:$994,""SELECT E WHERE A = '""&amp;D817&amp;""' LIMIT 1"",FALSE)"),"")</f>
        <v/>
      </c>
      <c r="F817" s="125"/>
    </row>
    <row r="818" hidden="1">
      <c r="A818" s="130"/>
      <c r="B818" s="130"/>
      <c r="C818" s="130"/>
      <c r="D818" s="127"/>
      <c r="E818" s="123" t="str">
        <f>IFERROR(__xludf.DUMMYFUNCTION("Query('(Fuente) 2. Campos'!$1:$994,""SELECT E WHERE A = '""&amp;D818&amp;""' LIMIT 1"",FALSE)"),"")</f>
        <v/>
      </c>
      <c r="F818" s="125"/>
    </row>
    <row r="819" hidden="1">
      <c r="A819" s="130"/>
      <c r="B819" s="130"/>
      <c r="C819" s="130"/>
      <c r="D819" s="127"/>
      <c r="E819" s="123" t="str">
        <f>IFERROR(__xludf.DUMMYFUNCTION("Query('(Fuente) 2. Campos'!$1:$994,""SELECT E WHERE A = '""&amp;D819&amp;""' LIMIT 1"",FALSE)"),"")</f>
        <v/>
      </c>
      <c r="F819" s="125"/>
    </row>
    <row r="820" hidden="1">
      <c r="A820" s="130"/>
      <c r="B820" s="130"/>
      <c r="C820" s="130"/>
      <c r="D820" s="127"/>
      <c r="E820" s="123" t="str">
        <f>IFERROR(__xludf.DUMMYFUNCTION("Query('(Fuente) 2. Campos'!$1:$994,""SELECT E WHERE A = '""&amp;D820&amp;""' LIMIT 1"",FALSE)"),"")</f>
        <v/>
      </c>
      <c r="F820" s="125"/>
    </row>
    <row r="821" hidden="1">
      <c r="A821" s="130"/>
      <c r="B821" s="130"/>
      <c r="C821" s="130"/>
      <c r="D821" s="127"/>
      <c r="E821" s="123" t="str">
        <f>IFERROR(__xludf.DUMMYFUNCTION("Query('(Fuente) 2. Campos'!$1:$994,""SELECT E WHERE A = '""&amp;D821&amp;""' LIMIT 1"",FALSE)"),"")</f>
        <v/>
      </c>
      <c r="F821" s="125"/>
    </row>
    <row r="822" hidden="1">
      <c r="A822" s="130"/>
      <c r="B822" s="130"/>
      <c r="C822" s="130"/>
      <c r="D822" s="127"/>
      <c r="E822" s="123" t="str">
        <f>IFERROR(__xludf.DUMMYFUNCTION("Query('(Fuente) 2. Campos'!$1:$994,""SELECT E WHERE A = '""&amp;D822&amp;""' LIMIT 1"",FALSE)"),"")</f>
        <v/>
      </c>
      <c r="F822" s="125"/>
    </row>
    <row r="823" hidden="1">
      <c r="A823" s="130"/>
      <c r="B823" s="130"/>
      <c r="C823" s="130"/>
      <c r="D823" s="127"/>
      <c r="E823" s="123" t="str">
        <f>IFERROR(__xludf.DUMMYFUNCTION("Query('(Fuente) 2. Campos'!$1:$994,""SELECT E WHERE A = '""&amp;D823&amp;""' LIMIT 1"",FALSE)"),"")</f>
        <v/>
      </c>
      <c r="F823" s="125"/>
    </row>
    <row r="824" hidden="1">
      <c r="A824" s="130"/>
      <c r="B824" s="130"/>
      <c r="C824" s="130"/>
      <c r="D824" s="127"/>
      <c r="E824" s="123" t="str">
        <f>IFERROR(__xludf.DUMMYFUNCTION("Query('(Fuente) 2. Campos'!$1:$994,""SELECT E WHERE A = '""&amp;D824&amp;""' LIMIT 1"",FALSE)"),"")</f>
        <v/>
      </c>
      <c r="F824" s="125"/>
    </row>
    <row r="825" hidden="1">
      <c r="A825" s="130"/>
      <c r="B825" s="130"/>
      <c r="C825" s="130"/>
      <c r="D825" s="127"/>
      <c r="E825" s="123" t="str">
        <f>IFERROR(__xludf.DUMMYFUNCTION("Query('(Fuente) 2. Campos'!$1:$994,""SELECT E WHERE A = '""&amp;D825&amp;""' LIMIT 1"",FALSE)"),"")</f>
        <v/>
      </c>
      <c r="F825" s="125"/>
    </row>
    <row r="826" hidden="1">
      <c r="A826" s="130"/>
      <c r="B826" s="130"/>
      <c r="C826" s="130"/>
      <c r="D826" s="127"/>
      <c r="E826" s="123" t="str">
        <f>IFERROR(__xludf.DUMMYFUNCTION("Query('(Fuente) 2. Campos'!$1:$994,""SELECT E WHERE A = '""&amp;D826&amp;""' LIMIT 1"",FALSE)"),"")</f>
        <v/>
      </c>
      <c r="F826" s="125"/>
    </row>
    <row r="827" hidden="1">
      <c r="A827" s="130"/>
      <c r="B827" s="130"/>
      <c r="C827" s="130"/>
      <c r="D827" s="127"/>
      <c r="E827" s="123" t="str">
        <f>IFERROR(__xludf.DUMMYFUNCTION("Query('(Fuente) 2. Campos'!$1:$994,""SELECT E WHERE A = '""&amp;D827&amp;""' LIMIT 1"",FALSE)"),"")</f>
        <v/>
      </c>
      <c r="F827" s="125"/>
    </row>
    <row r="828" hidden="1">
      <c r="A828" s="130"/>
      <c r="B828" s="130"/>
      <c r="C828" s="130"/>
      <c r="D828" s="127"/>
      <c r="E828" s="123" t="str">
        <f>IFERROR(__xludf.DUMMYFUNCTION("Query('(Fuente) 2. Campos'!$1:$994,""SELECT E WHERE A = '""&amp;D828&amp;""' LIMIT 1"",FALSE)"),"")</f>
        <v/>
      </c>
      <c r="F828" s="125"/>
    </row>
    <row r="829" hidden="1">
      <c r="A829" s="130"/>
      <c r="B829" s="130"/>
      <c r="C829" s="130"/>
      <c r="D829" s="127"/>
      <c r="E829" s="123" t="str">
        <f>IFERROR(__xludf.DUMMYFUNCTION("Query('(Fuente) 2. Campos'!$1:$994,""SELECT E WHERE A = '""&amp;D829&amp;""' LIMIT 1"",FALSE)"),"")</f>
        <v/>
      </c>
      <c r="F829" s="125"/>
    </row>
    <row r="830" hidden="1">
      <c r="A830" s="130"/>
      <c r="B830" s="130"/>
      <c r="C830" s="130"/>
      <c r="D830" s="127"/>
      <c r="E830" s="123" t="str">
        <f>IFERROR(__xludf.DUMMYFUNCTION("Query('(Fuente) 2. Campos'!$1:$994,""SELECT E WHERE A = '""&amp;D830&amp;""' LIMIT 1"",FALSE)"),"")</f>
        <v/>
      </c>
      <c r="F830" s="125"/>
    </row>
    <row r="831" hidden="1">
      <c r="A831" s="130"/>
      <c r="B831" s="130"/>
      <c r="C831" s="130"/>
      <c r="D831" s="127"/>
      <c r="E831" s="123" t="str">
        <f>IFERROR(__xludf.DUMMYFUNCTION("Query('(Fuente) 2. Campos'!$1:$994,""SELECT E WHERE A = '""&amp;D831&amp;""' LIMIT 1"",FALSE)"),"")</f>
        <v/>
      </c>
      <c r="F831" s="125"/>
    </row>
    <row r="832" hidden="1">
      <c r="A832" s="130"/>
      <c r="B832" s="130"/>
      <c r="C832" s="130"/>
      <c r="D832" s="127"/>
      <c r="E832" s="123" t="str">
        <f>IFERROR(__xludf.DUMMYFUNCTION("Query('(Fuente) 2. Campos'!$1:$994,""SELECT E WHERE A = '""&amp;D832&amp;""' LIMIT 1"",FALSE)"),"")</f>
        <v/>
      </c>
      <c r="F832" s="125"/>
    </row>
    <row r="833" hidden="1">
      <c r="A833" s="130"/>
      <c r="B833" s="130"/>
      <c r="C833" s="130"/>
      <c r="D833" s="127"/>
      <c r="E833" s="123" t="str">
        <f>IFERROR(__xludf.DUMMYFUNCTION("Query('(Fuente) 2. Campos'!$1:$994,""SELECT E WHERE A = '""&amp;D833&amp;""' LIMIT 1"",FALSE)"),"")</f>
        <v/>
      </c>
      <c r="F833" s="125"/>
    </row>
    <row r="834" hidden="1">
      <c r="A834" s="130"/>
      <c r="B834" s="130"/>
      <c r="C834" s="130"/>
      <c r="D834" s="127"/>
      <c r="E834" s="123" t="str">
        <f>IFERROR(__xludf.DUMMYFUNCTION("Query('(Fuente) 2. Campos'!$1:$994,""SELECT E WHERE A = '""&amp;D834&amp;""' LIMIT 1"",FALSE)"),"")</f>
        <v/>
      </c>
      <c r="F834" s="125"/>
    </row>
    <row r="835" hidden="1">
      <c r="A835" s="130"/>
      <c r="B835" s="130"/>
      <c r="C835" s="130"/>
      <c r="D835" s="127"/>
      <c r="E835" s="123" t="str">
        <f>IFERROR(__xludf.DUMMYFUNCTION("Query('(Fuente) 2. Campos'!$1:$994,""SELECT E WHERE A = '""&amp;D835&amp;""' LIMIT 1"",FALSE)"),"")</f>
        <v/>
      </c>
      <c r="F835" s="125"/>
    </row>
    <row r="836" hidden="1">
      <c r="A836" s="130"/>
      <c r="B836" s="130"/>
      <c r="C836" s="130"/>
      <c r="D836" s="127"/>
      <c r="E836" s="123" t="str">
        <f>IFERROR(__xludf.DUMMYFUNCTION("Query('(Fuente) 2. Campos'!$1:$994,""SELECT E WHERE A = '""&amp;D836&amp;""' LIMIT 1"",FALSE)"),"")</f>
        <v/>
      </c>
      <c r="F836" s="125"/>
    </row>
    <row r="837" hidden="1">
      <c r="A837" s="130"/>
      <c r="B837" s="130"/>
      <c r="C837" s="130"/>
      <c r="D837" s="127"/>
      <c r="E837" s="123" t="str">
        <f>IFERROR(__xludf.DUMMYFUNCTION("Query('(Fuente) 2. Campos'!$1:$994,""SELECT E WHERE A = '""&amp;D837&amp;""' LIMIT 1"",FALSE)"),"")</f>
        <v/>
      </c>
      <c r="F837" s="125"/>
    </row>
    <row r="838" hidden="1">
      <c r="A838" s="130"/>
      <c r="B838" s="130"/>
      <c r="C838" s="130"/>
      <c r="D838" s="127"/>
      <c r="E838" s="123" t="str">
        <f>IFERROR(__xludf.DUMMYFUNCTION("Query('(Fuente) 2. Campos'!$1:$994,""SELECT E WHERE A = '""&amp;D838&amp;""' LIMIT 1"",FALSE)"),"")</f>
        <v/>
      </c>
      <c r="F838" s="125"/>
    </row>
    <row r="839" hidden="1">
      <c r="A839" s="130"/>
      <c r="B839" s="130"/>
      <c r="C839" s="130"/>
      <c r="D839" s="127"/>
      <c r="E839" s="123" t="str">
        <f>IFERROR(__xludf.DUMMYFUNCTION("Query('(Fuente) 2. Campos'!$1:$994,""SELECT E WHERE A = '""&amp;D839&amp;""' LIMIT 1"",FALSE)"),"")</f>
        <v/>
      </c>
      <c r="F839" s="125"/>
    </row>
    <row r="840" hidden="1">
      <c r="A840" s="130"/>
      <c r="B840" s="130"/>
      <c r="C840" s="130"/>
      <c r="D840" s="127"/>
      <c r="E840" s="123" t="str">
        <f>IFERROR(__xludf.DUMMYFUNCTION("Query('(Fuente) 2. Campos'!$1:$994,""SELECT E WHERE A = '""&amp;D840&amp;""' LIMIT 1"",FALSE)"),"")</f>
        <v/>
      </c>
      <c r="F840" s="125"/>
    </row>
    <row r="841" hidden="1">
      <c r="A841" s="130"/>
      <c r="B841" s="130"/>
      <c r="C841" s="130"/>
      <c r="D841" s="127"/>
      <c r="E841" s="123" t="str">
        <f>IFERROR(__xludf.DUMMYFUNCTION("Query('(Fuente) 2. Campos'!$1:$994,""SELECT E WHERE A = '""&amp;D841&amp;""' LIMIT 1"",FALSE)"),"")</f>
        <v/>
      </c>
      <c r="F841" s="125"/>
    </row>
    <row r="842" hidden="1">
      <c r="A842" s="130"/>
      <c r="B842" s="130"/>
      <c r="C842" s="130"/>
      <c r="D842" s="127"/>
      <c r="E842" s="123" t="str">
        <f>IFERROR(__xludf.DUMMYFUNCTION("Query('(Fuente) 2. Campos'!$1:$994,""SELECT E WHERE A = '""&amp;D842&amp;""' LIMIT 1"",FALSE)"),"")</f>
        <v/>
      </c>
      <c r="F842" s="125"/>
    </row>
    <row r="843" hidden="1">
      <c r="A843" s="130"/>
      <c r="B843" s="130"/>
      <c r="C843" s="130"/>
      <c r="D843" s="127"/>
      <c r="E843" s="123" t="str">
        <f>IFERROR(__xludf.DUMMYFUNCTION("Query('(Fuente) 2. Campos'!$1:$994,""SELECT E WHERE A = '""&amp;D843&amp;""' LIMIT 1"",FALSE)"),"")</f>
        <v/>
      </c>
      <c r="F843" s="125"/>
    </row>
    <row r="844" hidden="1">
      <c r="A844" s="130"/>
      <c r="B844" s="130"/>
      <c r="C844" s="130"/>
      <c r="D844" s="127"/>
      <c r="E844" s="123" t="str">
        <f>IFERROR(__xludf.DUMMYFUNCTION("Query('(Fuente) 2. Campos'!$1:$994,""SELECT E WHERE A = '""&amp;D844&amp;""' LIMIT 1"",FALSE)"),"")</f>
        <v/>
      </c>
      <c r="F844" s="125"/>
    </row>
    <row r="845" hidden="1">
      <c r="A845" s="130"/>
      <c r="B845" s="130"/>
      <c r="C845" s="130"/>
      <c r="D845" s="127"/>
      <c r="E845" s="123" t="str">
        <f>IFERROR(__xludf.DUMMYFUNCTION("Query('(Fuente) 2. Campos'!$1:$994,""SELECT E WHERE A = '""&amp;D845&amp;""' LIMIT 1"",FALSE)"),"")</f>
        <v/>
      </c>
      <c r="F845" s="125"/>
    </row>
    <row r="846" hidden="1">
      <c r="A846" s="130"/>
      <c r="B846" s="130"/>
      <c r="C846" s="130"/>
      <c r="D846" s="127"/>
      <c r="E846" s="123" t="str">
        <f>IFERROR(__xludf.DUMMYFUNCTION("Query('(Fuente) 2. Campos'!$1:$994,""SELECT E WHERE A = '""&amp;D846&amp;""' LIMIT 1"",FALSE)"),"")</f>
        <v/>
      </c>
      <c r="F846" s="125"/>
    </row>
    <row r="847" hidden="1">
      <c r="A847" s="130"/>
      <c r="B847" s="130"/>
      <c r="C847" s="130"/>
      <c r="D847" s="127"/>
      <c r="E847" s="123" t="str">
        <f>IFERROR(__xludf.DUMMYFUNCTION("Query('(Fuente) 2. Campos'!$1:$994,""SELECT E WHERE A = '""&amp;D847&amp;""' LIMIT 1"",FALSE)"),"")</f>
        <v/>
      </c>
      <c r="F847" s="125"/>
    </row>
    <row r="848" hidden="1">
      <c r="A848" s="130"/>
      <c r="B848" s="130"/>
      <c r="C848" s="130"/>
      <c r="D848" s="127"/>
      <c r="E848" s="123" t="str">
        <f>IFERROR(__xludf.DUMMYFUNCTION("Query('(Fuente) 2. Campos'!$1:$994,""SELECT E WHERE A = '""&amp;D848&amp;""' LIMIT 1"",FALSE)"),"")</f>
        <v/>
      </c>
      <c r="F848" s="125"/>
    </row>
    <row r="849" hidden="1">
      <c r="A849" s="130"/>
      <c r="B849" s="130"/>
      <c r="C849" s="130"/>
      <c r="D849" s="127"/>
      <c r="E849" s="123" t="str">
        <f>IFERROR(__xludf.DUMMYFUNCTION("Query('(Fuente) 2. Campos'!$1:$994,""SELECT E WHERE A = '""&amp;D849&amp;""' LIMIT 1"",FALSE)"),"")</f>
        <v/>
      </c>
      <c r="F849" s="125"/>
    </row>
    <row r="850" hidden="1">
      <c r="A850" s="130"/>
      <c r="B850" s="130"/>
      <c r="C850" s="130"/>
      <c r="D850" s="127"/>
      <c r="E850" s="123" t="str">
        <f>IFERROR(__xludf.DUMMYFUNCTION("Query('(Fuente) 2. Campos'!$1:$994,""SELECT E WHERE A = '""&amp;D850&amp;""' LIMIT 1"",FALSE)"),"")</f>
        <v/>
      </c>
      <c r="F850" s="125"/>
    </row>
    <row r="851" hidden="1">
      <c r="A851" s="130"/>
      <c r="B851" s="130"/>
      <c r="C851" s="130"/>
      <c r="D851" s="127"/>
      <c r="E851" s="123" t="str">
        <f>IFERROR(__xludf.DUMMYFUNCTION("Query('(Fuente) 2. Campos'!$1:$994,""SELECT E WHERE A = '""&amp;D851&amp;""' LIMIT 1"",FALSE)"),"")</f>
        <v/>
      </c>
      <c r="F851" s="125"/>
    </row>
    <row r="852" hidden="1">
      <c r="A852" s="130"/>
      <c r="B852" s="130"/>
      <c r="C852" s="130"/>
      <c r="D852" s="127"/>
      <c r="E852" s="123" t="str">
        <f>IFERROR(__xludf.DUMMYFUNCTION("Query('(Fuente) 2. Campos'!$1:$994,""SELECT E WHERE A = '""&amp;D852&amp;""' LIMIT 1"",FALSE)"),"")</f>
        <v/>
      </c>
      <c r="F852" s="125"/>
    </row>
    <row r="853" hidden="1">
      <c r="A853" s="130"/>
      <c r="B853" s="130"/>
      <c r="C853" s="130"/>
      <c r="D853" s="127"/>
      <c r="E853" s="123" t="str">
        <f>IFERROR(__xludf.DUMMYFUNCTION("Query('(Fuente) 2. Campos'!$1:$994,""SELECT E WHERE A = '""&amp;D853&amp;""' LIMIT 1"",FALSE)"),"")</f>
        <v/>
      </c>
      <c r="F853" s="125"/>
    </row>
    <row r="854" hidden="1">
      <c r="A854" s="130"/>
      <c r="B854" s="130"/>
      <c r="C854" s="130"/>
      <c r="D854" s="127"/>
      <c r="E854" s="123" t="str">
        <f>IFERROR(__xludf.DUMMYFUNCTION("Query('(Fuente) 2. Campos'!$1:$994,""SELECT E WHERE A = '""&amp;D854&amp;""' LIMIT 1"",FALSE)"),"")</f>
        <v/>
      </c>
      <c r="F854" s="125"/>
    </row>
    <row r="855" hidden="1">
      <c r="A855" s="130"/>
      <c r="B855" s="130"/>
      <c r="C855" s="130"/>
      <c r="D855" s="127"/>
      <c r="E855" s="123" t="str">
        <f>IFERROR(__xludf.DUMMYFUNCTION("Query('(Fuente) 2. Campos'!$1:$994,""SELECT E WHERE A = '""&amp;D855&amp;""' LIMIT 1"",FALSE)"),"")</f>
        <v/>
      </c>
      <c r="F855" s="125"/>
    </row>
    <row r="856" hidden="1">
      <c r="A856" s="130"/>
      <c r="B856" s="130"/>
      <c r="C856" s="130"/>
      <c r="D856" s="127"/>
      <c r="E856" s="123" t="str">
        <f>IFERROR(__xludf.DUMMYFUNCTION("Query('(Fuente) 2. Campos'!$1:$994,""SELECT E WHERE A = '""&amp;D856&amp;""' LIMIT 1"",FALSE)"),"")</f>
        <v/>
      </c>
      <c r="F856" s="125"/>
    </row>
    <row r="857" hidden="1">
      <c r="A857" s="130"/>
      <c r="B857" s="130"/>
      <c r="C857" s="130"/>
      <c r="D857" s="127"/>
      <c r="E857" s="123" t="str">
        <f>IFERROR(__xludf.DUMMYFUNCTION("Query('(Fuente) 2. Campos'!$1:$994,""SELECT E WHERE A = '""&amp;D857&amp;""' LIMIT 1"",FALSE)"),"")</f>
        <v/>
      </c>
      <c r="F857" s="125"/>
    </row>
    <row r="858" hidden="1">
      <c r="A858" s="130"/>
      <c r="B858" s="130"/>
      <c r="C858" s="130"/>
      <c r="D858" s="127"/>
      <c r="E858" s="123" t="str">
        <f>IFERROR(__xludf.DUMMYFUNCTION("Query('(Fuente) 2. Campos'!$1:$994,""SELECT E WHERE A = '""&amp;D858&amp;""' LIMIT 1"",FALSE)"),"")</f>
        <v/>
      </c>
      <c r="F858" s="125"/>
    </row>
    <row r="859" hidden="1">
      <c r="A859" s="130"/>
      <c r="B859" s="130"/>
      <c r="C859" s="130"/>
      <c r="D859" s="127"/>
      <c r="E859" s="123" t="str">
        <f>IFERROR(__xludf.DUMMYFUNCTION("Query('(Fuente) 2. Campos'!$1:$994,""SELECT E WHERE A = '""&amp;D859&amp;""' LIMIT 1"",FALSE)"),"")</f>
        <v/>
      </c>
      <c r="F859" s="125"/>
    </row>
    <row r="860" hidden="1">
      <c r="A860" s="130"/>
      <c r="B860" s="130"/>
      <c r="C860" s="130"/>
      <c r="D860" s="127"/>
      <c r="E860" s="123" t="str">
        <f>IFERROR(__xludf.DUMMYFUNCTION("Query('(Fuente) 2. Campos'!$1:$994,""SELECT E WHERE A = '""&amp;D860&amp;""' LIMIT 1"",FALSE)"),"")</f>
        <v/>
      </c>
      <c r="F860" s="125"/>
    </row>
    <row r="861" hidden="1">
      <c r="A861" s="130"/>
      <c r="B861" s="130"/>
      <c r="C861" s="130"/>
      <c r="D861" s="127"/>
      <c r="E861" s="123" t="str">
        <f>IFERROR(__xludf.DUMMYFUNCTION("Query('(Fuente) 2. Campos'!$1:$994,""SELECT E WHERE A = '""&amp;D861&amp;""' LIMIT 1"",FALSE)"),"")</f>
        <v/>
      </c>
      <c r="F861" s="125"/>
    </row>
    <row r="862" hidden="1">
      <c r="A862" s="130"/>
      <c r="B862" s="130"/>
      <c r="C862" s="130"/>
      <c r="D862" s="127"/>
      <c r="E862" s="123" t="str">
        <f>IFERROR(__xludf.DUMMYFUNCTION("Query('(Fuente) 2. Campos'!$1:$994,""SELECT E WHERE A = '""&amp;D862&amp;""' LIMIT 1"",FALSE)"),"")</f>
        <v/>
      </c>
      <c r="F862" s="125"/>
    </row>
    <row r="863" hidden="1">
      <c r="A863" s="130"/>
      <c r="B863" s="130"/>
      <c r="C863" s="130"/>
      <c r="D863" s="127"/>
      <c r="E863" s="123" t="str">
        <f>IFERROR(__xludf.DUMMYFUNCTION("Query('(Fuente) 2. Campos'!$1:$994,""SELECT E WHERE A = '""&amp;D863&amp;""' LIMIT 1"",FALSE)"),"")</f>
        <v/>
      </c>
      <c r="F863" s="125"/>
    </row>
    <row r="864" hidden="1">
      <c r="A864" s="130"/>
      <c r="B864" s="130"/>
      <c r="C864" s="130"/>
      <c r="D864" s="127"/>
      <c r="E864" s="123" t="str">
        <f>IFERROR(__xludf.DUMMYFUNCTION("Query('(Fuente) 2. Campos'!$1:$994,""SELECT E WHERE A = '""&amp;D864&amp;""' LIMIT 1"",FALSE)"),"")</f>
        <v/>
      </c>
      <c r="F864" s="125"/>
    </row>
    <row r="865" hidden="1">
      <c r="A865" s="130"/>
      <c r="B865" s="130"/>
      <c r="C865" s="130"/>
      <c r="D865" s="127"/>
      <c r="E865" s="123" t="str">
        <f>IFERROR(__xludf.DUMMYFUNCTION("Query('(Fuente) 2. Campos'!$1:$994,""SELECT E WHERE A = '""&amp;D865&amp;""' LIMIT 1"",FALSE)"),"")</f>
        <v/>
      </c>
      <c r="F865" s="125"/>
    </row>
    <row r="866" hidden="1">
      <c r="A866" s="130"/>
      <c r="B866" s="130"/>
      <c r="C866" s="130"/>
      <c r="D866" s="127"/>
      <c r="E866" s="123" t="str">
        <f>IFERROR(__xludf.DUMMYFUNCTION("Query('(Fuente) 2. Campos'!$1:$994,""SELECT E WHERE A = '""&amp;D866&amp;""' LIMIT 1"",FALSE)"),"")</f>
        <v/>
      </c>
      <c r="F866" s="125"/>
    </row>
    <row r="867" hidden="1">
      <c r="A867" s="130"/>
      <c r="B867" s="130"/>
      <c r="C867" s="130"/>
      <c r="D867" s="127"/>
      <c r="E867" s="123" t="str">
        <f>IFERROR(__xludf.DUMMYFUNCTION("Query('(Fuente) 2. Campos'!$1:$994,""SELECT E WHERE A = '""&amp;D867&amp;""' LIMIT 1"",FALSE)"),"")</f>
        <v/>
      </c>
      <c r="F867" s="125"/>
    </row>
    <row r="868" hidden="1">
      <c r="A868" s="130"/>
      <c r="B868" s="130"/>
      <c r="C868" s="130"/>
      <c r="D868" s="127"/>
      <c r="E868" s="123" t="str">
        <f>IFERROR(__xludf.DUMMYFUNCTION("Query('(Fuente) 2. Campos'!$1:$994,""SELECT E WHERE A = '""&amp;D868&amp;""' LIMIT 1"",FALSE)"),"")</f>
        <v/>
      </c>
      <c r="F868" s="125"/>
    </row>
    <row r="869" hidden="1">
      <c r="A869" s="130"/>
      <c r="B869" s="130"/>
      <c r="C869" s="130"/>
      <c r="D869" s="127"/>
      <c r="E869" s="123" t="str">
        <f>IFERROR(__xludf.DUMMYFUNCTION("Query('(Fuente) 2. Campos'!$1:$994,""SELECT E WHERE A = '""&amp;D869&amp;""' LIMIT 1"",FALSE)"),"")</f>
        <v/>
      </c>
      <c r="F869" s="125"/>
    </row>
    <row r="870" hidden="1">
      <c r="A870" s="130"/>
      <c r="B870" s="130"/>
      <c r="C870" s="130"/>
      <c r="D870" s="127"/>
      <c r="E870" s="123" t="str">
        <f>IFERROR(__xludf.DUMMYFUNCTION("Query('(Fuente) 2. Campos'!$1:$994,""SELECT E WHERE A = '""&amp;D870&amp;""' LIMIT 1"",FALSE)"),"")</f>
        <v/>
      </c>
      <c r="F870" s="125"/>
    </row>
    <row r="871" hidden="1">
      <c r="A871" s="130"/>
      <c r="B871" s="130"/>
      <c r="C871" s="130"/>
      <c r="D871" s="127"/>
      <c r="E871" s="123" t="str">
        <f>IFERROR(__xludf.DUMMYFUNCTION("Query('(Fuente) 2. Campos'!$1:$994,""SELECT E WHERE A = '""&amp;D871&amp;""' LIMIT 1"",FALSE)"),"")</f>
        <v/>
      </c>
      <c r="F871" s="125"/>
    </row>
    <row r="872" hidden="1">
      <c r="A872" s="130"/>
      <c r="B872" s="130"/>
      <c r="C872" s="130"/>
      <c r="D872" s="127"/>
      <c r="E872" s="123" t="str">
        <f>IFERROR(__xludf.DUMMYFUNCTION("Query('(Fuente) 2. Campos'!$1:$994,""SELECT E WHERE A = '""&amp;D872&amp;""' LIMIT 1"",FALSE)"),"")</f>
        <v/>
      </c>
      <c r="F872" s="125"/>
    </row>
    <row r="873" hidden="1">
      <c r="A873" s="130"/>
      <c r="B873" s="130"/>
      <c r="C873" s="130"/>
      <c r="D873" s="127"/>
      <c r="E873" s="123" t="str">
        <f>IFERROR(__xludf.DUMMYFUNCTION("Query('(Fuente) 2. Campos'!$1:$994,""SELECT E WHERE A = '""&amp;D873&amp;""' LIMIT 1"",FALSE)"),"")</f>
        <v/>
      </c>
      <c r="F873" s="125"/>
    </row>
    <row r="874" hidden="1">
      <c r="A874" s="130"/>
      <c r="B874" s="130"/>
      <c r="C874" s="130"/>
      <c r="D874" s="127"/>
      <c r="E874" s="123" t="str">
        <f>IFERROR(__xludf.DUMMYFUNCTION("Query('(Fuente) 2. Campos'!$1:$994,""SELECT E WHERE A = '""&amp;D874&amp;""' LIMIT 1"",FALSE)"),"")</f>
        <v/>
      </c>
      <c r="F874" s="125"/>
    </row>
    <row r="875" hidden="1">
      <c r="A875" s="130"/>
      <c r="B875" s="130"/>
      <c r="C875" s="130"/>
      <c r="D875" s="127"/>
      <c r="E875" s="123" t="str">
        <f>IFERROR(__xludf.DUMMYFUNCTION("Query('(Fuente) 2. Campos'!$1:$994,""SELECT E WHERE A = '""&amp;D875&amp;""' LIMIT 1"",FALSE)"),"")</f>
        <v/>
      </c>
      <c r="F875" s="125"/>
    </row>
    <row r="876" hidden="1">
      <c r="A876" s="130"/>
      <c r="B876" s="130"/>
      <c r="C876" s="130"/>
      <c r="D876" s="127"/>
      <c r="E876" s="123" t="str">
        <f>IFERROR(__xludf.DUMMYFUNCTION("Query('(Fuente) 2. Campos'!$1:$994,""SELECT E WHERE A = '""&amp;D876&amp;""' LIMIT 1"",FALSE)"),"")</f>
        <v/>
      </c>
      <c r="F876" s="125"/>
    </row>
    <row r="877" hidden="1">
      <c r="A877" s="130"/>
      <c r="B877" s="130"/>
      <c r="C877" s="130"/>
      <c r="D877" s="127"/>
      <c r="E877" s="123" t="str">
        <f>IFERROR(__xludf.DUMMYFUNCTION("Query('(Fuente) 2. Campos'!$1:$994,""SELECT E WHERE A = '""&amp;D877&amp;""' LIMIT 1"",FALSE)"),"")</f>
        <v/>
      </c>
      <c r="F877" s="125"/>
    </row>
    <row r="878" hidden="1">
      <c r="A878" s="130"/>
      <c r="B878" s="130"/>
      <c r="C878" s="130"/>
      <c r="D878" s="127"/>
      <c r="E878" s="123" t="str">
        <f>IFERROR(__xludf.DUMMYFUNCTION("Query('(Fuente) 2. Campos'!$1:$994,""SELECT E WHERE A = '""&amp;D878&amp;""' LIMIT 1"",FALSE)"),"")</f>
        <v/>
      </c>
      <c r="F878" s="125"/>
    </row>
    <row r="879" hidden="1">
      <c r="A879" s="130"/>
      <c r="B879" s="130"/>
      <c r="C879" s="130"/>
      <c r="D879" s="127"/>
      <c r="E879" s="123" t="str">
        <f>IFERROR(__xludf.DUMMYFUNCTION("Query('(Fuente) 2. Campos'!$1:$994,""SELECT E WHERE A = '""&amp;D879&amp;""' LIMIT 1"",FALSE)"),"")</f>
        <v/>
      </c>
      <c r="F879" s="125"/>
    </row>
    <row r="880" hidden="1">
      <c r="A880" s="130"/>
      <c r="B880" s="130"/>
      <c r="C880" s="130"/>
      <c r="D880" s="127"/>
      <c r="E880" s="123" t="str">
        <f>IFERROR(__xludf.DUMMYFUNCTION("Query('(Fuente) 2. Campos'!$1:$994,""SELECT E WHERE A = '""&amp;D880&amp;""' LIMIT 1"",FALSE)"),"")</f>
        <v/>
      </c>
      <c r="F880" s="125"/>
    </row>
    <row r="881" hidden="1">
      <c r="A881" s="130"/>
      <c r="B881" s="130"/>
      <c r="C881" s="130"/>
      <c r="D881" s="127"/>
      <c r="E881" s="123" t="str">
        <f>IFERROR(__xludf.DUMMYFUNCTION("Query('(Fuente) 2. Campos'!$1:$994,""SELECT E WHERE A = '""&amp;D881&amp;""' LIMIT 1"",FALSE)"),"")</f>
        <v/>
      </c>
      <c r="F881" s="125"/>
    </row>
    <row r="882" hidden="1">
      <c r="A882" s="130"/>
      <c r="B882" s="130"/>
      <c r="C882" s="130"/>
      <c r="D882" s="127"/>
      <c r="E882" s="123" t="str">
        <f>IFERROR(__xludf.DUMMYFUNCTION("Query('(Fuente) 2. Campos'!$1:$994,""SELECT E WHERE A = '""&amp;D882&amp;""' LIMIT 1"",FALSE)"),"")</f>
        <v/>
      </c>
      <c r="F882" s="125"/>
    </row>
    <row r="883" hidden="1">
      <c r="A883" s="130"/>
      <c r="B883" s="130"/>
      <c r="C883" s="130"/>
      <c r="D883" s="127"/>
      <c r="E883" s="123" t="str">
        <f>IFERROR(__xludf.DUMMYFUNCTION("Query('(Fuente) 2. Campos'!$1:$994,""SELECT E WHERE A = '""&amp;D883&amp;""' LIMIT 1"",FALSE)"),"")</f>
        <v/>
      </c>
      <c r="F883" s="125"/>
    </row>
    <row r="884" hidden="1">
      <c r="A884" s="130"/>
      <c r="B884" s="130"/>
      <c r="C884" s="130"/>
      <c r="D884" s="127"/>
      <c r="E884" s="123" t="str">
        <f>IFERROR(__xludf.DUMMYFUNCTION("Query('(Fuente) 2. Campos'!$1:$994,""SELECT E WHERE A = '""&amp;D884&amp;""' LIMIT 1"",FALSE)"),"")</f>
        <v/>
      </c>
      <c r="F884" s="125"/>
    </row>
    <row r="885" hidden="1">
      <c r="A885" s="130"/>
      <c r="B885" s="130"/>
      <c r="C885" s="130"/>
      <c r="D885" s="127"/>
      <c r="E885" s="123" t="str">
        <f>IFERROR(__xludf.DUMMYFUNCTION("Query('(Fuente) 2. Campos'!$1:$994,""SELECT E WHERE A = '""&amp;D885&amp;""' LIMIT 1"",FALSE)"),"")</f>
        <v/>
      </c>
      <c r="F885" s="125"/>
    </row>
    <row r="886" hidden="1">
      <c r="A886" s="130"/>
      <c r="B886" s="130"/>
      <c r="C886" s="130"/>
      <c r="D886" s="127"/>
      <c r="E886" s="123" t="str">
        <f>IFERROR(__xludf.DUMMYFUNCTION("Query('(Fuente) 2. Campos'!$1:$994,""SELECT E WHERE A = '""&amp;D886&amp;""' LIMIT 1"",FALSE)"),"")</f>
        <v/>
      </c>
      <c r="F886" s="125"/>
    </row>
    <row r="887" hidden="1">
      <c r="A887" s="130"/>
      <c r="B887" s="130"/>
      <c r="C887" s="130"/>
      <c r="D887" s="127"/>
      <c r="E887" s="123" t="str">
        <f>IFERROR(__xludf.DUMMYFUNCTION("Query('(Fuente) 2. Campos'!$1:$994,""SELECT E WHERE A = '""&amp;D887&amp;""' LIMIT 1"",FALSE)"),"")</f>
        <v/>
      </c>
      <c r="F887" s="125"/>
    </row>
    <row r="888" hidden="1">
      <c r="A888" s="130"/>
      <c r="B888" s="130"/>
      <c r="C888" s="130"/>
      <c r="D888" s="127"/>
      <c r="E888" s="123" t="str">
        <f>IFERROR(__xludf.DUMMYFUNCTION("Query('(Fuente) 2. Campos'!$1:$994,""SELECT E WHERE A = '""&amp;D888&amp;""' LIMIT 1"",FALSE)"),"")</f>
        <v/>
      </c>
      <c r="F888" s="125"/>
    </row>
    <row r="889" hidden="1">
      <c r="A889" s="130"/>
      <c r="B889" s="130"/>
      <c r="C889" s="130"/>
      <c r="D889" s="127"/>
      <c r="E889" s="123" t="str">
        <f>IFERROR(__xludf.DUMMYFUNCTION("Query('(Fuente) 2. Campos'!$1:$994,""SELECT E WHERE A = '""&amp;D889&amp;""' LIMIT 1"",FALSE)"),"")</f>
        <v/>
      </c>
      <c r="F889" s="125"/>
    </row>
    <row r="890" hidden="1">
      <c r="A890" s="130"/>
      <c r="B890" s="130"/>
      <c r="C890" s="130"/>
      <c r="D890" s="127"/>
      <c r="E890" s="123" t="str">
        <f>IFERROR(__xludf.DUMMYFUNCTION("Query('(Fuente) 2. Campos'!$1:$994,""SELECT E WHERE A = '""&amp;D890&amp;""' LIMIT 1"",FALSE)"),"")</f>
        <v/>
      </c>
      <c r="F890" s="125"/>
    </row>
    <row r="891" hidden="1">
      <c r="A891" s="130"/>
      <c r="B891" s="130"/>
      <c r="C891" s="130"/>
      <c r="D891" s="127"/>
      <c r="E891" s="123" t="str">
        <f>IFERROR(__xludf.DUMMYFUNCTION("Query('(Fuente) 2. Campos'!$1:$994,""SELECT E WHERE A = '""&amp;D891&amp;""' LIMIT 1"",FALSE)"),"")</f>
        <v/>
      </c>
      <c r="F891" s="125"/>
    </row>
    <row r="892" hidden="1">
      <c r="A892" s="130"/>
      <c r="B892" s="130"/>
      <c r="C892" s="130"/>
      <c r="D892" s="127"/>
      <c r="E892" s="123" t="str">
        <f>IFERROR(__xludf.DUMMYFUNCTION("Query('(Fuente) 2. Campos'!$1:$994,""SELECT E WHERE A = '""&amp;D892&amp;""' LIMIT 1"",FALSE)"),"")</f>
        <v/>
      </c>
      <c r="F892" s="125"/>
    </row>
    <row r="893" hidden="1">
      <c r="A893" s="130"/>
      <c r="B893" s="130"/>
      <c r="C893" s="130"/>
      <c r="D893" s="127"/>
      <c r="E893" s="123" t="str">
        <f>IFERROR(__xludf.DUMMYFUNCTION("Query('(Fuente) 2. Campos'!$1:$994,""SELECT E WHERE A = '""&amp;D893&amp;""' LIMIT 1"",FALSE)"),"")</f>
        <v/>
      </c>
      <c r="F893" s="125"/>
    </row>
    <row r="894" hidden="1">
      <c r="A894" s="130"/>
      <c r="B894" s="130"/>
      <c r="C894" s="130"/>
      <c r="D894" s="127"/>
      <c r="E894" s="123" t="str">
        <f>IFERROR(__xludf.DUMMYFUNCTION("Query('(Fuente) 2. Campos'!$1:$994,""SELECT E WHERE A = '""&amp;D894&amp;""' LIMIT 1"",FALSE)"),"")</f>
        <v/>
      </c>
      <c r="F894" s="125"/>
    </row>
    <row r="895" hidden="1">
      <c r="A895" s="130"/>
      <c r="B895" s="130"/>
      <c r="C895" s="130"/>
      <c r="D895" s="127"/>
      <c r="E895" s="123" t="str">
        <f>IFERROR(__xludf.DUMMYFUNCTION("Query('(Fuente) 2. Campos'!$1:$994,""SELECT E WHERE A = '""&amp;D895&amp;""' LIMIT 1"",FALSE)"),"")</f>
        <v/>
      </c>
      <c r="F895" s="125"/>
    </row>
    <row r="896" hidden="1">
      <c r="A896" s="130"/>
      <c r="B896" s="130"/>
      <c r="C896" s="130"/>
      <c r="D896" s="127"/>
      <c r="E896" s="123" t="str">
        <f>IFERROR(__xludf.DUMMYFUNCTION("Query('(Fuente) 2. Campos'!$1:$994,""SELECT E WHERE A = '""&amp;D896&amp;""' LIMIT 1"",FALSE)"),"")</f>
        <v/>
      </c>
      <c r="F896" s="125"/>
    </row>
    <row r="897" hidden="1">
      <c r="A897" s="130"/>
      <c r="B897" s="130"/>
      <c r="C897" s="130"/>
      <c r="D897" s="127"/>
      <c r="E897" s="123" t="str">
        <f>IFERROR(__xludf.DUMMYFUNCTION("Query('(Fuente) 2. Campos'!$1:$994,""SELECT E WHERE A = '""&amp;D897&amp;""' LIMIT 1"",FALSE)"),"")</f>
        <v/>
      </c>
      <c r="F897" s="125"/>
    </row>
    <row r="898" hidden="1">
      <c r="A898" s="130"/>
      <c r="B898" s="130"/>
      <c r="C898" s="130"/>
      <c r="D898" s="127"/>
      <c r="E898" s="123" t="str">
        <f>IFERROR(__xludf.DUMMYFUNCTION("Query('(Fuente) 2. Campos'!$1:$994,""SELECT E WHERE A = '""&amp;D898&amp;""' LIMIT 1"",FALSE)"),"")</f>
        <v/>
      </c>
      <c r="F898" s="125"/>
    </row>
    <row r="899" hidden="1">
      <c r="A899" s="130"/>
      <c r="B899" s="130"/>
      <c r="C899" s="130"/>
      <c r="D899" s="127"/>
      <c r="E899" s="123" t="str">
        <f>IFERROR(__xludf.DUMMYFUNCTION("Query('(Fuente) 2. Campos'!$1:$994,""SELECT E WHERE A = '""&amp;D899&amp;""' LIMIT 1"",FALSE)"),"")</f>
        <v/>
      </c>
      <c r="F899" s="125"/>
    </row>
    <row r="900" hidden="1">
      <c r="A900" s="130"/>
      <c r="B900" s="130"/>
      <c r="C900" s="130"/>
      <c r="D900" s="127"/>
      <c r="E900" s="123" t="str">
        <f>IFERROR(__xludf.DUMMYFUNCTION("Query('(Fuente) 2. Campos'!$1:$994,""SELECT E WHERE A = '""&amp;D900&amp;""' LIMIT 1"",FALSE)"),"")</f>
        <v/>
      </c>
      <c r="F900" s="125"/>
    </row>
    <row r="901" hidden="1">
      <c r="A901" s="130"/>
      <c r="B901" s="130"/>
      <c r="C901" s="130"/>
      <c r="D901" s="127"/>
      <c r="E901" s="123" t="str">
        <f>IFERROR(__xludf.DUMMYFUNCTION("Query('(Fuente) 2. Campos'!$1:$994,""SELECT E WHERE A = '""&amp;D901&amp;""' LIMIT 1"",FALSE)"),"")</f>
        <v/>
      </c>
      <c r="F901" s="125"/>
    </row>
    <row r="902" hidden="1">
      <c r="A902" s="130"/>
      <c r="B902" s="130"/>
      <c r="C902" s="130"/>
      <c r="D902" s="127"/>
      <c r="E902" s="123" t="str">
        <f>IFERROR(__xludf.DUMMYFUNCTION("Query('(Fuente) 2. Campos'!$1:$994,""SELECT E WHERE A = '""&amp;D902&amp;""' LIMIT 1"",FALSE)"),"")</f>
        <v/>
      </c>
      <c r="F902" s="125"/>
    </row>
    <row r="903" hidden="1">
      <c r="A903" s="130"/>
      <c r="B903" s="130"/>
      <c r="C903" s="130"/>
      <c r="D903" s="127"/>
      <c r="E903" s="123" t="str">
        <f>IFERROR(__xludf.DUMMYFUNCTION("Query('(Fuente) 2. Campos'!$1:$994,""SELECT E WHERE A = '""&amp;D903&amp;""' LIMIT 1"",FALSE)"),"")</f>
        <v/>
      </c>
      <c r="F903" s="125"/>
    </row>
    <row r="904" hidden="1">
      <c r="A904" s="130"/>
      <c r="B904" s="130"/>
      <c r="C904" s="130"/>
      <c r="D904" s="127"/>
      <c r="E904" s="123" t="str">
        <f>IFERROR(__xludf.DUMMYFUNCTION("Query('(Fuente) 2. Campos'!$1:$994,""SELECT E WHERE A = '""&amp;D904&amp;""' LIMIT 1"",FALSE)"),"")</f>
        <v/>
      </c>
      <c r="F904" s="125"/>
    </row>
    <row r="905" hidden="1">
      <c r="A905" s="130"/>
      <c r="B905" s="130"/>
      <c r="C905" s="130"/>
      <c r="D905" s="127"/>
      <c r="E905" s="123" t="str">
        <f>IFERROR(__xludf.DUMMYFUNCTION("Query('(Fuente) 2. Campos'!$1:$994,""SELECT E WHERE A = '""&amp;D905&amp;""' LIMIT 1"",FALSE)"),"")</f>
        <v/>
      </c>
      <c r="F905" s="125"/>
    </row>
    <row r="906" hidden="1">
      <c r="A906" s="130"/>
      <c r="B906" s="130"/>
      <c r="C906" s="130"/>
      <c r="D906" s="127"/>
      <c r="E906" s="123" t="str">
        <f>IFERROR(__xludf.DUMMYFUNCTION("Query('(Fuente) 2. Campos'!$1:$994,""SELECT E WHERE A = '""&amp;D906&amp;""' LIMIT 1"",FALSE)"),"")</f>
        <v/>
      </c>
      <c r="F906" s="125"/>
    </row>
    <row r="907" hidden="1">
      <c r="A907" s="130"/>
      <c r="B907" s="130"/>
      <c r="C907" s="130"/>
      <c r="D907" s="127"/>
      <c r="E907" s="123" t="str">
        <f>IFERROR(__xludf.DUMMYFUNCTION("Query('(Fuente) 2. Campos'!$1:$994,""SELECT E WHERE A = '""&amp;D907&amp;""' LIMIT 1"",FALSE)"),"")</f>
        <v/>
      </c>
      <c r="F907" s="125"/>
    </row>
    <row r="908" hidden="1">
      <c r="A908" s="130"/>
      <c r="B908" s="130"/>
      <c r="C908" s="130"/>
      <c r="D908" s="127"/>
      <c r="E908" s="123" t="str">
        <f>IFERROR(__xludf.DUMMYFUNCTION("Query('(Fuente) 2. Campos'!$1:$994,""SELECT E WHERE A = '""&amp;D908&amp;""' LIMIT 1"",FALSE)"),"")</f>
        <v/>
      </c>
      <c r="F908" s="125"/>
    </row>
    <row r="909" hidden="1">
      <c r="A909" s="130"/>
      <c r="B909" s="130"/>
      <c r="C909" s="130"/>
      <c r="D909" s="127"/>
      <c r="E909" s="123" t="str">
        <f>IFERROR(__xludf.DUMMYFUNCTION("Query('(Fuente) 2. Campos'!$1:$994,""SELECT E WHERE A = '""&amp;D909&amp;""' LIMIT 1"",FALSE)"),"")</f>
        <v/>
      </c>
      <c r="F909" s="125"/>
    </row>
    <row r="910" hidden="1">
      <c r="A910" s="130"/>
      <c r="B910" s="130"/>
      <c r="C910" s="130"/>
      <c r="D910" s="127"/>
      <c r="E910" s="123" t="str">
        <f>IFERROR(__xludf.DUMMYFUNCTION("Query('(Fuente) 2. Campos'!$1:$994,""SELECT E WHERE A = '""&amp;D910&amp;""' LIMIT 1"",FALSE)"),"")</f>
        <v/>
      </c>
      <c r="F910" s="125"/>
    </row>
    <row r="911" hidden="1">
      <c r="A911" s="130"/>
      <c r="B911" s="130"/>
      <c r="C911" s="130"/>
      <c r="D911" s="127"/>
      <c r="E911" s="123" t="str">
        <f>IFERROR(__xludf.DUMMYFUNCTION("Query('(Fuente) 2. Campos'!$1:$994,""SELECT E WHERE A = '""&amp;D911&amp;""' LIMIT 1"",FALSE)"),"")</f>
        <v/>
      </c>
      <c r="F911" s="125"/>
    </row>
    <row r="912" hidden="1">
      <c r="A912" s="130"/>
      <c r="B912" s="130"/>
      <c r="C912" s="130"/>
      <c r="D912" s="127"/>
      <c r="E912" s="123" t="str">
        <f>IFERROR(__xludf.DUMMYFUNCTION("Query('(Fuente) 2. Campos'!$1:$994,""SELECT E WHERE A = '""&amp;D912&amp;""' LIMIT 1"",FALSE)"),"")</f>
        <v/>
      </c>
      <c r="F912" s="125"/>
    </row>
    <row r="913" hidden="1">
      <c r="A913" s="130"/>
      <c r="B913" s="130"/>
      <c r="C913" s="130"/>
      <c r="D913" s="127"/>
      <c r="E913" s="123" t="str">
        <f>IFERROR(__xludf.DUMMYFUNCTION("Query('(Fuente) 2. Campos'!$1:$994,""SELECT E WHERE A = '""&amp;D913&amp;""' LIMIT 1"",FALSE)"),"")</f>
        <v/>
      </c>
      <c r="F913" s="125"/>
    </row>
    <row r="914" hidden="1">
      <c r="A914" s="130"/>
      <c r="B914" s="130"/>
      <c r="C914" s="130"/>
      <c r="D914" s="127"/>
      <c r="E914" s="123" t="str">
        <f>IFERROR(__xludf.DUMMYFUNCTION("Query('(Fuente) 2. Campos'!$1:$994,""SELECT E WHERE A = '""&amp;D914&amp;""' LIMIT 1"",FALSE)"),"")</f>
        <v/>
      </c>
      <c r="F914" s="125"/>
    </row>
    <row r="915" hidden="1">
      <c r="A915" s="130"/>
      <c r="B915" s="130"/>
      <c r="C915" s="130"/>
      <c r="D915" s="127"/>
      <c r="E915" s="123" t="str">
        <f>IFERROR(__xludf.DUMMYFUNCTION("Query('(Fuente) 2. Campos'!$1:$994,""SELECT E WHERE A = '""&amp;D915&amp;""' LIMIT 1"",FALSE)"),"")</f>
        <v/>
      </c>
      <c r="F915" s="125"/>
    </row>
    <row r="916" hidden="1">
      <c r="A916" s="130"/>
      <c r="B916" s="130"/>
      <c r="C916" s="130"/>
      <c r="D916" s="127"/>
      <c r="E916" s="123" t="str">
        <f>IFERROR(__xludf.DUMMYFUNCTION("Query('(Fuente) 2. Campos'!$1:$994,""SELECT E WHERE A = '""&amp;D916&amp;""' LIMIT 1"",FALSE)"),"")</f>
        <v/>
      </c>
      <c r="F916" s="125"/>
    </row>
    <row r="917" hidden="1">
      <c r="A917" s="130"/>
      <c r="B917" s="130"/>
      <c r="C917" s="130"/>
      <c r="D917" s="127"/>
      <c r="E917" s="123" t="str">
        <f>IFERROR(__xludf.DUMMYFUNCTION("Query('(Fuente) 2. Campos'!$1:$994,""SELECT E WHERE A = '""&amp;D917&amp;""' LIMIT 1"",FALSE)"),"")</f>
        <v/>
      </c>
      <c r="F917" s="125"/>
    </row>
    <row r="918" hidden="1">
      <c r="A918" s="130"/>
      <c r="B918" s="130"/>
      <c r="C918" s="130"/>
      <c r="D918" s="127"/>
      <c r="E918" s="123" t="str">
        <f>IFERROR(__xludf.DUMMYFUNCTION("Query('(Fuente) 2. Campos'!$1:$994,""SELECT E WHERE A = '""&amp;D918&amp;""' LIMIT 1"",FALSE)"),"")</f>
        <v/>
      </c>
      <c r="F918" s="125"/>
    </row>
    <row r="919" hidden="1">
      <c r="A919" s="130"/>
      <c r="B919" s="130"/>
      <c r="C919" s="130"/>
      <c r="D919" s="127"/>
      <c r="E919" s="123" t="str">
        <f>IFERROR(__xludf.DUMMYFUNCTION("Query('(Fuente) 2. Campos'!$1:$994,""SELECT E WHERE A = '""&amp;D919&amp;""' LIMIT 1"",FALSE)"),"")</f>
        <v/>
      </c>
      <c r="F919" s="125"/>
    </row>
    <row r="920" hidden="1">
      <c r="A920" s="130"/>
      <c r="B920" s="130"/>
      <c r="C920" s="130"/>
      <c r="D920" s="127"/>
      <c r="E920" s="123" t="str">
        <f>IFERROR(__xludf.DUMMYFUNCTION("Query('(Fuente) 2. Campos'!$1:$994,""SELECT E WHERE A = '""&amp;D920&amp;""' LIMIT 1"",FALSE)"),"")</f>
        <v/>
      </c>
      <c r="F920" s="125"/>
    </row>
    <row r="921" hidden="1">
      <c r="A921" s="130"/>
      <c r="B921" s="130"/>
      <c r="C921" s="130"/>
      <c r="D921" s="127"/>
      <c r="E921" s="123" t="str">
        <f>IFERROR(__xludf.DUMMYFUNCTION("Query('(Fuente) 2. Campos'!$1:$994,""SELECT E WHERE A = '""&amp;D921&amp;""' LIMIT 1"",FALSE)"),"")</f>
        <v/>
      </c>
      <c r="F921" s="125"/>
    </row>
    <row r="922" hidden="1">
      <c r="A922" s="130"/>
      <c r="B922" s="130"/>
      <c r="C922" s="130"/>
      <c r="D922" s="127"/>
      <c r="E922" s="123" t="str">
        <f>IFERROR(__xludf.DUMMYFUNCTION("Query('(Fuente) 2. Campos'!$1:$994,""SELECT E WHERE A = '""&amp;D922&amp;""' LIMIT 1"",FALSE)"),"")</f>
        <v/>
      </c>
      <c r="F922" s="125"/>
    </row>
    <row r="923" hidden="1">
      <c r="A923" s="130"/>
      <c r="B923" s="130"/>
      <c r="C923" s="130"/>
      <c r="D923" s="127"/>
      <c r="E923" s="123" t="str">
        <f>IFERROR(__xludf.DUMMYFUNCTION("Query('(Fuente) 2. Campos'!$1:$994,""SELECT E WHERE A = '""&amp;D923&amp;""' LIMIT 1"",FALSE)"),"")</f>
        <v/>
      </c>
      <c r="F923" s="125"/>
    </row>
    <row r="924" hidden="1">
      <c r="A924" s="130"/>
      <c r="B924" s="130"/>
      <c r="C924" s="130"/>
      <c r="D924" s="127"/>
      <c r="E924" s="123" t="str">
        <f>IFERROR(__xludf.DUMMYFUNCTION("Query('(Fuente) 2. Campos'!$1:$994,""SELECT E WHERE A = '""&amp;D924&amp;""' LIMIT 1"",FALSE)"),"")</f>
        <v/>
      </c>
      <c r="F924" s="125"/>
    </row>
    <row r="925" hidden="1">
      <c r="A925" s="130"/>
      <c r="B925" s="130"/>
      <c r="C925" s="130"/>
      <c r="D925" s="127"/>
      <c r="E925" s="123" t="str">
        <f>IFERROR(__xludf.DUMMYFUNCTION("Query('(Fuente) 2. Campos'!$1:$994,""SELECT E WHERE A = '""&amp;D925&amp;""' LIMIT 1"",FALSE)"),"")</f>
        <v/>
      </c>
      <c r="F925" s="125"/>
    </row>
    <row r="926" hidden="1">
      <c r="A926" s="130"/>
      <c r="B926" s="130"/>
      <c r="C926" s="130"/>
      <c r="D926" s="127"/>
      <c r="E926" s="123" t="str">
        <f>IFERROR(__xludf.DUMMYFUNCTION("Query('(Fuente) 2. Campos'!$1:$994,""SELECT E WHERE A = '""&amp;D926&amp;""' LIMIT 1"",FALSE)"),"")</f>
        <v/>
      </c>
      <c r="F926" s="125"/>
    </row>
    <row r="927" hidden="1">
      <c r="A927" s="130"/>
      <c r="B927" s="130"/>
      <c r="C927" s="130"/>
      <c r="D927" s="127"/>
      <c r="E927" s="123" t="str">
        <f>IFERROR(__xludf.DUMMYFUNCTION("Query('(Fuente) 2. Campos'!$1:$994,""SELECT E WHERE A = '""&amp;D927&amp;""' LIMIT 1"",FALSE)"),"")</f>
        <v/>
      </c>
      <c r="F927" s="125"/>
    </row>
    <row r="928" hidden="1">
      <c r="A928" s="130"/>
      <c r="B928" s="130"/>
      <c r="C928" s="130"/>
      <c r="D928" s="127"/>
      <c r="E928" s="123" t="str">
        <f>IFERROR(__xludf.DUMMYFUNCTION("Query('(Fuente) 2. Campos'!$1:$994,""SELECT E WHERE A = '""&amp;D928&amp;""' LIMIT 1"",FALSE)"),"")</f>
        <v/>
      </c>
      <c r="F928" s="125"/>
    </row>
    <row r="929" hidden="1">
      <c r="A929" s="130"/>
      <c r="B929" s="130"/>
      <c r="C929" s="130"/>
      <c r="D929" s="127"/>
      <c r="E929" s="123" t="str">
        <f>IFERROR(__xludf.DUMMYFUNCTION("Query('(Fuente) 2. Campos'!$1:$994,""SELECT E WHERE A = '""&amp;D929&amp;""' LIMIT 1"",FALSE)"),"")</f>
        <v/>
      </c>
      <c r="F929" s="125"/>
    </row>
    <row r="930" hidden="1">
      <c r="A930" s="130"/>
      <c r="B930" s="130"/>
      <c r="C930" s="130"/>
      <c r="D930" s="127"/>
      <c r="E930" s="123" t="str">
        <f>IFERROR(__xludf.DUMMYFUNCTION("Query('(Fuente) 2. Campos'!$1:$994,""SELECT E WHERE A = '""&amp;D930&amp;""' LIMIT 1"",FALSE)"),"")</f>
        <v/>
      </c>
      <c r="F930" s="125"/>
    </row>
    <row r="931" hidden="1">
      <c r="A931" s="130"/>
      <c r="B931" s="130"/>
      <c r="C931" s="130"/>
      <c r="D931" s="127"/>
      <c r="E931" s="123" t="str">
        <f>IFERROR(__xludf.DUMMYFUNCTION("Query('(Fuente) 2. Campos'!$1:$994,""SELECT E WHERE A = '""&amp;D931&amp;""' LIMIT 1"",FALSE)"),"")</f>
        <v/>
      </c>
      <c r="F931" s="125"/>
    </row>
    <row r="932" hidden="1">
      <c r="A932" s="130"/>
      <c r="B932" s="130"/>
      <c r="C932" s="130"/>
      <c r="D932" s="127"/>
      <c r="E932" s="123" t="str">
        <f>IFERROR(__xludf.DUMMYFUNCTION("Query('(Fuente) 2. Campos'!$1:$994,""SELECT E WHERE A = '""&amp;D932&amp;""' LIMIT 1"",FALSE)"),"")</f>
        <v/>
      </c>
      <c r="F932" s="125"/>
    </row>
    <row r="933" hidden="1">
      <c r="A933" s="130"/>
      <c r="B933" s="130"/>
      <c r="C933" s="130"/>
      <c r="D933" s="127"/>
      <c r="E933" s="123" t="str">
        <f>IFERROR(__xludf.DUMMYFUNCTION("Query('(Fuente) 2. Campos'!$1:$994,""SELECT E WHERE A = '""&amp;D933&amp;""' LIMIT 1"",FALSE)"),"")</f>
        <v/>
      </c>
      <c r="F933" s="125"/>
    </row>
    <row r="934" hidden="1">
      <c r="A934" s="130"/>
      <c r="B934" s="130"/>
      <c r="C934" s="130"/>
      <c r="D934" s="127"/>
      <c r="E934" s="123" t="str">
        <f>IFERROR(__xludf.DUMMYFUNCTION("Query('(Fuente) 2. Campos'!$1:$994,""SELECT E WHERE A = '""&amp;D934&amp;""' LIMIT 1"",FALSE)"),"")</f>
        <v/>
      </c>
      <c r="F934" s="125"/>
    </row>
    <row r="935" hidden="1">
      <c r="A935" s="130"/>
      <c r="B935" s="130"/>
      <c r="C935" s="130"/>
      <c r="D935" s="127"/>
      <c r="E935" s="123" t="str">
        <f>IFERROR(__xludf.DUMMYFUNCTION("Query('(Fuente) 2. Campos'!$1:$994,""SELECT E WHERE A = '""&amp;D935&amp;""' LIMIT 1"",FALSE)"),"")</f>
        <v/>
      </c>
      <c r="F935" s="125"/>
    </row>
    <row r="936" hidden="1">
      <c r="A936" s="130"/>
      <c r="B936" s="130"/>
      <c r="C936" s="130"/>
      <c r="D936" s="127"/>
      <c r="E936" s="123" t="str">
        <f>IFERROR(__xludf.DUMMYFUNCTION("Query('(Fuente) 2. Campos'!$1:$994,""SELECT E WHERE A = '""&amp;D936&amp;""' LIMIT 1"",FALSE)"),"")</f>
        <v/>
      </c>
      <c r="F936" s="125"/>
    </row>
    <row r="937" hidden="1">
      <c r="A937" s="130"/>
      <c r="B937" s="130"/>
      <c r="C937" s="130"/>
      <c r="D937" s="127"/>
      <c r="E937" s="123" t="str">
        <f>IFERROR(__xludf.DUMMYFUNCTION("Query('(Fuente) 2. Campos'!$1:$994,""SELECT E WHERE A = '""&amp;D937&amp;""' LIMIT 1"",FALSE)"),"")</f>
        <v/>
      </c>
      <c r="F937" s="125"/>
    </row>
    <row r="938" hidden="1">
      <c r="A938" s="130"/>
      <c r="B938" s="130"/>
      <c r="C938" s="130"/>
      <c r="D938" s="127"/>
      <c r="E938" s="123" t="str">
        <f>IFERROR(__xludf.DUMMYFUNCTION("Query('(Fuente) 2. Campos'!$1:$994,""SELECT E WHERE A = '""&amp;D938&amp;""' LIMIT 1"",FALSE)"),"")</f>
        <v/>
      </c>
      <c r="F938" s="125"/>
    </row>
    <row r="939" hidden="1">
      <c r="A939" s="130"/>
      <c r="B939" s="130"/>
      <c r="C939" s="130"/>
      <c r="D939" s="127"/>
      <c r="E939" s="123" t="str">
        <f>IFERROR(__xludf.DUMMYFUNCTION("Query('(Fuente) 2. Campos'!$1:$994,""SELECT E WHERE A = '""&amp;D939&amp;""' LIMIT 1"",FALSE)"),"")</f>
        <v/>
      </c>
      <c r="F939" s="125"/>
    </row>
    <row r="940" hidden="1">
      <c r="A940" s="130"/>
      <c r="B940" s="130"/>
      <c r="C940" s="130"/>
      <c r="D940" s="127"/>
      <c r="E940" s="123" t="str">
        <f>IFERROR(__xludf.DUMMYFUNCTION("Query('(Fuente) 2. Campos'!$1:$994,""SELECT E WHERE A = '""&amp;D940&amp;""' LIMIT 1"",FALSE)"),"")</f>
        <v/>
      </c>
      <c r="F940" s="125"/>
    </row>
    <row r="941" hidden="1">
      <c r="A941" s="130"/>
      <c r="B941" s="130"/>
      <c r="C941" s="130"/>
      <c r="D941" s="127"/>
      <c r="E941" s="123" t="str">
        <f>IFERROR(__xludf.DUMMYFUNCTION("Query('(Fuente) 2. Campos'!$1:$994,""SELECT E WHERE A = '""&amp;D941&amp;""' LIMIT 1"",FALSE)"),"")</f>
        <v/>
      </c>
      <c r="F941" s="125"/>
    </row>
    <row r="942" hidden="1">
      <c r="A942" s="130"/>
      <c r="B942" s="130"/>
      <c r="C942" s="130"/>
      <c r="D942" s="127"/>
      <c r="E942" s="123" t="str">
        <f>IFERROR(__xludf.DUMMYFUNCTION("Query('(Fuente) 2. Campos'!$1:$994,""SELECT E WHERE A = '""&amp;D942&amp;""' LIMIT 1"",FALSE)"),"")</f>
        <v/>
      </c>
      <c r="F942" s="125"/>
    </row>
    <row r="943" hidden="1">
      <c r="A943" s="130"/>
      <c r="B943" s="130"/>
      <c r="C943" s="130"/>
      <c r="D943" s="127"/>
      <c r="E943" s="123" t="str">
        <f>IFERROR(__xludf.DUMMYFUNCTION("Query('(Fuente) 2. Campos'!$1:$994,""SELECT E WHERE A = '""&amp;D943&amp;""' LIMIT 1"",FALSE)"),"")</f>
        <v/>
      </c>
      <c r="F943" s="125"/>
    </row>
    <row r="944" hidden="1">
      <c r="A944" s="130"/>
      <c r="B944" s="130"/>
      <c r="C944" s="130"/>
      <c r="D944" s="127"/>
      <c r="E944" s="123" t="str">
        <f>IFERROR(__xludf.DUMMYFUNCTION("Query('(Fuente) 2. Campos'!$1:$994,""SELECT E WHERE A = '""&amp;D944&amp;""' LIMIT 1"",FALSE)"),"")</f>
        <v/>
      </c>
      <c r="F944" s="125"/>
    </row>
    <row r="945" hidden="1">
      <c r="A945" s="130"/>
      <c r="B945" s="130"/>
      <c r="C945" s="130"/>
      <c r="D945" s="127"/>
      <c r="E945" s="123" t="str">
        <f>IFERROR(__xludf.DUMMYFUNCTION("Query('(Fuente) 2. Campos'!$1:$994,""SELECT E WHERE A = '""&amp;D945&amp;""' LIMIT 1"",FALSE)"),"")</f>
        <v/>
      </c>
      <c r="F945" s="125"/>
    </row>
    <row r="946" hidden="1">
      <c r="A946" s="130"/>
      <c r="B946" s="130"/>
      <c r="C946" s="130"/>
      <c r="D946" s="127"/>
      <c r="E946" s="123" t="str">
        <f>IFERROR(__xludf.DUMMYFUNCTION("Query('(Fuente) 2. Campos'!$1:$994,""SELECT E WHERE A = '""&amp;D946&amp;""' LIMIT 1"",FALSE)"),"")</f>
        <v/>
      </c>
      <c r="F946" s="125"/>
    </row>
    <row r="947" hidden="1">
      <c r="A947" s="130"/>
      <c r="B947" s="130"/>
      <c r="C947" s="130"/>
      <c r="D947" s="127"/>
      <c r="E947" s="123" t="str">
        <f>IFERROR(__xludf.DUMMYFUNCTION("Query('(Fuente) 2. Campos'!$1:$994,""SELECT E WHERE A = '""&amp;D947&amp;""' LIMIT 1"",FALSE)"),"")</f>
        <v/>
      </c>
      <c r="F947" s="125"/>
    </row>
    <row r="948" hidden="1">
      <c r="A948" s="130"/>
      <c r="B948" s="130"/>
      <c r="C948" s="130"/>
      <c r="D948" s="127"/>
      <c r="E948" s="123" t="str">
        <f>IFERROR(__xludf.DUMMYFUNCTION("Query('(Fuente) 2. Campos'!$1:$994,""SELECT E WHERE A = '""&amp;D948&amp;""' LIMIT 1"",FALSE)"),"")</f>
        <v/>
      </c>
      <c r="F948" s="125"/>
    </row>
    <row r="949" hidden="1">
      <c r="A949" s="130"/>
      <c r="B949" s="130"/>
      <c r="C949" s="130"/>
      <c r="D949" s="127"/>
      <c r="E949" s="123" t="str">
        <f>IFERROR(__xludf.DUMMYFUNCTION("Query('(Fuente) 2. Campos'!$1:$994,""SELECT E WHERE A = '""&amp;D949&amp;""' LIMIT 1"",FALSE)"),"")</f>
        <v/>
      </c>
      <c r="F949" s="125"/>
    </row>
    <row r="950" hidden="1">
      <c r="A950" s="130"/>
      <c r="B950" s="130"/>
      <c r="C950" s="130"/>
      <c r="D950" s="127"/>
      <c r="E950" s="123" t="str">
        <f>IFERROR(__xludf.DUMMYFUNCTION("Query('(Fuente) 2. Campos'!$1:$994,""SELECT E WHERE A = '""&amp;D950&amp;""' LIMIT 1"",FALSE)"),"")</f>
        <v/>
      </c>
      <c r="F950" s="125"/>
    </row>
    <row r="951" hidden="1">
      <c r="A951" s="130"/>
      <c r="B951" s="130"/>
      <c r="C951" s="130"/>
      <c r="D951" s="127"/>
      <c r="E951" s="123" t="str">
        <f>IFERROR(__xludf.DUMMYFUNCTION("Query('(Fuente) 2. Campos'!$1:$994,""SELECT E WHERE A = '""&amp;D951&amp;""' LIMIT 1"",FALSE)"),"")</f>
        <v/>
      </c>
      <c r="F951" s="125"/>
    </row>
    <row r="952" hidden="1">
      <c r="A952" s="130"/>
      <c r="B952" s="130"/>
      <c r="C952" s="130"/>
      <c r="D952" s="127"/>
      <c r="E952" s="123" t="str">
        <f>IFERROR(__xludf.DUMMYFUNCTION("Query('(Fuente) 2. Campos'!$1:$994,""SELECT E WHERE A = '""&amp;D952&amp;""' LIMIT 1"",FALSE)"),"")</f>
        <v/>
      </c>
      <c r="F952" s="125"/>
    </row>
    <row r="953" hidden="1">
      <c r="A953" s="130"/>
      <c r="B953" s="130"/>
      <c r="C953" s="130"/>
      <c r="D953" s="127"/>
      <c r="E953" s="123" t="str">
        <f>IFERROR(__xludf.DUMMYFUNCTION("Query('(Fuente) 2. Campos'!$1:$994,""SELECT E WHERE A = '""&amp;D953&amp;""' LIMIT 1"",FALSE)"),"")</f>
        <v/>
      </c>
      <c r="F953" s="125"/>
    </row>
    <row r="954" hidden="1">
      <c r="A954" s="130"/>
      <c r="B954" s="130"/>
      <c r="C954" s="130"/>
      <c r="D954" s="127"/>
      <c r="E954" s="123" t="str">
        <f>IFERROR(__xludf.DUMMYFUNCTION("Query('(Fuente) 2. Campos'!$1:$994,""SELECT E WHERE A = '""&amp;D954&amp;""' LIMIT 1"",FALSE)"),"")</f>
        <v/>
      </c>
      <c r="F954" s="125"/>
    </row>
    <row r="955" hidden="1">
      <c r="A955" s="130"/>
      <c r="B955" s="130"/>
      <c r="C955" s="130"/>
      <c r="D955" s="127"/>
      <c r="E955" s="123" t="str">
        <f>IFERROR(__xludf.DUMMYFUNCTION("Query('(Fuente) 2. Campos'!$1:$994,""SELECT E WHERE A = '""&amp;D955&amp;""' LIMIT 1"",FALSE)"),"")</f>
        <v/>
      </c>
      <c r="F955" s="125"/>
    </row>
    <row r="956" hidden="1">
      <c r="A956" s="130"/>
      <c r="B956" s="130"/>
      <c r="C956" s="130"/>
      <c r="D956" s="127"/>
      <c r="E956" s="123" t="str">
        <f>IFERROR(__xludf.DUMMYFUNCTION("Query('(Fuente) 2. Campos'!$1:$994,""SELECT E WHERE A = '""&amp;D956&amp;""' LIMIT 1"",FALSE)"),"")</f>
        <v/>
      </c>
      <c r="F956" s="125"/>
    </row>
    <row r="957" hidden="1">
      <c r="A957" s="130"/>
      <c r="B957" s="130"/>
      <c r="C957" s="130"/>
      <c r="D957" s="127"/>
      <c r="E957" s="123" t="str">
        <f>IFERROR(__xludf.DUMMYFUNCTION("Query('(Fuente) 2. Campos'!$1:$994,""SELECT E WHERE A = '""&amp;D957&amp;""' LIMIT 1"",FALSE)"),"")</f>
        <v/>
      </c>
      <c r="F957" s="125"/>
    </row>
    <row r="958" hidden="1">
      <c r="A958" s="130"/>
      <c r="B958" s="130"/>
      <c r="C958" s="130"/>
      <c r="D958" s="127"/>
      <c r="E958" s="123" t="str">
        <f>IFERROR(__xludf.DUMMYFUNCTION("Query('(Fuente) 2. Campos'!$1:$994,""SELECT E WHERE A = '""&amp;D958&amp;""' LIMIT 1"",FALSE)"),"")</f>
        <v/>
      </c>
      <c r="F958" s="125"/>
    </row>
    <row r="959" hidden="1">
      <c r="A959" s="130"/>
      <c r="B959" s="130"/>
      <c r="C959" s="130"/>
      <c r="D959" s="127"/>
      <c r="E959" s="123" t="str">
        <f>IFERROR(__xludf.DUMMYFUNCTION("Query('(Fuente) 2. Campos'!$1:$994,""SELECT E WHERE A = '""&amp;D959&amp;""' LIMIT 1"",FALSE)"),"")</f>
        <v/>
      </c>
      <c r="F959" s="125"/>
    </row>
    <row r="960" hidden="1">
      <c r="A960" s="130"/>
      <c r="B960" s="130"/>
      <c r="C960" s="130"/>
      <c r="D960" s="127"/>
      <c r="E960" s="123" t="str">
        <f>IFERROR(__xludf.DUMMYFUNCTION("Query('(Fuente) 2. Campos'!$1:$994,""SELECT E WHERE A = '""&amp;D960&amp;""' LIMIT 1"",FALSE)"),"")</f>
        <v/>
      </c>
      <c r="F960" s="125"/>
    </row>
    <row r="961" hidden="1">
      <c r="A961" s="130"/>
      <c r="B961" s="130"/>
      <c r="C961" s="130"/>
      <c r="D961" s="127"/>
      <c r="E961" s="123" t="str">
        <f>IFERROR(__xludf.DUMMYFUNCTION("Query('(Fuente) 2. Campos'!$1:$994,""SELECT E WHERE A = '""&amp;D961&amp;""' LIMIT 1"",FALSE)"),"")</f>
        <v/>
      </c>
      <c r="F961" s="125"/>
    </row>
    <row r="962" hidden="1">
      <c r="A962" s="130"/>
      <c r="B962" s="130"/>
      <c r="C962" s="130"/>
      <c r="D962" s="127"/>
      <c r="E962" s="123" t="str">
        <f>IFERROR(__xludf.DUMMYFUNCTION("Query('(Fuente) 2. Campos'!$1:$994,""SELECT E WHERE A = '""&amp;D962&amp;""' LIMIT 1"",FALSE)"),"")</f>
        <v/>
      </c>
      <c r="F962" s="125"/>
    </row>
    <row r="963" hidden="1">
      <c r="A963" s="130"/>
      <c r="B963" s="130"/>
      <c r="C963" s="130"/>
      <c r="D963" s="127"/>
      <c r="E963" s="123" t="str">
        <f>IFERROR(__xludf.DUMMYFUNCTION("Query('(Fuente) 2. Campos'!$1:$994,""SELECT E WHERE A = '""&amp;D963&amp;""' LIMIT 1"",FALSE)"),"")</f>
        <v/>
      </c>
      <c r="F963" s="125"/>
    </row>
    <row r="964" hidden="1">
      <c r="A964" s="130"/>
      <c r="B964" s="130"/>
      <c r="C964" s="130"/>
      <c r="D964" s="127"/>
      <c r="E964" s="123" t="str">
        <f>IFERROR(__xludf.DUMMYFUNCTION("Query('(Fuente) 2. Campos'!$1:$994,""SELECT E WHERE A = '""&amp;D964&amp;""' LIMIT 1"",FALSE)"),"")</f>
        <v/>
      </c>
      <c r="F964" s="125"/>
    </row>
    <row r="965" hidden="1">
      <c r="A965" s="130"/>
      <c r="B965" s="130"/>
      <c r="C965" s="130"/>
      <c r="D965" s="127"/>
      <c r="E965" s="123" t="str">
        <f>IFERROR(__xludf.DUMMYFUNCTION("Query('(Fuente) 2. Campos'!$1:$994,""SELECT E WHERE A = '""&amp;D965&amp;""' LIMIT 1"",FALSE)"),"")</f>
        <v/>
      </c>
      <c r="F965" s="125"/>
    </row>
    <row r="966" hidden="1">
      <c r="A966" s="130"/>
      <c r="B966" s="130"/>
      <c r="C966" s="130"/>
      <c r="D966" s="127"/>
      <c r="E966" s="123" t="str">
        <f>IFERROR(__xludf.DUMMYFUNCTION("Query('(Fuente) 2. Campos'!$1:$994,""SELECT E WHERE A = '""&amp;D966&amp;""' LIMIT 1"",FALSE)"),"")</f>
        <v/>
      </c>
      <c r="F966" s="125"/>
    </row>
    <row r="967" hidden="1">
      <c r="A967" s="130"/>
      <c r="B967" s="130"/>
      <c r="C967" s="130"/>
      <c r="D967" s="127"/>
      <c r="E967" s="123" t="str">
        <f>IFERROR(__xludf.DUMMYFUNCTION("Query('(Fuente) 2. Campos'!$1:$994,""SELECT E WHERE A = '""&amp;D967&amp;""' LIMIT 1"",FALSE)"),"")</f>
        <v/>
      </c>
      <c r="F967" s="125"/>
    </row>
    <row r="968" hidden="1">
      <c r="A968" s="130"/>
      <c r="B968" s="130"/>
      <c r="C968" s="130"/>
      <c r="D968" s="127"/>
      <c r="E968" s="123" t="str">
        <f>IFERROR(__xludf.DUMMYFUNCTION("Query('(Fuente) 2. Campos'!$1:$994,""SELECT E WHERE A = '""&amp;D968&amp;""' LIMIT 1"",FALSE)"),"")</f>
        <v/>
      </c>
      <c r="F968" s="125"/>
    </row>
    <row r="969" hidden="1">
      <c r="A969" s="130"/>
      <c r="B969" s="130"/>
      <c r="C969" s="130"/>
      <c r="D969" s="127"/>
      <c r="E969" s="123" t="str">
        <f>IFERROR(__xludf.DUMMYFUNCTION("Query('(Fuente) 2. Campos'!$1:$994,""SELECT E WHERE A = '""&amp;D969&amp;""' LIMIT 1"",FALSE)"),"")</f>
        <v/>
      </c>
      <c r="F969" s="125"/>
    </row>
    <row r="970" hidden="1">
      <c r="A970" s="130"/>
      <c r="B970" s="130"/>
      <c r="C970" s="130"/>
      <c r="D970" s="127"/>
      <c r="E970" s="123" t="str">
        <f>IFERROR(__xludf.DUMMYFUNCTION("Query('(Fuente) 2. Campos'!$1:$994,""SELECT E WHERE A = '""&amp;D970&amp;""' LIMIT 1"",FALSE)"),"")</f>
        <v/>
      </c>
      <c r="F970" s="125"/>
    </row>
    <row r="971" hidden="1">
      <c r="A971" s="130"/>
      <c r="B971" s="130"/>
      <c r="C971" s="130"/>
      <c r="D971" s="127"/>
      <c r="E971" s="123" t="str">
        <f>IFERROR(__xludf.DUMMYFUNCTION("Query('(Fuente) 2. Campos'!$1:$994,""SELECT E WHERE A = '""&amp;D971&amp;""' LIMIT 1"",FALSE)"),"")</f>
        <v/>
      </c>
      <c r="F971" s="125"/>
    </row>
    <row r="972" hidden="1">
      <c r="A972" s="130"/>
      <c r="B972" s="130"/>
      <c r="C972" s="130"/>
      <c r="D972" s="127"/>
      <c r="E972" s="123" t="str">
        <f>IFERROR(__xludf.DUMMYFUNCTION("Query('(Fuente) 2. Campos'!$1:$994,""SELECT E WHERE A = '""&amp;D972&amp;""' LIMIT 1"",FALSE)"),"")</f>
        <v/>
      </c>
      <c r="F972" s="125"/>
    </row>
    <row r="973" hidden="1">
      <c r="A973" s="130"/>
      <c r="B973" s="130"/>
      <c r="C973" s="130"/>
      <c r="D973" s="127"/>
      <c r="E973" s="123" t="str">
        <f>IFERROR(__xludf.DUMMYFUNCTION("Query('(Fuente) 2. Campos'!$1:$994,""SELECT E WHERE A = '""&amp;D973&amp;""' LIMIT 1"",FALSE)"),"")</f>
        <v/>
      </c>
      <c r="F973" s="125"/>
    </row>
    <row r="974" hidden="1">
      <c r="A974" s="130"/>
      <c r="B974" s="130"/>
      <c r="C974" s="130"/>
      <c r="D974" s="127"/>
      <c r="E974" s="123" t="str">
        <f>IFERROR(__xludf.DUMMYFUNCTION("Query('(Fuente) 2. Campos'!$1:$994,""SELECT E WHERE A = '""&amp;D974&amp;""' LIMIT 1"",FALSE)"),"")</f>
        <v/>
      </c>
      <c r="F974" s="125"/>
    </row>
    <row r="975" hidden="1">
      <c r="A975" s="130"/>
      <c r="B975" s="130"/>
      <c r="C975" s="130"/>
      <c r="D975" s="127"/>
      <c r="E975" s="123" t="str">
        <f>IFERROR(__xludf.DUMMYFUNCTION("Query('(Fuente) 2. Campos'!$1:$994,""SELECT E WHERE A = '""&amp;D975&amp;""' LIMIT 1"",FALSE)"),"")</f>
        <v/>
      </c>
      <c r="F975" s="125"/>
    </row>
    <row r="976" hidden="1">
      <c r="A976" s="130"/>
      <c r="B976" s="130"/>
      <c r="C976" s="130"/>
      <c r="D976" s="127"/>
      <c r="E976" s="123" t="str">
        <f>IFERROR(__xludf.DUMMYFUNCTION("Query('(Fuente) 2. Campos'!$1:$994,""SELECT E WHERE A = '""&amp;D976&amp;""' LIMIT 1"",FALSE)"),"")</f>
        <v/>
      </c>
      <c r="F976" s="125"/>
    </row>
    <row r="977" hidden="1">
      <c r="A977" s="130"/>
      <c r="B977" s="130"/>
      <c r="C977" s="130"/>
      <c r="D977" s="127"/>
      <c r="E977" s="123" t="str">
        <f>IFERROR(__xludf.DUMMYFUNCTION("Query('(Fuente) 2. Campos'!$1:$994,""SELECT E WHERE A = '""&amp;D977&amp;""' LIMIT 1"",FALSE)"),"")</f>
        <v/>
      </c>
      <c r="F977" s="125"/>
    </row>
    <row r="978" hidden="1">
      <c r="A978" s="130"/>
      <c r="B978" s="130"/>
      <c r="C978" s="130"/>
      <c r="D978" s="127"/>
      <c r="E978" s="123" t="str">
        <f>IFERROR(__xludf.DUMMYFUNCTION("Query('(Fuente) 2. Campos'!$1:$994,""SELECT E WHERE A = '""&amp;D978&amp;""' LIMIT 1"",FALSE)"),"")</f>
        <v/>
      </c>
      <c r="F978" s="125"/>
    </row>
    <row r="979" hidden="1">
      <c r="A979" s="130"/>
      <c r="B979" s="130"/>
      <c r="C979" s="130"/>
      <c r="D979" s="127"/>
      <c r="E979" s="123" t="str">
        <f>IFERROR(__xludf.DUMMYFUNCTION("Query('(Fuente) 2. Campos'!$1:$994,""SELECT E WHERE A = '""&amp;D979&amp;""' LIMIT 1"",FALSE)"),"")</f>
        <v/>
      </c>
      <c r="F979" s="125"/>
    </row>
    <row r="980" hidden="1">
      <c r="A980" s="130"/>
      <c r="B980" s="130"/>
      <c r="C980" s="130"/>
      <c r="D980" s="127"/>
      <c r="E980" s="123" t="str">
        <f>IFERROR(__xludf.DUMMYFUNCTION("Query('(Fuente) 2. Campos'!$1:$994,""SELECT E WHERE A = '""&amp;D980&amp;""' LIMIT 1"",FALSE)"),"")</f>
        <v/>
      </c>
      <c r="F980" s="125"/>
    </row>
    <row r="981" hidden="1">
      <c r="A981" s="130"/>
      <c r="B981" s="130"/>
      <c r="C981" s="130"/>
      <c r="D981" s="127"/>
      <c r="E981" s="123" t="str">
        <f>IFERROR(__xludf.DUMMYFUNCTION("Query('(Fuente) 2. Campos'!$1:$994,""SELECT E WHERE A = '""&amp;D981&amp;""' LIMIT 1"",FALSE)"),"")</f>
        <v/>
      </c>
      <c r="F981" s="125"/>
    </row>
    <row r="982" hidden="1">
      <c r="A982" s="130"/>
      <c r="B982" s="130"/>
      <c r="C982" s="130"/>
      <c r="D982" s="127"/>
      <c r="E982" s="123" t="str">
        <f>IFERROR(__xludf.DUMMYFUNCTION("Query('(Fuente) 2. Campos'!$1:$994,""SELECT E WHERE A = '""&amp;D982&amp;""' LIMIT 1"",FALSE)"),"")</f>
        <v/>
      </c>
      <c r="F982" s="125"/>
    </row>
    <row r="983" hidden="1">
      <c r="A983" s="130"/>
      <c r="B983" s="130"/>
      <c r="C983" s="130"/>
      <c r="D983" s="127"/>
      <c r="E983" s="123" t="str">
        <f>IFERROR(__xludf.DUMMYFUNCTION("Query('(Fuente) 2. Campos'!$1:$994,""SELECT E WHERE A = '""&amp;D983&amp;""' LIMIT 1"",FALSE)"),"")</f>
        <v/>
      </c>
      <c r="F983" s="125"/>
    </row>
    <row r="984" hidden="1">
      <c r="A984" s="130"/>
      <c r="B984" s="130"/>
      <c r="C984" s="130"/>
      <c r="D984" s="127"/>
      <c r="E984" s="123" t="str">
        <f>IFERROR(__xludf.DUMMYFUNCTION("Query('(Fuente) 2. Campos'!$1:$994,""SELECT E WHERE A = '""&amp;D984&amp;""' LIMIT 1"",FALSE)"),"")</f>
        <v/>
      </c>
      <c r="F984" s="125"/>
    </row>
    <row r="985" hidden="1">
      <c r="A985" s="130"/>
      <c r="B985" s="130"/>
      <c r="C985" s="130"/>
      <c r="D985" s="127"/>
      <c r="E985" s="123" t="str">
        <f>IFERROR(__xludf.DUMMYFUNCTION("Query('(Fuente) 2. Campos'!$1:$994,""SELECT E WHERE A = '""&amp;D985&amp;""' LIMIT 1"",FALSE)"),"")</f>
        <v/>
      </c>
      <c r="F985" s="125"/>
    </row>
    <row r="986" hidden="1">
      <c r="A986" s="130"/>
      <c r="B986" s="130"/>
      <c r="C986" s="130"/>
      <c r="D986" s="127"/>
      <c r="E986" s="123" t="str">
        <f>IFERROR(__xludf.DUMMYFUNCTION("Query('(Fuente) 2. Campos'!$1:$994,""SELECT E WHERE A = '""&amp;D986&amp;""' LIMIT 1"",FALSE)"),"")</f>
        <v/>
      </c>
      <c r="F986" s="125"/>
    </row>
    <row r="987" hidden="1">
      <c r="A987" s="130"/>
      <c r="B987" s="130"/>
      <c r="C987" s="130"/>
      <c r="D987" s="127"/>
      <c r="E987" s="123" t="str">
        <f>IFERROR(__xludf.DUMMYFUNCTION("Query('(Fuente) 2. Campos'!$1:$994,""SELECT E WHERE A = '""&amp;D987&amp;""' LIMIT 1"",FALSE)"),"")</f>
        <v/>
      </c>
      <c r="F987" s="125"/>
    </row>
    <row r="988" hidden="1">
      <c r="A988" s="130"/>
      <c r="B988" s="130"/>
      <c r="C988" s="130"/>
      <c r="D988" s="127"/>
      <c r="E988" s="123" t="str">
        <f>IFERROR(__xludf.DUMMYFUNCTION("Query('(Fuente) 2. Campos'!$1:$994,""SELECT E WHERE A = '""&amp;D988&amp;""' LIMIT 1"",FALSE)"),"")</f>
        <v/>
      </c>
      <c r="F988" s="125"/>
    </row>
    <row r="989" hidden="1">
      <c r="A989" s="130"/>
      <c r="B989" s="130"/>
      <c r="C989" s="130"/>
      <c r="D989" s="127"/>
      <c r="E989" s="123" t="str">
        <f>IFERROR(__xludf.DUMMYFUNCTION("Query('(Fuente) 2. Campos'!$1:$994,""SELECT E WHERE A = '""&amp;D989&amp;""' LIMIT 1"",FALSE)"),"")</f>
        <v/>
      </c>
      <c r="F989" s="125"/>
    </row>
    <row r="990" hidden="1">
      <c r="A990" s="130"/>
      <c r="B990" s="130"/>
      <c r="C990" s="130"/>
      <c r="D990" s="127"/>
      <c r="E990" s="123" t="str">
        <f>IFERROR(__xludf.DUMMYFUNCTION("Query('(Fuente) 2. Campos'!$1:$994,""SELECT E WHERE A = '""&amp;D990&amp;""' LIMIT 1"",FALSE)"),"")</f>
        <v/>
      </c>
      <c r="F990" s="125"/>
    </row>
    <row r="991" hidden="1">
      <c r="A991" s="130"/>
      <c r="B991" s="130"/>
      <c r="C991" s="130"/>
      <c r="D991" s="127"/>
      <c r="E991" s="123" t="str">
        <f>IFERROR(__xludf.DUMMYFUNCTION("Query('(Fuente) 2. Campos'!$1:$994,""SELECT E WHERE A = '""&amp;D991&amp;""' LIMIT 1"",FALSE)"),"")</f>
        <v/>
      </c>
      <c r="F991" s="125"/>
    </row>
    <row r="992" hidden="1">
      <c r="A992" s="130"/>
      <c r="B992" s="130"/>
      <c r="C992" s="130"/>
      <c r="D992" s="127"/>
      <c r="E992" s="123" t="str">
        <f>IFERROR(__xludf.DUMMYFUNCTION("Query('(Fuente) 2. Campos'!$1:$994,""SELECT E WHERE A = '""&amp;D992&amp;""' LIMIT 1"",FALSE)"),"")</f>
        <v/>
      </c>
      <c r="F992" s="125"/>
    </row>
    <row r="993" hidden="1">
      <c r="A993" s="130"/>
      <c r="B993" s="130"/>
      <c r="C993" s="130"/>
      <c r="D993" s="127"/>
      <c r="E993" s="123" t="str">
        <f>IFERROR(__xludf.DUMMYFUNCTION("Query('(Fuente) 2. Campos'!$1:$994,""SELECT E WHERE A = '""&amp;D993&amp;""' LIMIT 1"",FALSE)"),"")</f>
        <v/>
      </c>
      <c r="F993" s="125"/>
    </row>
    <row r="994" hidden="1">
      <c r="A994" s="130"/>
      <c r="B994" s="130"/>
      <c r="C994" s="130"/>
      <c r="D994" s="127"/>
      <c r="E994" s="123" t="str">
        <f>IFERROR(__xludf.DUMMYFUNCTION("Query('(Fuente) 2. Campos'!$1:$994,""SELECT E WHERE A = '""&amp;D994&amp;""' LIMIT 1"",FALSE)"),"")</f>
        <v/>
      </c>
      <c r="F994" s="125"/>
    </row>
    <row r="995" hidden="1">
      <c r="A995" s="130"/>
      <c r="B995" s="130"/>
      <c r="C995" s="130"/>
      <c r="D995" s="127"/>
      <c r="E995" s="123" t="str">
        <f>IFERROR(__xludf.DUMMYFUNCTION("Query('(Fuente) 2. Campos'!$1:$994,""SELECT E WHERE A = '""&amp;D995&amp;""' LIMIT 1"",FALSE)"),"")</f>
        <v/>
      </c>
      <c r="F995" s="125"/>
    </row>
    <row r="996" hidden="1">
      <c r="A996" s="130"/>
      <c r="B996" s="130"/>
      <c r="C996" s="130"/>
      <c r="D996" s="127"/>
      <c r="E996" s="123" t="str">
        <f>IFERROR(__xludf.DUMMYFUNCTION("Query('(Fuente) 2. Campos'!$1:$994,""SELECT E WHERE A = '""&amp;D996&amp;""' LIMIT 1"",FALSE)"),"")</f>
        <v/>
      </c>
      <c r="F996" s="125"/>
    </row>
    <row r="997">
      <c r="A997" s="130"/>
      <c r="B997" s="130"/>
      <c r="C997" s="130"/>
      <c r="D997" s="127"/>
      <c r="E997" s="123" t="str">
        <f>IFERROR(__xludf.DUMMYFUNCTION("Query('(Fuente) 2. Campos'!$1:$994,""SELECT E WHERE A = '""&amp;D997&amp;""' LIMIT 1"",FALSE)"),"")</f>
        <v/>
      </c>
      <c r="F997" s="125"/>
    </row>
  </sheetData>
  <mergeCells count="10">
    <mergeCell ref="C54:F54"/>
    <mergeCell ref="B57:F57"/>
    <mergeCell ref="B64:F64"/>
    <mergeCell ref="B2:F2"/>
    <mergeCell ref="B5:F5"/>
    <mergeCell ref="C9:F9"/>
    <mergeCell ref="C18:F18"/>
    <mergeCell ref="C24:F24"/>
    <mergeCell ref="C30:F30"/>
    <mergeCell ref="C41:F41"/>
  </mergeCells>
  <dataValidations>
    <dataValidation type="list" allowBlank="1" sqref="D3:D4 D6:D8 D10:D17 D19:D23 D25:D29 D31:D40 D42:D53 D55:D56 D58:D63 D65:D997">
      <formula1>'(Fuente) 2. Campos'!$A$5:$A$994</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22.88"/>
    <col customWidth="1" min="3" max="3" width="37.63"/>
    <col customWidth="1" min="4" max="6" width="25.13"/>
  </cols>
  <sheetData>
    <row r="1">
      <c r="A1" s="119" t="s">
        <v>312</v>
      </c>
      <c r="B1" s="119" t="s">
        <v>313</v>
      </c>
      <c r="C1" s="119" t="s">
        <v>58</v>
      </c>
      <c r="D1" s="119" t="s">
        <v>1407</v>
      </c>
      <c r="E1" s="119" t="s">
        <v>272</v>
      </c>
      <c r="F1" s="119" t="s">
        <v>1408</v>
      </c>
    </row>
    <row r="2">
      <c r="A2" s="131"/>
      <c r="B2" s="132" t="s">
        <v>1424</v>
      </c>
    </row>
    <row r="3">
      <c r="A3" s="120" t="s">
        <v>483</v>
      </c>
      <c r="B3" s="120" t="s">
        <v>484</v>
      </c>
      <c r="C3" s="120" t="s">
        <v>485</v>
      </c>
      <c r="D3" s="122" t="s">
        <v>1425</v>
      </c>
      <c r="E3" s="123" t="str">
        <f>IFERROR(__xludf.DUMMYFUNCTION("Query('(Fuente) 2. Campos'!$1:$994,""SELECT E WHERE A = '""&amp;D3&amp;""' LIMIT 1"",FALSE)"),"SF/SPIP/DPIP/CS1000MDP/0120/2020")</f>
        <v>SF/SPIP/DPIP/CS1000MDP/0120/2020</v>
      </c>
      <c r="F3" s="125"/>
    </row>
    <row r="4">
      <c r="A4" s="120" t="s">
        <v>486</v>
      </c>
      <c r="B4" s="120" t="s">
        <v>487</v>
      </c>
      <c r="C4" s="120" t="s">
        <v>488</v>
      </c>
      <c r="D4" s="122"/>
      <c r="E4" s="123" t="str">
        <f>IFERROR(__xludf.DUMMYFUNCTION("Query('(Fuente) 2. Campos'!$1:$994,""SELECT E WHERE A = '""&amp;D4&amp;""' LIMIT 1"",FALSE)"),"")</f>
        <v/>
      </c>
      <c r="F4" s="125"/>
    </row>
    <row r="5">
      <c r="A5" s="120" t="s">
        <v>1426</v>
      </c>
      <c r="B5" s="126" t="s">
        <v>1427</v>
      </c>
      <c r="C5" s="126" t="s">
        <v>1428</v>
      </c>
    </row>
    <row r="6">
      <c r="A6" s="120" t="s">
        <v>1429</v>
      </c>
      <c r="B6" s="120" t="s">
        <v>472</v>
      </c>
      <c r="C6" s="120" t="s">
        <v>473</v>
      </c>
      <c r="D6" s="122" t="s">
        <v>1430</v>
      </c>
      <c r="E6" s="123" t="str">
        <f>IFERROR(__xludf.DUMMYFUNCTION("Query('(Fuente) 2. Campos'!$1:$994,""SELECT E WHERE A = '""&amp;D6&amp;""' LIMIT 1"",FALSE)"),"Director de Obras de CAO")</f>
        <v>Director de Obras de CAO</v>
      </c>
      <c r="F6" s="125"/>
    </row>
    <row r="7">
      <c r="A7" s="120" t="s">
        <v>1431</v>
      </c>
      <c r="B7" s="120" t="s">
        <v>358</v>
      </c>
      <c r="C7" s="120" t="s">
        <v>475</v>
      </c>
      <c r="D7" s="122" t="s">
        <v>1432</v>
      </c>
      <c r="E7" s="123" t="str">
        <f>IFERROR(__xludf.DUMMYFUNCTION("Query('(Fuente) 2. Campos'!$1:$994,""SELECT E WHERE A = '""&amp;D7&amp;""' LIMIT 1"",FALSE)"),"CAO")</f>
        <v>CAO</v>
      </c>
      <c r="F7" s="125"/>
    </row>
    <row r="8">
      <c r="A8" s="120" t="s">
        <v>346</v>
      </c>
      <c r="B8" s="121" t="s">
        <v>1433</v>
      </c>
    </row>
    <row r="9">
      <c r="A9" s="120" t="s">
        <v>353</v>
      </c>
      <c r="B9" s="120" t="s">
        <v>354</v>
      </c>
      <c r="C9" s="120" t="s">
        <v>355</v>
      </c>
      <c r="D9" s="122" t="s">
        <v>1434</v>
      </c>
      <c r="E9" s="123" t="str">
        <f>IFERROR(__xludf.DUMMYFUNCTION("Query('(Fuente) 2. Campos'!$1:$994,""SELECT E WHERE A = '""&amp;D9&amp;""' LIMIT 1"",FALSE)"),"Dirección de Obras")</f>
        <v>Dirección de Obras</v>
      </c>
      <c r="F9" s="125"/>
    </row>
    <row r="10">
      <c r="A10" s="120" t="s">
        <v>357</v>
      </c>
      <c r="B10" s="120" t="s">
        <v>358</v>
      </c>
      <c r="C10" s="120" t="s">
        <v>359</v>
      </c>
      <c r="D10" s="122" t="s">
        <v>1432</v>
      </c>
      <c r="E10" s="123" t="str">
        <f>IFERROR(__xludf.DUMMYFUNCTION("Query('(Fuente) 2. Campos'!$1:$994,""SELECT E WHERE A = '""&amp;D10&amp;""' LIMIT 1"",FALSE)"),"CAO")</f>
        <v>CAO</v>
      </c>
      <c r="F10" s="125"/>
    </row>
    <row r="11">
      <c r="A11" s="120" t="s">
        <v>360</v>
      </c>
      <c r="B11" s="120" t="s">
        <v>361</v>
      </c>
      <c r="C11" s="120" t="s">
        <v>362</v>
      </c>
      <c r="D11" s="122" t="s">
        <v>1434</v>
      </c>
      <c r="E11" s="123" t="str">
        <f>IFERROR(__xludf.DUMMYFUNCTION("Query('(Fuente) 2. Campos'!$1:$994,""SELECT E WHERE A = '""&amp;D11&amp;""' LIMIT 1"",FALSE)"),"Dirección de Obras")</f>
        <v>Dirección de Obras</v>
      </c>
      <c r="F11" s="125"/>
    </row>
    <row r="12">
      <c r="A12" s="120" t="s">
        <v>364</v>
      </c>
      <c r="B12" s="120" t="s">
        <v>365</v>
      </c>
      <c r="C12" s="126" t="s">
        <v>366</v>
      </c>
    </row>
    <row r="13">
      <c r="A13" s="120" t="s">
        <v>367</v>
      </c>
      <c r="B13" s="120" t="s">
        <v>368</v>
      </c>
      <c r="C13" s="120" t="s">
        <v>369</v>
      </c>
      <c r="D13" s="122" t="s">
        <v>1435</v>
      </c>
      <c r="E13" s="123" t="str">
        <f>IFERROR(__xludf.DUMMYFUNCTION("Query('(Fuente) 2. Campos'!$1:$994,""SELECT E WHERE A = '""&amp;D13&amp;""' LIMIT 1"",FALSE)"),"Director General de CAO")</f>
        <v>Director General de CAO</v>
      </c>
      <c r="F13" s="125"/>
    </row>
    <row r="14">
      <c r="A14" s="120" t="s">
        <v>371</v>
      </c>
      <c r="B14" s="120" t="s">
        <v>372</v>
      </c>
      <c r="C14" s="120" t="s">
        <v>373</v>
      </c>
      <c r="D14" s="127"/>
      <c r="E14" s="123" t="str">
        <f>IFERROR(__xludf.DUMMYFUNCTION("Query('(Fuente) 2. Campos'!$1:$994,""SELECT E WHERE A = '""&amp;D14&amp;""' LIMIT 1"",FALSE)"),"")</f>
        <v/>
      </c>
      <c r="F14" s="125"/>
    </row>
    <row r="15">
      <c r="A15" s="120" t="s">
        <v>375</v>
      </c>
      <c r="B15" s="120" t="s">
        <v>376</v>
      </c>
      <c r="C15" s="120" t="s">
        <v>377</v>
      </c>
      <c r="D15" s="122" t="s">
        <v>1432</v>
      </c>
      <c r="E15" s="123" t="str">
        <f>IFERROR(__xludf.DUMMYFUNCTION("Query('(Fuente) 2. Campos'!$1:$994,""SELECT E WHERE A = '""&amp;D15&amp;""' LIMIT 1"",FALSE)"),"CAO")</f>
        <v>CAO</v>
      </c>
      <c r="F15" s="125"/>
    </row>
    <row r="16">
      <c r="A16" s="120" t="s">
        <v>379</v>
      </c>
      <c r="B16" s="120" t="s">
        <v>380</v>
      </c>
      <c r="C16" s="120" t="s">
        <v>381</v>
      </c>
      <c r="D16" s="127"/>
      <c r="E16" s="123" t="str">
        <f>IFERROR(__xludf.DUMMYFUNCTION("Query('(Fuente) 2. Campos'!$1:$994,""SELECT E WHERE A = '""&amp;D16&amp;""' LIMIT 1"",FALSE)"),"")</f>
        <v/>
      </c>
      <c r="F16" s="125"/>
    </row>
    <row r="17">
      <c r="A17" s="120" t="s">
        <v>382</v>
      </c>
      <c r="B17" s="120" t="s">
        <v>383</v>
      </c>
      <c r="C17" s="120" t="s">
        <v>384</v>
      </c>
      <c r="D17" s="127"/>
      <c r="E17" s="123" t="str">
        <f>IFERROR(__xludf.DUMMYFUNCTION("Query('(Fuente) 2. Campos'!$1:$994,""SELECT E WHERE A = '""&amp;D17&amp;""' LIMIT 1"",FALSE)"),"")</f>
        <v/>
      </c>
      <c r="F17" s="125"/>
    </row>
    <row r="18">
      <c r="A18" s="120" t="s">
        <v>386</v>
      </c>
      <c r="B18" s="120" t="s">
        <v>387</v>
      </c>
      <c r="C18" s="120" t="s">
        <v>388</v>
      </c>
      <c r="D18" s="127"/>
      <c r="E18" s="123" t="str">
        <f>IFERROR(__xludf.DUMMYFUNCTION("Query('(Fuente) 2. Campos'!$1:$994,""SELECT E WHERE A = '""&amp;D18&amp;""' LIMIT 1"",FALSE)"),"")</f>
        <v/>
      </c>
      <c r="F18" s="125"/>
    </row>
    <row r="19">
      <c r="A19" s="120" t="s">
        <v>389</v>
      </c>
      <c r="B19" s="120" t="s">
        <v>390</v>
      </c>
      <c r="C19" s="120" t="s">
        <v>391</v>
      </c>
      <c r="D19" s="127"/>
      <c r="E19" s="123" t="str">
        <f>IFERROR(__xludf.DUMMYFUNCTION("Query('(Fuente) 2. Campos'!$1:$994,""SELECT E WHERE A = '""&amp;D19&amp;""' LIMIT 1"",FALSE)"),"")</f>
        <v/>
      </c>
      <c r="F19" s="125"/>
    </row>
    <row r="20">
      <c r="A20" s="120" t="s">
        <v>392</v>
      </c>
      <c r="B20" s="120" t="s">
        <v>393</v>
      </c>
      <c r="C20" s="120" t="s">
        <v>394</v>
      </c>
      <c r="D20" s="127"/>
      <c r="E20" s="123" t="str">
        <f>IFERROR(__xludf.DUMMYFUNCTION("Query('(Fuente) 2. Campos'!$1:$994,""SELECT E WHERE A = '""&amp;D20&amp;""' LIMIT 1"",FALSE)"),"")</f>
        <v/>
      </c>
      <c r="F20" s="125"/>
    </row>
    <row r="21">
      <c r="A21" s="120" t="s">
        <v>396</v>
      </c>
      <c r="B21" s="120" t="s">
        <v>397</v>
      </c>
      <c r="C21" s="126" t="s">
        <v>398</v>
      </c>
    </row>
    <row r="22">
      <c r="A22" s="120" t="s">
        <v>396</v>
      </c>
      <c r="B22" s="120" t="s">
        <v>365</v>
      </c>
      <c r="C22" s="120" t="s">
        <v>366</v>
      </c>
      <c r="D22" s="127"/>
      <c r="E22" s="123" t="str">
        <f>IFERROR(__xludf.DUMMYFUNCTION("Query('(Fuente) 2. Campos'!$1:$994,""SELECT E WHERE A = '""&amp;D22&amp;""' LIMIT 1"",FALSE)"),"")</f>
        <v/>
      </c>
      <c r="F22" s="125"/>
    </row>
    <row r="23">
      <c r="A23" s="120" t="s">
        <v>399</v>
      </c>
      <c r="B23" s="120" t="s">
        <v>372</v>
      </c>
      <c r="C23" s="120" t="s">
        <v>373</v>
      </c>
      <c r="D23" s="127"/>
      <c r="E23" s="123" t="str">
        <f>IFERROR(__xludf.DUMMYFUNCTION("Query('(Fuente) 2. Campos'!$1:$994,""SELECT E WHERE A = '""&amp;D23&amp;""' LIMIT 1"",FALSE)"),"")</f>
        <v/>
      </c>
      <c r="F23" s="125"/>
    </row>
    <row r="24">
      <c r="A24" s="120" t="s">
        <v>400</v>
      </c>
      <c r="B24" s="120" t="s">
        <v>376</v>
      </c>
      <c r="C24" s="120" t="s">
        <v>377</v>
      </c>
      <c r="D24" s="127"/>
      <c r="E24" s="123" t="str">
        <f>IFERROR(__xludf.DUMMYFUNCTION("Query('(Fuente) 2. Campos'!$1:$994,""SELECT E WHERE A = '""&amp;D24&amp;""' LIMIT 1"",FALSE)"),"")</f>
        <v/>
      </c>
      <c r="F24" s="125"/>
    </row>
    <row r="25">
      <c r="A25" s="120" t="s">
        <v>401</v>
      </c>
      <c r="B25" s="120" t="s">
        <v>380</v>
      </c>
      <c r="C25" s="120" t="s">
        <v>381</v>
      </c>
      <c r="D25" s="127"/>
      <c r="E25" s="123" t="str">
        <f>IFERROR(__xludf.DUMMYFUNCTION("Query('(Fuente) 2. Campos'!$1:$994,""SELECT E WHERE A = '""&amp;D25&amp;""' LIMIT 1"",FALSE)"),"")</f>
        <v/>
      </c>
      <c r="F25" s="125"/>
    </row>
    <row r="26">
      <c r="A26" s="120" t="s">
        <v>402</v>
      </c>
      <c r="B26" s="120" t="s">
        <v>393</v>
      </c>
      <c r="C26" s="120" t="s">
        <v>394</v>
      </c>
      <c r="D26" s="127"/>
      <c r="E26" s="123" t="str">
        <f>IFERROR(__xludf.DUMMYFUNCTION("Query('(Fuente) 2. Campos'!$1:$994,""SELECT E WHERE A = '""&amp;D26&amp;""' LIMIT 1"",FALSE)"),"")</f>
        <v/>
      </c>
      <c r="F26" s="125"/>
    </row>
    <row r="27">
      <c r="A27" s="120" t="s">
        <v>403</v>
      </c>
      <c r="B27" s="120" t="s">
        <v>404</v>
      </c>
      <c r="C27" s="126" t="s">
        <v>405</v>
      </c>
    </row>
    <row r="28">
      <c r="A28" s="120" t="s">
        <v>406</v>
      </c>
      <c r="B28" s="120" t="s">
        <v>407</v>
      </c>
      <c r="C28" s="120" t="s">
        <v>408</v>
      </c>
      <c r="D28" s="122" t="s">
        <v>1415</v>
      </c>
      <c r="E28" s="123" t="str">
        <f>IFERROR(__xludf.DUMMYFUNCTION("Query('(Fuente) 2. Campos'!$1:$994,""SELECT E WHERE A = '""&amp;D28&amp;""' LIMIT 1"",FALSE)"),"Av. Gerardo Pandal Graff No. 1")</f>
        <v>Av. Gerardo Pandal Graff No. 1</v>
      </c>
      <c r="F28" s="125"/>
    </row>
    <row r="29">
      <c r="A29" s="120" t="s">
        <v>409</v>
      </c>
      <c r="B29" s="120" t="s">
        <v>410</v>
      </c>
      <c r="C29" s="120" t="s">
        <v>411</v>
      </c>
      <c r="D29" s="122" t="s">
        <v>1416</v>
      </c>
      <c r="E29" s="123" t="str">
        <f>IFERROR(__xludf.DUMMYFUNCTION("Query('(Fuente) 2. Campos'!$1:$994,""SELECT E WHERE A = '""&amp;D29&amp;""' LIMIT 1"",FALSE)"),"Reyes Mantecon")</f>
        <v>Reyes Mantecon</v>
      </c>
      <c r="F29" s="125"/>
    </row>
    <row r="30">
      <c r="A30" s="120" t="s">
        <v>412</v>
      </c>
      <c r="B30" s="120" t="s">
        <v>413</v>
      </c>
      <c r="C30" s="120" t="s">
        <v>414</v>
      </c>
      <c r="D30" s="122" t="s">
        <v>1417</v>
      </c>
      <c r="E30" s="123" t="str">
        <f>IFERROR(__xludf.DUMMYFUNCTION("Query('(Fuente) 2. Campos'!$1:$994,""SELECT E WHERE A = '""&amp;D30&amp;""' LIMIT 1"",FALSE)"),"Valles centrales")</f>
        <v>Valles centrales</v>
      </c>
      <c r="F30" s="125"/>
    </row>
    <row r="31">
      <c r="A31" s="120" t="s">
        <v>415</v>
      </c>
      <c r="B31" s="120" t="s">
        <v>416</v>
      </c>
      <c r="C31" s="120" t="s">
        <v>417</v>
      </c>
      <c r="D31" s="122" t="s">
        <v>1418</v>
      </c>
      <c r="E31" s="123" t="str">
        <f>IFERROR(__xludf.DUMMYFUNCTION("Query('(Fuente) 2. Campos'!$1:$994,""SELECT E WHERE A = '""&amp;D31&amp;""' LIMIT 1"",FALSE)"),"71257")</f>
        <v>71257</v>
      </c>
      <c r="F31" s="125"/>
    </row>
    <row r="32">
      <c r="A32" s="120" t="s">
        <v>418</v>
      </c>
      <c r="B32" s="120" t="s">
        <v>419</v>
      </c>
      <c r="C32" s="120" t="s">
        <v>420</v>
      </c>
      <c r="D32" s="122" t="s">
        <v>1419</v>
      </c>
      <c r="E32" s="123" t="str">
        <f>IFERROR(__xludf.DUMMYFUNCTION("Query('(Fuente) 2. Campos'!$1:$994,""SELECT E WHERE A = '""&amp;D32&amp;""' LIMIT 1"",FALSE)"),"México")</f>
        <v>México</v>
      </c>
      <c r="F32" s="125"/>
    </row>
    <row r="33">
      <c r="A33" s="120" t="s">
        <v>421</v>
      </c>
      <c r="B33" s="120" t="s">
        <v>422</v>
      </c>
      <c r="C33" s="126" t="s">
        <v>423</v>
      </c>
    </row>
    <row r="34">
      <c r="A34" s="120" t="s">
        <v>424</v>
      </c>
      <c r="B34" s="120" t="s">
        <v>425</v>
      </c>
      <c r="C34" s="120" t="s">
        <v>426</v>
      </c>
      <c r="D34" s="122" t="s">
        <v>1413</v>
      </c>
      <c r="E34" s="123" t="str">
        <f>IFERROR(__xludf.DUMMYFUNCTION("Query('(Fuente) 2. Campos'!$1:$994,""SELECT E WHERE A = '""&amp;D34&amp;""' LIMIT 1"",FALSE)"),"Jefe de la Unidad de Licitaciones")</f>
        <v>Jefe de la Unidad de Licitaciones</v>
      </c>
      <c r="F34" s="125"/>
    </row>
    <row r="35">
      <c r="A35" s="120" t="s">
        <v>427</v>
      </c>
      <c r="B35" s="120" t="s">
        <v>428</v>
      </c>
      <c r="C35" s="120" t="s">
        <v>429</v>
      </c>
      <c r="D35" s="122"/>
      <c r="E35" s="123" t="str">
        <f>IFERROR(__xludf.DUMMYFUNCTION("Query('(Fuente) 2. Campos'!$1:$994,""SELECT E WHERE A = '""&amp;D35&amp;""' LIMIT 1"",FALSE)"),"")</f>
        <v/>
      </c>
      <c r="F35" s="125"/>
    </row>
    <row r="36">
      <c r="A36" s="120" t="s">
        <v>430</v>
      </c>
      <c r="B36" s="120" t="s">
        <v>383</v>
      </c>
      <c r="C36" s="120" t="s">
        <v>384</v>
      </c>
      <c r="D36" s="122"/>
      <c r="E36" s="123" t="str">
        <f>IFERROR(__xludf.DUMMYFUNCTION("Query('(Fuente) 2. Campos'!$1:$994,""SELECT E WHERE A = '""&amp;D36&amp;""' LIMIT 1"",FALSE)"),"")</f>
        <v/>
      </c>
      <c r="F36" s="125"/>
    </row>
    <row r="37">
      <c r="A37" s="120" t="s">
        <v>431</v>
      </c>
      <c r="B37" s="120" t="s">
        <v>387</v>
      </c>
      <c r="C37" s="120" t="s">
        <v>388</v>
      </c>
      <c r="D37" s="122"/>
      <c r="E37" s="123" t="str">
        <f>IFERROR(__xludf.DUMMYFUNCTION("Query('(Fuente) 2. Campos'!$1:$994,""SELECT E WHERE A = '""&amp;D37&amp;""' LIMIT 1"",FALSE)"),"")</f>
        <v/>
      </c>
      <c r="F37" s="125"/>
    </row>
    <row r="38">
      <c r="A38" s="120" t="s">
        <v>432</v>
      </c>
      <c r="B38" s="120" t="s">
        <v>390</v>
      </c>
      <c r="C38" s="120" t="s">
        <v>391</v>
      </c>
      <c r="D38" s="122"/>
      <c r="E38" s="123" t="str">
        <f>IFERROR(__xludf.DUMMYFUNCTION("Query('(Fuente) 2. Campos'!$1:$994,""SELECT E WHERE A = '""&amp;D38&amp;""' LIMIT 1"",FALSE)"),"")</f>
        <v/>
      </c>
      <c r="F38" s="125"/>
    </row>
    <row r="39">
      <c r="A39" s="120" t="s">
        <v>433</v>
      </c>
      <c r="B39" s="120" t="s">
        <v>434</v>
      </c>
      <c r="C39" s="120" t="s">
        <v>435</v>
      </c>
      <c r="D39" s="122"/>
      <c r="E39" s="123" t="str">
        <f>IFERROR(__xludf.DUMMYFUNCTION("Query('(Fuente) 2. Campos'!$1:$994,""SELECT E WHERE A = '""&amp;D39&amp;""' LIMIT 1"",FALSE)"),"")</f>
        <v/>
      </c>
      <c r="F39" s="125"/>
    </row>
    <row r="40">
      <c r="A40" s="120" t="s">
        <v>436</v>
      </c>
      <c r="B40" s="120" t="s">
        <v>437</v>
      </c>
      <c r="C40" s="120" t="s">
        <v>438</v>
      </c>
      <c r="D40" s="122"/>
      <c r="E40" s="123" t="str">
        <f>IFERROR(__xludf.DUMMYFUNCTION("Query('(Fuente) 2. Campos'!$1:$994,""SELECT E WHERE A = '""&amp;D40&amp;""' LIMIT 1"",FALSE)"),"")</f>
        <v/>
      </c>
      <c r="F40" s="125"/>
    </row>
    <row r="41">
      <c r="A41" s="120" t="s">
        <v>439</v>
      </c>
      <c r="B41" s="120" t="s">
        <v>440</v>
      </c>
      <c r="C41" s="120" t="s">
        <v>441</v>
      </c>
      <c r="D41" s="127"/>
      <c r="E41" s="123" t="str">
        <f>IFERROR(__xludf.DUMMYFUNCTION("Query('(Fuente) 2. Campos'!$1:$994,""SELECT E WHERE A = '""&amp;D41&amp;""' LIMIT 1"",FALSE)"),"")</f>
        <v/>
      </c>
      <c r="F41" s="125"/>
    </row>
    <row r="42">
      <c r="A42" s="120" t="s">
        <v>442</v>
      </c>
      <c r="B42" s="120" t="s">
        <v>443</v>
      </c>
      <c r="C42" s="120" t="s">
        <v>444</v>
      </c>
      <c r="D42" s="122" t="s">
        <v>1414</v>
      </c>
      <c r="E42" s="129" t="str">
        <f>IFERROR(__xludf.DUMMYFUNCTION("Query('(Fuente) 2. Campos'!$1:$994,""SELECT E WHERE A = '""&amp;D42&amp;""' LIMIT 1"",FALSE)"),"https://www.oaxaca.gob.mx/cao/")</f>
        <v>https://www.oaxaca.gob.mx/cao/</v>
      </c>
      <c r="F42" s="125"/>
    </row>
    <row r="43">
      <c r="A43" s="120" t="s">
        <v>445</v>
      </c>
      <c r="B43" s="120" t="s">
        <v>446</v>
      </c>
      <c r="C43" s="120" t="s">
        <v>447</v>
      </c>
      <c r="D43" s="122" t="s">
        <v>1422</v>
      </c>
      <c r="E43" s="123" t="str">
        <f>IFERROR(__xludf.DUMMYFUNCTION("Query('(Fuente) 2. Campos'!$1:$994,""SELECT E WHERE A = '""&amp;D43&amp;""' LIMIT 1"",FALSE)"),"es")</f>
        <v>es</v>
      </c>
      <c r="F43" s="125"/>
    </row>
    <row r="44">
      <c r="A44" s="120" t="s">
        <v>451</v>
      </c>
      <c r="B44" s="120" t="s">
        <v>450</v>
      </c>
      <c r="C44" s="126" t="s">
        <v>452</v>
      </c>
    </row>
    <row r="45">
      <c r="A45" s="120" t="s">
        <v>453</v>
      </c>
      <c r="B45" s="120" t="s">
        <v>425</v>
      </c>
      <c r="C45" s="120" t="s">
        <v>426</v>
      </c>
      <c r="D45" s="127"/>
      <c r="E45" s="123" t="str">
        <f>IFERROR(__xludf.DUMMYFUNCTION("Query('(Fuente) 2. Campos'!$1:$994,""SELECT E WHERE A = '""&amp;D45&amp;""' LIMIT 1"",FALSE)"),"")</f>
        <v/>
      </c>
      <c r="F45" s="125"/>
    </row>
    <row r="46">
      <c r="A46" s="120" t="s">
        <v>454</v>
      </c>
      <c r="B46" s="120" t="s">
        <v>428</v>
      </c>
      <c r="C46" s="120" t="s">
        <v>429</v>
      </c>
      <c r="D46" s="127"/>
      <c r="E46" s="123" t="str">
        <f>IFERROR(__xludf.DUMMYFUNCTION("Query('(Fuente) 2. Campos'!$1:$994,""SELECT E WHERE A = '""&amp;D46&amp;""' LIMIT 1"",FALSE)"),"")</f>
        <v/>
      </c>
      <c r="F46" s="125"/>
    </row>
    <row r="47">
      <c r="A47" s="120" t="s">
        <v>455</v>
      </c>
      <c r="B47" s="120" t="s">
        <v>383</v>
      </c>
      <c r="C47" s="120" t="s">
        <v>384</v>
      </c>
      <c r="D47" s="127"/>
      <c r="E47" s="123" t="str">
        <f>IFERROR(__xludf.DUMMYFUNCTION("Query('(Fuente) 2. Campos'!$1:$994,""SELECT E WHERE A = '""&amp;D47&amp;""' LIMIT 1"",FALSE)"),"")</f>
        <v/>
      </c>
      <c r="F47" s="125"/>
    </row>
    <row r="48">
      <c r="A48" s="120" t="s">
        <v>456</v>
      </c>
      <c r="B48" s="120" t="s">
        <v>387</v>
      </c>
      <c r="C48" s="120" t="s">
        <v>388</v>
      </c>
      <c r="D48" s="127"/>
      <c r="E48" s="123" t="str">
        <f>IFERROR(__xludf.DUMMYFUNCTION("Query('(Fuente) 2. Campos'!$1:$994,""SELECT E WHERE A = '""&amp;D48&amp;""' LIMIT 1"",FALSE)"),"")</f>
        <v/>
      </c>
      <c r="F48" s="125"/>
    </row>
    <row r="49">
      <c r="A49" s="120" t="s">
        <v>457</v>
      </c>
      <c r="B49" s="120" t="s">
        <v>390</v>
      </c>
      <c r="C49" s="120" t="s">
        <v>391</v>
      </c>
      <c r="D49" s="127"/>
      <c r="E49" s="123" t="str">
        <f>IFERROR(__xludf.DUMMYFUNCTION("Query('(Fuente) 2. Campos'!$1:$994,""SELECT E WHERE A = '""&amp;D49&amp;""' LIMIT 1"",FALSE)"),"")</f>
        <v/>
      </c>
      <c r="F49" s="125"/>
    </row>
    <row r="50">
      <c r="A50" s="120" t="s">
        <v>458</v>
      </c>
      <c r="B50" s="120" t="s">
        <v>434</v>
      </c>
      <c r="C50" s="120" t="s">
        <v>435</v>
      </c>
      <c r="D50" s="127"/>
      <c r="E50" s="123" t="str">
        <f>IFERROR(__xludf.DUMMYFUNCTION("Query('(Fuente) 2. Campos'!$1:$994,""SELECT E WHERE A = '""&amp;D50&amp;""' LIMIT 1"",FALSE)"),"")</f>
        <v/>
      </c>
      <c r="F50" s="125"/>
    </row>
    <row r="51">
      <c r="A51" s="120" t="s">
        <v>459</v>
      </c>
      <c r="B51" s="120" t="s">
        <v>437</v>
      </c>
      <c r="C51" s="120" t="s">
        <v>438</v>
      </c>
      <c r="D51" s="127"/>
      <c r="E51" s="123" t="str">
        <f>IFERROR(__xludf.DUMMYFUNCTION("Query('(Fuente) 2. Campos'!$1:$994,""SELECT E WHERE A = '""&amp;D51&amp;""' LIMIT 1"",FALSE)"),"")</f>
        <v/>
      </c>
      <c r="F51" s="125"/>
    </row>
    <row r="52">
      <c r="A52" s="120" t="s">
        <v>460</v>
      </c>
      <c r="B52" s="120" t="s">
        <v>440</v>
      </c>
      <c r="C52" s="120" t="s">
        <v>441</v>
      </c>
      <c r="D52" s="127"/>
      <c r="E52" s="123" t="str">
        <f>IFERROR(__xludf.DUMMYFUNCTION("Query('(Fuente) 2. Campos'!$1:$994,""SELECT E WHERE A = '""&amp;D52&amp;""' LIMIT 1"",FALSE)"),"")</f>
        <v/>
      </c>
      <c r="F52" s="125"/>
    </row>
    <row r="53">
      <c r="A53" s="120" t="s">
        <v>461</v>
      </c>
      <c r="B53" s="120" t="s">
        <v>443</v>
      </c>
      <c r="C53" s="120" t="s">
        <v>444</v>
      </c>
      <c r="D53" s="127"/>
      <c r="E53" s="123" t="str">
        <f>IFERROR(__xludf.DUMMYFUNCTION("Query('(Fuente) 2. Campos'!$1:$994,""SELECT E WHERE A = '""&amp;D53&amp;""' LIMIT 1"",FALSE)"),"")</f>
        <v/>
      </c>
      <c r="F53" s="125"/>
    </row>
    <row r="54">
      <c r="A54" s="120" t="s">
        <v>462</v>
      </c>
      <c r="B54" s="120" t="s">
        <v>446</v>
      </c>
      <c r="C54" s="120" t="s">
        <v>447</v>
      </c>
      <c r="D54" s="127"/>
      <c r="E54" s="123" t="str">
        <f>IFERROR(__xludf.DUMMYFUNCTION("Query('(Fuente) 2. Campos'!$1:$994,""SELECT E WHERE A = '""&amp;D54&amp;""' LIMIT 1"",FALSE)"),"")</f>
        <v/>
      </c>
      <c r="F54" s="125"/>
    </row>
    <row r="55">
      <c r="A55" s="120" t="s">
        <v>463</v>
      </c>
      <c r="B55" s="120" t="s">
        <v>464</v>
      </c>
      <c r="C55" s="120" t="s">
        <v>465</v>
      </c>
      <c r="D55" s="127"/>
      <c r="E55" s="123" t="str">
        <f>IFERROR(__xludf.DUMMYFUNCTION("Query('(Fuente) 2. Campos'!$1:$994,""SELECT E WHERE A = '""&amp;D55&amp;""' LIMIT 1"",FALSE)"),"")</f>
        <v/>
      </c>
      <c r="F55" s="125"/>
    </row>
    <row r="56">
      <c r="A56" s="120" t="s">
        <v>467</v>
      </c>
      <c r="B56" s="120" t="s">
        <v>468</v>
      </c>
      <c r="C56" s="126" t="s">
        <v>470</v>
      </c>
    </row>
    <row r="57">
      <c r="A57" s="120" t="s">
        <v>471</v>
      </c>
      <c r="B57" s="120" t="s">
        <v>472</v>
      </c>
      <c r="C57" s="120" t="s">
        <v>473</v>
      </c>
      <c r="D57" s="127"/>
      <c r="E57" s="123" t="str">
        <f>IFERROR(__xludf.DUMMYFUNCTION("Query('(Fuente) 2. Campos'!$1:$994,""SELECT E WHERE A = '""&amp;D57&amp;""' LIMIT 1"",FALSE)"),"")</f>
        <v/>
      </c>
      <c r="F57" s="125"/>
    </row>
    <row r="58">
      <c r="A58" s="120" t="s">
        <v>474</v>
      </c>
      <c r="B58" s="120" t="s">
        <v>358</v>
      </c>
      <c r="C58" s="120" t="s">
        <v>475</v>
      </c>
      <c r="D58" s="127"/>
      <c r="E58" s="123" t="str">
        <f>IFERROR(__xludf.DUMMYFUNCTION("Query('(Fuente) 2. Campos'!$1:$994,""SELECT E WHERE A = '""&amp;D58&amp;""' LIMIT 1"",FALSE)"),"")</f>
        <v/>
      </c>
      <c r="F58" s="125"/>
    </row>
    <row r="59">
      <c r="A59" s="120" t="s">
        <v>1436</v>
      </c>
      <c r="B59" s="126" t="s">
        <v>1437</v>
      </c>
      <c r="C59" s="126" t="s">
        <v>1438</v>
      </c>
    </row>
    <row r="60">
      <c r="A60" s="120" t="s">
        <v>1439</v>
      </c>
      <c r="B60" s="120" t="s">
        <v>472</v>
      </c>
      <c r="C60" s="120" t="s">
        <v>473</v>
      </c>
      <c r="D60" s="122" t="s">
        <v>1413</v>
      </c>
      <c r="E60" s="123" t="str">
        <f>IFERROR(__xludf.DUMMYFUNCTION("Query('(Fuente) 2. Campos'!$1:$994,""SELECT E WHERE A = '""&amp;D60&amp;""' LIMIT 1"",FALSE)"),"Jefe de la Unidad de Licitaciones")</f>
        <v>Jefe de la Unidad de Licitaciones</v>
      </c>
      <c r="F60" s="125"/>
    </row>
    <row r="61">
      <c r="A61" s="120" t="s">
        <v>1440</v>
      </c>
      <c r="B61" s="120" t="s">
        <v>358</v>
      </c>
      <c r="C61" s="120" t="s">
        <v>475</v>
      </c>
      <c r="D61" s="122" t="s">
        <v>1432</v>
      </c>
      <c r="E61" s="123" t="str">
        <f>IFERROR(__xludf.DUMMYFUNCTION("Query('(Fuente) 2. Campos'!$1:$994,""SELECT E WHERE A = '""&amp;D61&amp;""' LIMIT 1"",FALSE)"),"CAO")</f>
        <v>CAO</v>
      </c>
      <c r="F61" s="125"/>
    </row>
    <row r="62">
      <c r="A62" s="120" t="s">
        <v>346</v>
      </c>
      <c r="B62" s="121" t="s">
        <v>1441</v>
      </c>
    </row>
    <row r="63">
      <c r="A63" s="120" t="s">
        <v>353</v>
      </c>
      <c r="B63" s="120" t="s">
        <v>354</v>
      </c>
      <c r="C63" s="120" t="s">
        <v>355</v>
      </c>
      <c r="D63" s="122" t="s">
        <v>1410</v>
      </c>
      <c r="E63" s="123" t="str">
        <f>IFERROR(__xludf.DUMMYFUNCTION("Query('(Fuente) 2. Campos'!$1:$994,""SELECT E WHERE A = '""&amp;D63&amp;""' LIMIT 1"",FALSE)"),"Caminos y Aeropistas de Oaxaca")</f>
        <v>Caminos y Aeropistas de Oaxaca</v>
      </c>
      <c r="F63" s="125"/>
    </row>
    <row r="64">
      <c r="A64" s="120" t="s">
        <v>357</v>
      </c>
      <c r="B64" s="120" t="s">
        <v>358</v>
      </c>
      <c r="C64" s="120" t="s">
        <v>359</v>
      </c>
      <c r="D64" s="122" t="s">
        <v>1432</v>
      </c>
      <c r="E64" s="123" t="str">
        <f>IFERROR(__xludf.DUMMYFUNCTION("Query('(Fuente) 2. Campos'!$1:$994,""SELECT E WHERE A = '""&amp;D64&amp;""' LIMIT 1"",FALSE)"),"CAO")</f>
        <v>CAO</v>
      </c>
      <c r="F64" s="125"/>
    </row>
    <row r="65">
      <c r="A65" s="120" t="s">
        <v>360</v>
      </c>
      <c r="B65" s="120" t="s">
        <v>361</v>
      </c>
      <c r="C65" s="120" t="s">
        <v>362</v>
      </c>
      <c r="D65" s="122" t="s">
        <v>1413</v>
      </c>
      <c r="E65" s="123" t="str">
        <f>IFERROR(__xludf.DUMMYFUNCTION("Query('(Fuente) 2. Campos'!$1:$994,""SELECT E WHERE A = '""&amp;D65&amp;""' LIMIT 1"",FALSE)"),"Jefe de la Unidad de Licitaciones")</f>
        <v>Jefe de la Unidad de Licitaciones</v>
      </c>
      <c r="F65" s="125"/>
    </row>
    <row r="66">
      <c r="A66" s="120" t="s">
        <v>364</v>
      </c>
      <c r="B66" s="120" t="s">
        <v>365</v>
      </c>
      <c r="C66" s="126" t="s">
        <v>366</v>
      </c>
    </row>
    <row r="67">
      <c r="A67" s="120" t="s">
        <v>367</v>
      </c>
      <c r="B67" s="120" t="s">
        <v>368</v>
      </c>
      <c r="C67" s="120" t="s">
        <v>369</v>
      </c>
      <c r="D67" s="122"/>
      <c r="E67" s="123" t="str">
        <f>IFERROR(__xludf.DUMMYFUNCTION("Query('(Fuente) 2. Campos'!$1:$994,""SELECT E WHERE A = '""&amp;D67&amp;""' LIMIT 1"",FALSE)"),"")</f>
        <v/>
      </c>
      <c r="F67" s="125"/>
    </row>
    <row r="68">
      <c r="A68" s="120" t="s">
        <v>371</v>
      </c>
      <c r="B68" s="120" t="s">
        <v>372</v>
      </c>
      <c r="C68" s="120" t="s">
        <v>373</v>
      </c>
      <c r="D68" s="127"/>
      <c r="E68" s="123" t="str">
        <f>IFERROR(__xludf.DUMMYFUNCTION("Query('(Fuente) 2. Campos'!$1:$994,""SELECT E WHERE A = '""&amp;D68&amp;""' LIMIT 1"",FALSE)"),"")</f>
        <v/>
      </c>
      <c r="F68" s="125"/>
    </row>
    <row r="69">
      <c r="A69" s="120" t="s">
        <v>375</v>
      </c>
      <c r="B69" s="120" t="s">
        <v>376</v>
      </c>
      <c r="C69" s="120" t="s">
        <v>377</v>
      </c>
      <c r="D69" s="122"/>
      <c r="E69" s="123" t="str">
        <f>IFERROR(__xludf.DUMMYFUNCTION("Query('(Fuente) 2. Campos'!$1:$994,""SELECT E WHERE A = '""&amp;D69&amp;""' LIMIT 1"",FALSE)"),"")</f>
        <v/>
      </c>
      <c r="F69" s="125"/>
    </row>
    <row r="70">
      <c r="A70" s="120" t="s">
        <v>379</v>
      </c>
      <c r="B70" s="120" t="s">
        <v>380</v>
      </c>
      <c r="C70" s="120" t="s">
        <v>381</v>
      </c>
      <c r="D70" s="127"/>
      <c r="E70" s="123" t="str">
        <f>IFERROR(__xludf.DUMMYFUNCTION("Query('(Fuente) 2. Campos'!$1:$994,""SELECT E WHERE A = '""&amp;D70&amp;""' LIMIT 1"",FALSE)"),"")</f>
        <v/>
      </c>
      <c r="F70" s="125"/>
    </row>
    <row r="71">
      <c r="A71" s="120" t="s">
        <v>382</v>
      </c>
      <c r="B71" s="120" t="s">
        <v>383</v>
      </c>
      <c r="C71" s="120" t="s">
        <v>384</v>
      </c>
      <c r="D71" s="127"/>
      <c r="E71" s="123" t="str">
        <f>IFERROR(__xludf.DUMMYFUNCTION("Query('(Fuente) 2. Campos'!$1:$994,""SELECT E WHERE A = '""&amp;D71&amp;""' LIMIT 1"",FALSE)"),"")</f>
        <v/>
      </c>
      <c r="F71" s="125"/>
    </row>
    <row r="72">
      <c r="A72" s="120" t="s">
        <v>386</v>
      </c>
      <c r="B72" s="120" t="s">
        <v>387</v>
      </c>
      <c r="C72" s="120" t="s">
        <v>388</v>
      </c>
      <c r="D72" s="127"/>
      <c r="E72" s="123" t="str">
        <f>IFERROR(__xludf.DUMMYFUNCTION("Query('(Fuente) 2. Campos'!$1:$994,""SELECT E WHERE A = '""&amp;D72&amp;""' LIMIT 1"",FALSE)"),"")</f>
        <v/>
      </c>
      <c r="F72" s="125"/>
    </row>
    <row r="73">
      <c r="A73" s="120" t="s">
        <v>389</v>
      </c>
      <c r="B73" s="120" t="s">
        <v>390</v>
      </c>
      <c r="C73" s="120" t="s">
        <v>391</v>
      </c>
      <c r="D73" s="127"/>
      <c r="E73" s="123" t="str">
        <f>IFERROR(__xludf.DUMMYFUNCTION("Query('(Fuente) 2. Campos'!$1:$994,""SELECT E WHERE A = '""&amp;D73&amp;""' LIMIT 1"",FALSE)"),"")</f>
        <v/>
      </c>
      <c r="F73" s="125"/>
    </row>
    <row r="74">
      <c r="A74" s="120" t="s">
        <v>392</v>
      </c>
      <c r="B74" s="120" t="s">
        <v>393</v>
      </c>
      <c r="C74" s="120" t="s">
        <v>394</v>
      </c>
      <c r="D74" s="127"/>
      <c r="E74" s="123" t="str">
        <f>IFERROR(__xludf.DUMMYFUNCTION("Query('(Fuente) 2. Campos'!$1:$994,""SELECT E WHERE A = '""&amp;D74&amp;""' LIMIT 1"",FALSE)"),"")</f>
        <v/>
      </c>
      <c r="F74" s="125"/>
    </row>
    <row r="75">
      <c r="A75" s="120" t="s">
        <v>396</v>
      </c>
      <c r="B75" s="120" t="s">
        <v>397</v>
      </c>
      <c r="C75" s="126" t="s">
        <v>398</v>
      </c>
    </row>
    <row r="76">
      <c r="A76" s="120" t="s">
        <v>396</v>
      </c>
      <c r="B76" s="120" t="s">
        <v>365</v>
      </c>
      <c r="C76" s="120" t="s">
        <v>366</v>
      </c>
      <c r="D76" s="127"/>
      <c r="E76" s="123" t="str">
        <f>IFERROR(__xludf.DUMMYFUNCTION("Query('(Fuente) 2. Campos'!$1:$994,""SELECT E WHERE A = '""&amp;D76&amp;""' LIMIT 1"",FALSE)"),"")</f>
        <v/>
      </c>
      <c r="F76" s="125"/>
    </row>
    <row r="77">
      <c r="A77" s="120" t="s">
        <v>399</v>
      </c>
      <c r="B77" s="120" t="s">
        <v>372</v>
      </c>
      <c r="C77" s="120" t="s">
        <v>373</v>
      </c>
      <c r="D77" s="127"/>
      <c r="E77" s="123" t="str">
        <f>IFERROR(__xludf.DUMMYFUNCTION("Query('(Fuente) 2. Campos'!$1:$994,""SELECT E WHERE A = '""&amp;D77&amp;""' LIMIT 1"",FALSE)"),"")</f>
        <v/>
      </c>
      <c r="F77" s="125"/>
    </row>
    <row r="78">
      <c r="A78" s="120" t="s">
        <v>400</v>
      </c>
      <c r="B78" s="120" t="s">
        <v>376</v>
      </c>
      <c r="C78" s="120" t="s">
        <v>377</v>
      </c>
      <c r="D78" s="127"/>
      <c r="E78" s="123" t="str">
        <f>IFERROR(__xludf.DUMMYFUNCTION("Query('(Fuente) 2. Campos'!$1:$994,""SELECT E WHERE A = '""&amp;D78&amp;""' LIMIT 1"",FALSE)"),"")</f>
        <v/>
      </c>
      <c r="F78" s="125"/>
    </row>
    <row r="79">
      <c r="A79" s="120" t="s">
        <v>401</v>
      </c>
      <c r="B79" s="120" t="s">
        <v>380</v>
      </c>
      <c r="C79" s="120" t="s">
        <v>381</v>
      </c>
      <c r="D79" s="127"/>
      <c r="E79" s="123" t="str">
        <f>IFERROR(__xludf.DUMMYFUNCTION("Query('(Fuente) 2. Campos'!$1:$994,""SELECT E WHERE A = '""&amp;D79&amp;""' LIMIT 1"",FALSE)"),"")</f>
        <v/>
      </c>
      <c r="F79" s="125"/>
    </row>
    <row r="80">
      <c r="A80" s="120" t="s">
        <v>402</v>
      </c>
      <c r="B80" s="120" t="s">
        <v>393</v>
      </c>
      <c r="C80" s="120" t="s">
        <v>394</v>
      </c>
      <c r="D80" s="127"/>
      <c r="E80" s="123" t="str">
        <f>IFERROR(__xludf.DUMMYFUNCTION("Query('(Fuente) 2. Campos'!$1:$994,""SELECT E WHERE A = '""&amp;D80&amp;""' LIMIT 1"",FALSE)"),"")</f>
        <v/>
      </c>
      <c r="F80" s="125"/>
    </row>
    <row r="81">
      <c r="A81" s="120" t="s">
        <v>403</v>
      </c>
      <c r="B81" s="120" t="s">
        <v>404</v>
      </c>
      <c r="C81" s="126" t="s">
        <v>405</v>
      </c>
    </row>
    <row r="82">
      <c r="A82" s="120" t="s">
        <v>406</v>
      </c>
      <c r="B82" s="120" t="s">
        <v>407</v>
      </c>
      <c r="C82" s="120" t="s">
        <v>408</v>
      </c>
      <c r="D82" s="127"/>
      <c r="E82" s="123" t="str">
        <f>IFERROR(__xludf.DUMMYFUNCTION("Query('(Fuente) 2. Campos'!$1:$994,""SELECT E WHERE A = '""&amp;D82&amp;""' LIMIT 1"",FALSE)"),"")</f>
        <v/>
      </c>
      <c r="F82" s="125"/>
    </row>
    <row r="83">
      <c r="A83" s="120" t="s">
        <v>409</v>
      </c>
      <c r="B83" s="120" t="s">
        <v>410</v>
      </c>
      <c r="C83" s="120" t="s">
        <v>411</v>
      </c>
      <c r="D83" s="127"/>
      <c r="E83" s="123" t="str">
        <f>IFERROR(__xludf.DUMMYFUNCTION("Query('(Fuente) 2. Campos'!$1:$994,""SELECT E WHERE A = '""&amp;D83&amp;""' LIMIT 1"",FALSE)"),"")</f>
        <v/>
      </c>
      <c r="F83" s="125"/>
    </row>
    <row r="84">
      <c r="A84" s="120" t="s">
        <v>412</v>
      </c>
      <c r="B84" s="120" t="s">
        <v>413</v>
      </c>
      <c r="C84" s="120" t="s">
        <v>414</v>
      </c>
      <c r="D84" s="127"/>
      <c r="E84" s="123" t="str">
        <f>IFERROR(__xludf.DUMMYFUNCTION("Query('(Fuente) 2. Campos'!$1:$994,""SELECT E WHERE A = '""&amp;D84&amp;""' LIMIT 1"",FALSE)"),"")</f>
        <v/>
      </c>
      <c r="F84" s="125"/>
    </row>
    <row r="85">
      <c r="A85" s="120" t="s">
        <v>415</v>
      </c>
      <c r="B85" s="120" t="s">
        <v>416</v>
      </c>
      <c r="C85" s="120" t="s">
        <v>417</v>
      </c>
      <c r="D85" s="127"/>
      <c r="E85" s="123" t="str">
        <f>IFERROR(__xludf.DUMMYFUNCTION("Query('(Fuente) 2. Campos'!$1:$994,""SELECT E WHERE A = '""&amp;D85&amp;""' LIMIT 1"",FALSE)"),"")</f>
        <v/>
      </c>
      <c r="F85" s="125"/>
    </row>
    <row r="86">
      <c r="A86" s="120" t="s">
        <v>418</v>
      </c>
      <c r="B86" s="120" t="s">
        <v>419</v>
      </c>
      <c r="C86" s="120" t="s">
        <v>420</v>
      </c>
      <c r="D86" s="127"/>
      <c r="E86" s="123" t="str">
        <f>IFERROR(__xludf.DUMMYFUNCTION("Query('(Fuente) 2. Campos'!$1:$994,""SELECT E WHERE A = '""&amp;D86&amp;""' LIMIT 1"",FALSE)"),"")</f>
        <v/>
      </c>
      <c r="F86" s="125"/>
    </row>
    <row r="87">
      <c r="A87" s="120" t="s">
        <v>421</v>
      </c>
      <c r="B87" s="120" t="s">
        <v>422</v>
      </c>
      <c r="C87" s="126" t="s">
        <v>423</v>
      </c>
    </row>
    <row r="88">
      <c r="A88" s="120" t="s">
        <v>424</v>
      </c>
      <c r="B88" s="120" t="s">
        <v>425</v>
      </c>
      <c r="C88" s="120" t="s">
        <v>426</v>
      </c>
      <c r="D88" s="122" t="s">
        <v>1413</v>
      </c>
      <c r="E88" s="123" t="str">
        <f>IFERROR(__xludf.DUMMYFUNCTION("Query('(Fuente) 2. Campos'!$1:$994,""SELECT E WHERE A = '""&amp;D88&amp;""' LIMIT 1"",FALSE)"),"Jefe de la Unidad de Licitaciones")</f>
        <v>Jefe de la Unidad de Licitaciones</v>
      </c>
      <c r="F88" s="125"/>
    </row>
    <row r="89">
      <c r="A89" s="120" t="s">
        <v>427</v>
      </c>
      <c r="B89" s="120" t="s">
        <v>428</v>
      </c>
      <c r="C89" s="120" t="s">
        <v>429</v>
      </c>
      <c r="D89" s="122"/>
      <c r="E89" s="123" t="str">
        <f>IFERROR(__xludf.DUMMYFUNCTION("Query('(Fuente) 2. Campos'!$1:$994,""SELECT E WHERE A = '""&amp;D89&amp;""' LIMIT 1"",FALSE)"),"")</f>
        <v/>
      </c>
      <c r="F89" s="125"/>
    </row>
    <row r="90">
      <c r="A90" s="120" t="s">
        <v>430</v>
      </c>
      <c r="B90" s="120" t="s">
        <v>383</v>
      </c>
      <c r="C90" s="120" t="s">
        <v>384</v>
      </c>
      <c r="D90" s="127"/>
      <c r="E90" s="123" t="str">
        <f>IFERROR(__xludf.DUMMYFUNCTION("Query('(Fuente) 2. Campos'!$1:$994,""SELECT E WHERE A = '""&amp;D90&amp;""' LIMIT 1"",FALSE)"),"")</f>
        <v/>
      </c>
      <c r="F90" s="125"/>
    </row>
    <row r="91">
      <c r="A91" s="120" t="s">
        <v>431</v>
      </c>
      <c r="B91" s="120" t="s">
        <v>387</v>
      </c>
      <c r="C91" s="120" t="s">
        <v>388</v>
      </c>
      <c r="D91" s="127"/>
      <c r="E91" s="123" t="str">
        <f>IFERROR(__xludf.DUMMYFUNCTION("Query('(Fuente) 2. Campos'!$1:$994,""SELECT E WHERE A = '""&amp;D91&amp;""' LIMIT 1"",FALSE)"),"")</f>
        <v/>
      </c>
      <c r="F91" s="125"/>
    </row>
    <row r="92">
      <c r="A92" s="120" t="s">
        <v>432</v>
      </c>
      <c r="B92" s="120" t="s">
        <v>390</v>
      </c>
      <c r="C92" s="120" t="s">
        <v>391</v>
      </c>
      <c r="D92" s="127"/>
      <c r="E92" s="123" t="str">
        <f>IFERROR(__xludf.DUMMYFUNCTION("Query('(Fuente) 2. Campos'!$1:$994,""SELECT E WHERE A = '""&amp;D92&amp;""' LIMIT 1"",FALSE)"),"")</f>
        <v/>
      </c>
      <c r="F92" s="125"/>
    </row>
    <row r="93">
      <c r="A93" s="120" t="s">
        <v>433</v>
      </c>
      <c r="B93" s="120" t="s">
        <v>434</v>
      </c>
      <c r="C93" s="120" t="s">
        <v>435</v>
      </c>
      <c r="D93" s="122"/>
      <c r="E93" s="123" t="str">
        <f>IFERROR(__xludf.DUMMYFUNCTION("Query('(Fuente) 2. Campos'!$1:$994,""SELECT E WHERE A = '""&amp;D93&amp;""' LIMIT 1"",FALSE)"),"")</f>
        <v/>
      </c>
      <c r="F93" s="125"/>
    </row>
    <row r="94">
      <c r="A94" s="120" t="s">
        <v>436</v>
      </c>
      <c r="B94" s="120" t="s">
        <v>437</v>
      </c>
      <c r="C94" s="120" t="s">
        <v>438</v>
      </c>
      <c r="D94" s="122"/>
      <c r="E94" s="123" t="str">
        <f>IFERROR(__xludf.DUMMYFUNCTION("Query('(Fuente) 2. Campos'!$1:$994,""SELECT E WHERE A = '""&amp;D94&amp;""' LIMIT 1"",FALSE)"),"")</f>
        <v/>
      </c>
      <c r="F94" s="125"/>
    </row>
    <row r="95">
      <c r="A95" s="120" t="s">
        <v>439</v>
      </c>
      <c r="B95" s="120" t="s">
        <v>440</v>
      </c>
      <c r="C95" s="120" t="s">
        <v>441</v>
      </c>
      <c r="D95" s="127"/>
      <c r="E95" s="123" t="str">
        <f>IFERROR(__xludf.DUMMYFUNCTION("Query('(Fuente) 2. Campos'!$1:$994,""SELECT E WHERE A = '""&amp;D95&amp;""' LIMIT 1"",FALSE)"),"")</f>
        <v/>
      </c>
      <c r="F95" s="125"/>
    </row>
    <row r="96">
      <c r="A96" s="120" t="s">
        <v>442</v>
      </c>
      <c r="B96" s="120" t="s">
        <v>443</v>
      </c>
      <c r="C96" s="120" t="s">
        <v>444</v>
      </c>
      <c r="D96" s="122" t="s">
        <v>1414</v>
      </c>
      <c r="E96" s="129" t="str">
        <f>IFERROR(__xludf.DUMMYFUNCTION("Query('(Fuente) 2. Campos'!$1:$994,""SELECT E WHERE A = '""&amp;D96&amp;""' LIMIT 1"",FALSE)"),"https://www.oaxaca.gob.mx/cao/")</f>
        <v>https://www.oaxaca.gob.mx/cao/</v>
      </c>
      <c r="F96" s="125"/>
    </row>
    <row r="97">
      <c r="A97" s="120" t="s">
        <v>445</v>
      </c>
      <c r="B97" s="120" t="s">
        <v>446</v>
      </c>
      <c r="C97" s="120" t="s">
        <v>447</v>
      </c>
      <c r="D97" s="122" t="s">
        <v>1422</v>
      </c>
      <c r="E97" s="123" t="str">
        <f>IFERROR(__xludf.DUMMYFUNCTION("Query('(Fuente) 2. Campos'!$1:$994,""SELECT E WHERE A = '""&amp;D97&amp;""' LIMIT 1"",FALSE)"),"es")</f>
        <v>es</v>
      </c>
      <c r="F97" s="125"/>
    </row>
    <row r="98">
      <c r="A98" s="120" t="s">
        <v>451</v>
      </c>
      <c r="B98" s="120" t="s">
        <v>450</v>
      </c>
      <c r="C98" s="126" t="s">
        <v>452</v>
      </c>
    </row>
    <row r="99">
      <c r="A99" s="120" t="s">
        <v>453</v>
      </c>
      <c r="B99" s="120" t="s">
        <v>425</v>
      </c>
      <c r="C99" s="120" t="s">
        <v>426</v>
      </c>
      <c r="D99" s="127"/>
      <c r="E99" s="123" t="str">
        <f>IFERROR(__xludf.DUMMYFUNCTION("Query('(Fuente) 2. Campos'!$1:$994,""SELECT E WHERE A = '""&amp;D99&amp;""' LIMIT 1"",FALSE)"),"")</f>
        <v/>
      </c>
      <c r="F99" s="125"/>
    </row>
    <row r="100">
      <c r="A100" s="120" t="s">
        <v>454</v>
      </c>
      <c r="B100" s="120" t="s">
        <v>428</v>
      </c>
      <c r="C100" s="120" t="s">
        <v>429</v>
      </c>
      <c r="D100" s="127"/>
      <c r="E100" s="123" t="str">
        <f>IFERROR(__xludf.DUMMYFUNCTION("Query('(Fuente) 2. Campos'!$1:$994,""SELECT E WHERE A = '""&amp;D100&amp;""' LIMIT 1"",FALSE)"),"")</f>
        <v/>
      </c>
      <c r="F100" s="125"/>
    </row>
    <row r="101">
      <c r="A101" s="120" t="s">
        <v>455</v>
      </c>
      <c r="B101" s="120" t="s">
        <v>383</v>
      </c>
      <c r="C101" s="120" t="s">
        <v>384</v>
      </c>
      <c r="D101" s="127"/>
      <c r="E101" s="123" t="str">
        <f>IFERROR(__xludf.DUMMYFUNCTION("Query('(Fuente) 2. Campos'!$1:$994,""SELECT E WHERE A = '""&amp;D101&amp;""' LIMIT 1"",FALSE)"),"")</f>
        <v/>
      </c>
      <c r="F101" s="125"/>
    </row>
    <row r="102">
      <c r="A102" s="120" t="s">
        <v>456</v>
      </c>
      <c r="B102" s="120" t="s">
        <v>387</v>
      </c>
      <c r="C102" s="120" t="s">
        <v>388</v>
      </c>
      <c r="D102" s="127"/>
      <c r="E102" s="123" t="str">
        <f>IFERROR(__xludf.DUMMYFUNCTION("Query('(Fuente) 2. Campos'!$1:$994,""SELECT E WHERE A = '""&amp;D102&amp;""' LIMIT 1"",FALSE)"),"")</f>
        <v/>
      </c>
      <c r="F102" s="125"/>
    </row>
    <row r="103">
      <c r="A103" s="120" t="s">
        <v>457</v>
      </c>
      <c r="B103" s="120" t="s">
        <v>390</v>
      </c>
      <c r="C103" s="120" t="s">
        <v>391</v>
      </c>
      <c r="D103" s="127"/>
      <c r="E103" s="123" t="str">
        <f>IFERROR(__xludf.DUMMYFUNCTION("Query('(Fuente) 2. Campos'!$1:$994,""SELECT E WHERE A = '""&amp;D103&amp;""' LIMIT 1"",FALSE)"),"")</f>
        <v/>
      </c>
      <c r="F103" s="125"/>
    </row>
    <row r="104">
      <c r="A104" s="120" t="s">
        <v>458</v>
      </c>
      <c r="B104" s="120" t="s">
        <v>434</v>
      </c>
      <c r="C104" s="120" t="s">
        <v>435</v>
      </c>
      <c r="D104" s="127"/>
      <c r="E104" s="123" t="str">
        <f>IFERROR(__xludf.DUMMYFUNCTION("Query('(Fuente) 2. Campos'!$1:$994,""SELECT E WHERE A = '""&amp;D104&amp;""' LIMIT 1"",FALSE)"),"")</f>
        <v/>
      </c>
      <c r="F104" s="125"/>
    </row>
    <row r="105">
      <c r="A105" s="120" t="s">
        <v>459</v>
      </c>
      <c r="B105" s="120" t="s">
        <v>437</v>
      </c>
      <c r="C105" s="120" t="s">
        <v>438</v>
      </c>
      <c r="D105" s="127"/>
      <c r="E105" s="123" t="str">
        <f>IFERROR(__xludf.DUMMYFUNCTION("Query('(Fuente) 2. Campos'!$1:$994,""SELECT E WHERE A = '""&amp;D105&amp;""' LIMIT 1"",FALSE)"),"")</f>
        <v/>
      </c>
      <c r="F105" s="125"/>
    </row>
    <row r="106">
      <c r="A106" s="120" t="s">
        <v>460</v>
      </c>
      <c r="B106" s="120" t="s">
        <v>440</v>
      </c>
      <c r="C106" s="120" t="s">
        <v>441</v>
      </c>
      <c r="D106" s="127"/>
      <c r="E106" s="123" t="str">
        <f>IFERROR(__xludf.DUMMYFUNCTION("Query('(Fuente) 2. Campos'!$1:$994,""SELECT E WHERE A = '""&amp;D106&amp;""' LIMIT 1"",FALSE)"),"")</f>
        <v/>
      </c>
      <c r="F106" s="125"/>
    </row>
    <row r="107">
      <c r="A107" s="120" t="s">
        <v>461</v>
      </c>
      <c r="B107" s="120" t="s">
        <v>443</v>
      </c>
      <c r="C107" s="120" t="s">
        <v>444</v>
      </c>
      <c r="D107" s="127"/>
      <c r="E107" s="123" t="str">
        <f>IFERROR(__xludf.DUMMYFUNCTION("Query('(Fuente) 2. Campos'!$1:$994,""SELECT E WHERE A = '""&amp;D107&amp;""' LIMIT 1"",FALSE)"),"")</f>
        <v/>
      </c>
      <c r="F107" s="125"/>
    </row>
    <row r="108">
      <c r="A108" s="120" t="s">
        <v>462</v>
      </c>
      <c r="B108" s="120" t="s">
        <v>446</v>
      </c>
      <c r="C108" s="120" t="s">
        <v>447</v>
      </c>
      <c r="D108" s="127"/>
      <c r="E108" s="123" t="str">
        <f>IFERROR(__xludf.DUMMYFUNCTION("Query('(Fuente) 2. Campos'!$1:$994,""SELECT E WHERE A = '""&amp;D108&amp;""' LIMIT 1"",FALSE)"),"")</f>
        <v/>
      </c>
      <c r="F108" s="125"/>
    </row>
    <row r="109">
      <c r="A109" s="120" t="s">
        <v>463</v>
      </c>
      <c r="B109" s="120" t="s">
        <v>464</v>
      </c>
      <c r="C109" s="120" t="s">
        <v>465</v>
      </c>
      <c r="D109" s="127"/>
      <c r="E109" s="123" t="str">
        <f>IFERROR(__xludf.DUMMYFUNCTION("Query('(Fuente) 2. Campos'!$1:$994,""SELECT E WHERE A = '""&amp;D109&amp;""' LIMIT 1"",FALSE)"),"")</f>
        <v/>
      </c>
      <c r="F109" s="125"/>
    </row>
    <row r="110">
      <c r="A110" s="120" t="s">
        <v>467</v>
      </c>
      <c r="B110" s="120" t="s">
        <v>468</v>
      </c>
      <c r="C110" s="126" t="s">
        <v>470</v>
      </c>
    </row>
    <row r="111">
      <c r="A111" s="120" t="s">
        <v>471</v>
      </c>
      <c r="B111" s="120" t="s">
        <v>472</v>
      </c>
      <c r="C111" s="120" t="s">
        <v>473</v>
      </c>
      <c r="D111" s="127"/>
      <c r="E111" s="123" t="str">
        <f>IFERROR(__xludf.DUMMYFUNCTION("Query('(Fuente) 2. Campos'!$1:$994,""SELECT E WHERE A = '""&amp;D111&amp;""' LIMIT 1"",FALSE)"),"")</f>
        <v/>
      </c>
      <c r="F111" s="125"/>
    </row>
    <row r="112">
      <c r="A112" s="120" t="s">
        <v>474</v>
      </c>
      <c r="B112" s="120" t="s">
        <v>358</v>
      </c>
      <c r="C112" s="120" t="s">
        <v>475</v>
      </c>
      <c r="D112" s="127"/>
      <c r="E112" s="123" t="str">
        <f>IFERROR(__xludf.DUMMYFUNCTION("Query('(Fuente) 2. Campos'!$1:$994,""SELECT E WHERE A = '""&amp;D112&amp;""' LIMIT 1"",FALSE)"),"")</f>
        <v/>
      </c>
      <c r="F112" s="125"/>
    </row>
    <row r="113">
      <c r="A113" s="120" t="s">
        <v>1442</v>
      </c>
      <c r="B113" s="126" t="s">
        <v>1443</v>
      </c>
      <c r="C113" s="126" t="s">
        <v>1444</v>
      </c>
    </row>
    <row r="114">
      <c r="A114" s="120" t="s">
        <v>1445</v>
      </c>
      <c r="B114" s="120" t="s">
        <v>472</v>
      </c>
      <c r="C114" s="120" t="s">
        <v>473</v>
      </c>
      <c r="D114" s="122" t="s">
        <v>1430</v>
      </c>
      <c r="E114" s="123" t="str">
        <f>IFERROR(__xludf.DUMMYFUNCTION("Query('(Fuente) 2. Campos'!$1:$994,""SELECT E WHERE A = '""&amp;D114&amp;""' LIMIT 1"",FALSE)"),"Director de Obras de CAO")</f>
        <v>Director de Obras de CAO</v>
      </c>
      <c r="F114" s="125"/>
    </row>
    <row r="115">
      <c r="A115" s="120" t="s">
        <v>1446</v>
      </c>
      <c r="B115" s="120" t="s">
        <v>358</v>
      </c>
      <c r="C115" s="120" t="s">
        <v>475</v>
      </c>
      <c r="D115" s="122" t="s">
        <v>1411</v>
      </c>
      <c r="E115" s="123" t="str">
        <f>IFERROR(__xludf.DUMMYFUNCTION("Query('(Fuente) 2. Campos'!$1:$994,""SELECT E WHERE A = '""&amp;D115&amp;""' LIMIT 1"",FALSE)"),"CAO890527DY3")</f>
        <v>CAO890527DY3</v>
      </c>
      <c r="F115" s="125"/>
    </row>
    <row r="116">
      <c r="A116" s="120" t="s">
        <v>346</v>
      </c>
      <c r="B116" s="121" t="s">
        <v>1447</v>
      </c>
    </row>
    <row r="117">
      <c r="A117" s="120" t="s">
        <v>353</v>
      </c>
      <c r="B117" s="120" t="s">
        <v>354</v>
      </c>
      <c r="C117" s="120" t="s">
        <v>355</v>
      </c>
      <c r="D117" s="122" t="s">
        <v>1434</v>
      </c>
      <c r="E117" s="123" t="str">
        <f>IFERROR(__xludf.DUMMYFUNCTION("Query('(Fuente) 2. Campos'!$1:$994,""SELECT E WHERE A = '""&amp;D117&amp;""' LIMIT 1"",FALSE)"),"Dirección de Obras")</f>
        <v>Dirección de Obras</v>
      </c>
      <c r="F117" s="125"/>
    </row>
    <row r="118">
      <c r="A118" s="120" t="s">
        <v>357</v>
      </c>
      <c r="B118" s="120" t="s">
        <v>358</v>
      </c>
      <c r="C118" s="120" t="s">
        <v>359</v>
      </c>
      <c r="D118" s="122" t="s">
        <v>1432</v>
      </c>
      <c r="E118" s="123" t="str">
        <f>IFERROR(__xludf.DUMMYFUNCTION("Query('(Fuente) 2. Campos'!$1:$994,""SELECT E WHERE A = '""&amp;D118&amp;""' LIMIT 1"",FALSE)"),"CAO")</f>
        <v>CAO</v>
      </c>
      <c r="F118" s="125"/>
    </row>
    <row r="119">
      <c r="A119" s="120" t="s">
        <v>360</v>
      </c>
      <c r="B119" s="120" t="s">
        <v>361</v>
      </c>
      <c r="C119" s="120" t="s">
        <v>362</v>
      </c>
      <c r="D119" s="122" t="s">
        <v>1434</v>
      </c>
      <c r="E119" s="123" t="str">
        <f>IFERROR(__xludf.DUMMYFUNCTION("Query('(Fuente) 2. Campos'!$1:$994,""SELECT E WHERE A = '""&amp;D119&amp;""' LIMIT 1"",FALSE)"),"Dirección de Obras")</f>
        <v>Dirección de Obras</v>
      </c>
      <c r="F119" s="125"/>
    </row>
    <row r="120">
      <c r="A120" s="120" t="s">
        <v>364</v>
      </c>
      <c r="B120" s="120" t="s">
        <v>365</v>
      </c>
      <c r="C120" s="126" t="s">
        <v>366</v>
      </c>
    </row>
    <row r="121">
      <c r="A121" s="120" t="s">
        <v>367</v>
      </c>
      <c r="B121" s="120" t="s">
        <v>368</v>
      </c>
      <c r="C121" s="120" t="s">
        <v>369</v>
      </c>
      <c r="D121" s="122"/>
      <c r="E121" s="123" t="str">
        <f>IFERROR(__xludf.DUMMYFUNCTION("Query('(Fuente) 2. Campos'!$1:$994,""SELECT E WHERE A = '""&amp;D121&amp;""' LIMIT 1"",FALSE)"),"")</f>
        <v/>
      </c>
      <c r="F121" s="125"/>
    </row>
    <row r="122">
      <c r="A122" s="120" t="s">
        <v>371</v>
      </c>
      <c r="B122" s="120" t="s">
        <v>372</v>
      </c>
      <c r="C122" s="120" t="s">
        <v>373</v>
      </c>
      <c r="D122" s="127"/>
      <c r="E122" s="123" t="str">
        <f>IFERROR(__xludf.DUMMYFUNCTION("Query('(Fuente) 2. Campos'!$1:$994,""SELECT E WHERE A = '""&amp;D122&amp;""' LIMIT 1"",FALSE)"),"")</f>
        <v/>
      </c>
      <c r="F122" s="125"/>
    </row>
    <row r="123">
      <c r="A123" s="120" t="s">
        <v>375</v>
      </c>
      <c r="B123" s="120" t="s">
        <v>376</v>
      </c>
      <c r="C123" s="120" t="s">
        <v>377</v>
      </c>
      <c r="D123" s="122"/>
      <c r="E123" s="123" t="str">
        <f>IFERROR(__xludf.DUMMYFUNCTION("Query('(Fuente) 2. Campos'!$1:$994,""SELECT E WHERE A = '""&amp;D123&amp;""' LIMIT 1"",FALSE)"),"")</f>
        <v/>
      </c>
      <c r="F123" s="125"/>
    </row>
    <row r="124">
      <c r="A124" s="120" t="s">
        <v>379</v>
      </c>
      <c r="B124" s="120" t="s">
        <v>380</v>
      </c>
      <c r="C124" s="120" t="s">
        <v>381</v>
      </c>
      <c r="D124" s="122"/>
      <c r="E124" s="123" t="str">
        <f>IFERROR(__xludf.DUMMYFUNCTION("Query('(Fuente) 2. Campos'!$1:$994,""SELECT E WHERE A = '""&amp;D124&amp;""' LIMIT 1"",FALSE)"),"")</f>
        <v/>
      </c>
      <c r="F124" s="125"/>
    </row>
    <row r="125">
      <c r="A125" s="120" t="s">
        <v>382</v>
      </c>
      <c r="B125" s="120" t="s">
        <v>383</v>
      </c>
      <c r="C125" s="120" t="s">
        <v>384</v>
      </c>
      <c r="D125" s="127"/>
      <c r="E125" s="123" t="str">
        <f>IFERROR(__xludf.DUMMYFUNCTION("Query('(Fuente) 2. Campos'!$1:$994,""SELECT E WHERE A = '""&amp;D125&amp;""' LIMIT 1"",FALSE)"),"")</f>
        <v/>
      </c>
      <c r="F125" s="125"/>
    </row>
    <row r="126">
      <c r="A126" s="120" t="s">
        <v>386</v>
      </c>
      <c r="B126" s="120" t="s">
        <v>387</v>
      </c>
      <c r="C126" s="120" t="s">
        <v>388</v>
      </c>
      <c r="D126" s="127"/>
      <c r="E126" s="123" t="str">
        <f>IFERROR(__xludf.DUMMYFUNCTION("Query('(Fuente) 2. Campos'!$1:$994,""SELECT E WHERE A = '""&amp;D126&amp;""' LIMIT 1"",FALSE)"),"")</f>
        <v/>
      </c>
      <c r="F126" s="125"/>
    </row>
    <row r="127">
      <c r="A127" s="120" t="s">
        <v>389</v>
      </c>
      <c r="B127" s="120" t="s">
        <v>390</v>
      </c>
      <c r="C127" s="120" t="s">
        <v>391</v>
      </c>
      <c r="D127" s="127"/>
      <c r="E127" s="123" t="str">
        <f>IFERROR(__xludf.DUMMYFUNCTION("Query('(Fuente) 2. Campos'!$1:$994,""SELECT E WHERE A = '""&amp;D127&amp;""' LIMIT 1"",FALSE)"),"")</f>
        <v/>
      </c>
      <c r="F127" s="125"/>
    </row>
    <row r="128">
      <c r="A128" s="120" t="s">
        <v>392</v>
      </c>
      <c r="B128" s="120" t="s">
        <v>393</v>
      </c>
      <c r="C128" s="120" t="s">
        <v>394</v>
      </c>
      <c r="D128" s="122"/>
      <c r="E128" s="123" t="str">
        <f>IFERROR(__xludf.DUMMYFUNCTION("Query('(Fuente) 2. Campos'!$1:$994,""SELECT E WHERE A = '""&amp;D128&amp;""' LIMIT 1"",FALSE)"),"")</f>
        <v/>
      </c>
      <c r="F128" s="125"/>
    </row>
    <row r="129">
      <c r="A129" s="120" t="s">
        <v>396</v>
      </c>
      <c r="B129" s="120" t="s">
        <v>397</v>
      </c>
      <c r="C129" s="126" t="s">
        <v>398</v>
      </c>
    </row>
    <row r="130">
      <c r="A130" s="120" t="s">
        <v>396</v>
      </c>
      <c r="B130" s="120" t="s">
        <v>365</v>
      </c>
      <c r="C130" s="120" t="s">
        <v>366</v>
      </c>
      <c r="D130" s="127"/>
      <c r="E130" s="123" t="str">
        <f>IFERROR(__xludf.DUMMYFUNCTION("Query('(Fuente) 2. Campos'!$1:$994,""SELECT E WHERE A = '""&amp;D130&amp;""' LIMIT 1"",FALSE)"),"")</f>
        <v/>
      </c>
      <c r="F130" s="125"/>
    </row>
    <row r="131">
      <c r="A131" s="120" t="s">
        <v>399</v>
      </c>
      <c r="B131" s="120" t="s">
        <v>372</v>
      </c>
      <c r="C131" s="120" t="s">
        <v>373</v>
      </c>
      <c r="D131" s="127"/>
      <c r="E131" s="123" t="str">
        <f>IFERROR(__xludf.DUMMYFUNCTION("Query('(Fuente) 2. Campos'!$1:$994,""SELECT E WHERE A = '""&amp;D131&amp;""' LIMIT 1"",FALSE)"),"")</f>
        <v/>
      </c>
      <c r="F131" s="125"/>
    </row>
    <row r="132">
      <c r="A132" s="120" t="s">
        <v>400</v>
      </c>
      <c r="B132" s="120" t="s">
        <v>376</v>
      </c>
      <c r="C132" s="120" t="s">
        <v>377</v>
      </c>
      <c r="D132" s="127"/>
      <c r="E132" s="123" t="str">
        <f>IFERROR(__xludf.DUMMYFUNCTION("Query('(Fuente) 2. Campos'!$1:$994,""SELECT E WHERE A = '""&amp;D132&amp;""' LIMIT 1"",FALSE)"),"")</f>
        <v/>
      </c>
      <c r="F132" s="125"/>
    </row>
    <row r="133">
      <c r="A133" s="120" t="s">
        <v>401</v>
      </c>
      <c r="B133" s="120" t="s">
        <v>380</v>
      </c>
      <c r="C133" s="120" t="s">
        <v>381</v>
      </c>
      <c r="D133" s="127"/>
      <c r="E133" s="123" t="str">
        <f>IFERROR(__xludf.DUMMYFUNCTION("Query('(Fuente) 2. Campos'!$1:$994,""SELECT E WHERE A = '""&amp;D133&amp;""' LIMIT 1"",FALSE)"),"")</f>
        <v/>
      </c>
      <c r="F133" s="125"/>
    </row>
    <row r="134">
      <c r="A134" s="120" t="s">
        <v>402</v>
      </c>
      <c r="B134" s="120" t="s">
        <v>393</v>
      </c>
      <c r="C134" s="120" t="s">
        <v>394</v>
      </c>
      <c r="D134" s="127"/>
      <c r="E134" s="123" t="str">
        <f>IFERROR(__xludf.DUMMYFUNCTION("Query('(Fuente) 2. Campos'!$1:$994,""SELECT E WHERE A = '""&amp;D134&amp;""' LIMIT 1"",FALSE)"),"")</f>
        <v/>
      </c>
      <c r="F134" s="125"/>
    </row>
    <row r="135">
      <c r="A135" s="120" t="s">
        <v>403</v>
      </c>
      <c r="B135" s="120" t="s">
        <v>404</v>
      </c>
      <c r="C135" s="126" t="s">
        <v>405</v>
      </c>
    </row>
    <row r="136">
      <c r="A136" s="120" t="s">
        <v>406</v>
      </c>
      <c r="B136" s="120" t="s">
        <v>407</v>
      </c>
      <c r="C136" s="120" t="s">
        <v>408</v>
      </c>
      <c r="D136" s="122" t="s">
        <v>1415</v>
      </c>
      <c r="E136" s="123" t="str">
        <f>IFERROR(__xludf.DUMMYFUNCTION("Query('(Fuente) 2. Campos'!$1:$994,""SELECT E WHERE A = '""&amp;D136&amp;""' LIMIT 1"",FALSE)"),"Av. Gerardo Pandal Graff No. 1")</f>
        <v>Av. Gerardo Pandal Graff No. 1</v>
      </c>
      <c r="F136" s="125"/>
    </row>
    <row r="137">
      <c r="A137" s="120" t="s">
        <v>409</v>
      </c>
      <c r="B137" s="120" t="s">
        <v>410</v>
      </c>
      <c r="C137" s="120" t="s">
        <v>411</v>
      </c>
      <c r="D137" s="122" t="s">
        <v>1416</v>
      </c>
      <c r="E137" s="123" t="str">
        <f>IFERROR(__xludf.DUMMYFUNCTION("Query('(Fuente) 2. Campos'!$1:$994,""SELECT E WHERE A = '""&amp;D137&amp;""' LIMIT 1"",FALSE)"),"Reyes Mantecon")</f>
        <v>Reyes Mantecon</v>
      </c>
      <c r="F137" s="125"/>
    </row>
    <row r="138">
      <c r="A138" s="120" t="s">
        <v>412</v>
      </c>
      <c r="B138" s="120" t="s">
        <v>413</v>
      </c>
      <c r="C138" s="120" t="s">
        <v>414</v>
      </c>
      <c r="D138" s="122" t="s">
        <v>1417</v>
      </c>
      <c r="E138" s="123" t="str">
        <f>IFERROR(__xludf.DUMMYFUNCTION("Query('(Fuente) 2. Campos'!$1:$994,""SELECT E WHERE A = '""&amp;D138&amp;""' LIMIT 1"",FALSE)"),"Valles centrales")</f>
        <v>Valles centrales</v>
      </c>
      <c r="F138" s="125"/>
    </row>
    <row r="139">
      <c r="A139" s="120" t="s">
        <v>415</v>
      </c>
      <c r="B139" s="120" t="s">
        <v>416</v>
      </c>
      <c r="C139" s="120" t="s">
        <v>417</v>
      </c>
      <c r="D139" s="122" t="s">
        <v>1418</v>
      </c>
      <c r="E139" s="123" t="str">
        <f>IFERROR(__xludf.DUMMYFUNCTION("Query('(Fuente) 2. Campos'!$1:$994,""SELECT E WHERE A = '""&amp;D139&amp;""' LIMIT 1"",FALSE)"),"71257")</f>
        <v>71257</v>
      </c>
      <c r="F139" s="125"/>
    </row>
    <row r="140">
      <c r="A140" s="120" t="s">
        <v>418</v>
      </c>
      <c r="B140" s="120" t="s">
        <v>419</v>
      </c>
      <c r="C140" s="120" t="s">
        <v>420</v>
      </c>
      <c r="D140" s="122" t="s">
        <v>1419</v>
      </c>
      <c r="E140" s="123" t="str">
        <f>IFERROR(__xludf.DUMMYFUNCTION("Query('(Fuente) 2. Campos'!$1:$994,""SELECT E WHERE A = '""&amp;D140&amp;""' LIMIT 1"",FALSE)"),"México")</f>
        <v>México</v>
      </c>
      <c r="F140" s="125"/>
    </row>
    <row r="141">
      <c r="A141" s="120" t="s">
        <v>421</v>
      </c>
      <c r="B141" s="120" t="s">
        <v>422</v>
      </c>
      <c r="C141" s="126" t="s">
        <v>423</v>
      </c>
    </row>
    <row r="142">
      <c r="A142" s="120" t="s">
        <v>424</v>
      </c>
      <c r="B142" s="120" t="s">
        <v>425</v>
      </c>
      <c r="C142" s="120" t="s">
        <v>426</v>
      </c>
      <c r="D142" s="122" t="s">
        <v>1413</v>
      </c>
      <c r="E142" s="123" t="str">
        <f>IFERROR(__xludf.DUMMYFUNCTION("Query('(Fuente) 2. Campos'!$1:$994,""SELECT E WHERE A = '""&amp;D142&amp;""' LIMIT 1"",FALSE)"),"Jefe de la Unidad de Licitaciones")</f>
        <v>Jefe de la Unidad de Licitaciones</v>
      </c>
      <c r="F142" s="125"/>
    </row>
    <row r="143">
      <c r="A143" s="120" t="s">
        <v>427</v>
      </c>
      <c r="B143" s="120" t="s">
        <v>428</v>
      </c>
      <c r="C143" s="120" t="s">
        <v>429</v>
      </c>
      <c r="D143" s="122"/>
      <c r="E143" s="123" t="str">
        <f>IFERROR(__xludf.DUMMYFUNCTION("Query('(Fuente) 2. Campos'!$1:$994,""SELECT E WHERE A = '""&amp;D143&amp;""' LIMIT 1"",FALSE)"),"")</f>
        <v/>
      </c>
      <c r="F143" s="125"/>
    </row>
    <row r="144">
      <c r="A144" s="120" t="s">
        <v>430</v>
      </c>
      <c r="B144" s="120" t="s">
        <v>383</v>
      </c>
      <c r="C144" s="120" t="s">
        <v>384</v>
      </c>
      <c r="D144" s="127"/>
      <c r="E144" s="123" t="str">
        <f>IFERROR(__xludf.DUMMYFUNCTION("Query('(Fuente) 2. Campos'!$1:$994,""SELECT E WHERE A = '""&amp;D144&amp;""' LIMIT 1"",FALSE)"),"")</f>
        <v/>
      </c>
      <c r="F144" s="125"/>
    </row>
    <row r="145">
      <c r="A145" s="120" t="s">
        <v>431</v>
      </c>
      <c r="B145" s="120" t="s">
        <v>387</v>
      </c>
      <c r="C145" s="120" t="s">
        <v>388</v>
      </c>
      <c r="D145" s="127"/>
      <c r="E145" s="123" t="str">
        <f>IFERROR(__xludf.DUMMYFUNCTION("Query('(Fuente) 2. Campos'!$1:$994,""SELECT E WHERE A = '""&amp;D145&amp;""' LIMIT 1"",FALSE)"),"")</f>
        <v/>
      </c>
      <c r="F145" s="125"/>
    </row>
    <row r="146">
      <c r="A146" s="120" t="s">
        <v>432</v>
      </c>
      <c r="B146" s="120" t="s">
        <v>390</v>
      </c>
      <c r="C146" s="120" t="s">
        <v>391</v>
      </c>
      <c r="D146" s="127"/>
      <c r="E146" s="123" t="str">
        <f>IFERROR(__xludf.DUMMYFUNCTION("Query('(Fuente) 2. Campos'!$1:$994,""SELECT E WHERE A = '""&amp;D146&amp;""' LIMIT 1"",FALSE)"),"")</f>
        <v/>
      </c>
      <c r="F146" s="125"/>
    </row>
    <row r="147">
      <c r="A147" s="120" t="s">
        <v>433</v>
      </c>
      <c r="B147" s="120" t="s">
        <v>434</v>
      </c>
      <c r="C147" s="120" t="s">
        <v>435</v>
      </c>
      <c r="D147" s="122"/>
      <c r="E147" s="123" t="str">
        <f>IFERROR(__xludf.DUMMYFUNCTION("Query('(Fuente) 2. Campos'!$1:$994,""SELECT E WHERE A = '""&amp;D147&amp;""' LIMIT 1"",FALSE)"),"")</f>
        <v/>
      </c>
      <c r="F147" s="125"/>
    </row>
    <row r="148">
      <c r="A148" s="120" t="s">
        <v>436</v>
      </c>
      <c r="B148" s="120" t="s">
        <v>437</v>
      </c>
      <c r="C148" s="120" t="s">
        <v>438</v>
      </c>
      <c r="D148" s="122"/>
      <c r="E148" s="123" t="str">
        <f>IFERROR(__xludf.DUMMYFUNCTION("Query('(Fuente) 2. Campos'!$1:$994,""SELECT E WHERE A = '""&amp;D148&amp;""' LIMIT 1"",FALSE)"),"")</f>
        <v/>
      </c>
      <c r="F148" s="125"/>
    </row>
    <row r="149">
      <c r="A149" s="120" t="s">
        <v>439</v>
      </c>
      <c r="B149" s="120" t="s">
        <v>440</v>
      </c>
      <c r="C149" s="120" t="s">
        <v>441</v>
      </c>
      <c r="D149" s="127"/>
      <c r="E149" s="123" t="str">
        <f>IFERROR(__xludf.DUMMYFUNCTION("Query('(Fuente) 2. Campos'!$1:$994,""SELECT E WHERE A = '""&amp;D149&amp;""' LIMIT 1"",FALSE)"),"")</f>
        <v/>
      </c>
      <c r="F149" s="125"/>
    </row>
    <row r="150">
      <c r="A150" s="120" t="s">
        <v>442</v>
      </c>
      <c r="B150" s="120" t="s">
        <v>443</v>
      </c>
      <c r="C150" s="120" t="s">
        <v>444</v>
      </c>
      <c r="D150" s="127"/>
      <c r="E150" s="123" t="str">
        <f>IFERROR(__xludf.DUMMYFUNCTION("Query('(Fuente) 2. Campos'!$1:$994,""SELECT E WHERE A = '""&amp;D150&amp;""' LIMIT 1"",FALSE)"),"")</f>
        <v/>
      </c>
      <c r="F150" s="125"/>
    </row>
    <row r="151">
      <c r="A151" s="120" t="s">
        <v>445</v>
      </c>
      <c r="B151" s="120" t="s">
        <v>446</v>
      </c>
      <c r="C151" s="120" t="s">
        <v>447</v>
      </c>
      <c r="D151" s="122" t="s">
        <v>1422</v>
      </c>
      <c r="E151" s="123" t="str">
        <f>IFERROR(__xludf.DUMMYFUNCTION("Query('(Fuente) 2. Campos'!$1:$994,""SELECT E WHERE A = '""&amp;D151&amp;""' LIMIT 1"",FALSE)"),"es")</f>
        <v>es</v>
      </c>
      <c r="F151" s="125"/>
    </row>
    <row r="152">
      <c r="A152" s="120" t="s">
        <v>451</v>
      </c>
      <c r="B152" s="120" t="s">
        <v>450</v>
      </c>
      <c r="C152" s="126" t="s">
        <v>452</v>
      </c>
    </row>
    <row r="153">
      <c r="A153" s="120" t="s">
        <v>453</v>
      </c>
      <c r="B153" s="120" t="s">
        <v>425</v>
      </c>
      <c r="C153" s="120" t="s">
        <v>426</v>
      </c>
      <c r="D153" s="122"/>
      <c r="E153" s="123" t="str">
        <f>IFERROR(__xludf.DUMMYFUNCTION("Query('(Fuente) 2. Campos'!$1:$994,""SELECT E WHERE A = '""&amp;D153&amp;""' LIMIT 1"",FALSE)"),"")</f>
        <v/>
      </c>
      <c r="F153" s="125"/>
    </row>
    <row r="154">
      <c r="A154" s="120" t="s">
        <v>454</v>
      </c>
      <c r="B154" s="120" t="s">
        <v>428</v>
      </c>
      <c r="C154" s="120" t="s">
        <v>429</v>
      </c>
      <c r="D154" s="122" t="s">
        <v>1413</v>
      </c>
      <c r="E154" s="123" t="str">
        <f>IFERROR(__xludf.DUMMYFUNCTION("Query('(Fuente) 2. Campos'!$1:$994,""SELECT E WHERE A = '""&amp;D154&amp;""' LIMIT 1"",FALSE)"),"Jefe de la Unidad de Licitaciones")</f>
        <v>Jefe de la Unidad de Licitaciones</v>
      </c>
      <c r="F154" s="125"/>
    </row>
    <row r="155">
      <c r="A155" s="120" t="s">
        <v>455</v>
      </c>
      <c r="B155" s="120" t="s">
        <v>383</v>
      </c>
      <c r="C155" s="120" t="s">
        <v>384</v>
      </c>
      <c r="D155" s="127"/>
      <c r="E155" s="123" t="str">
        <f>IFERROR(__xludf.DUMMYFUNCTION("Query('(Fuente) 2. Campos'!$1:$994,""SELECT E WHERE A = '""&amp;D155&amp;""' LIMIT 1"",FALSE)"),"")</f>
        <v/>
      </c>
      <c r="F155" s="125"/>
    </row>
    <row r="156">
      <c r="A156" s="120" t="s">
        <v>456</v>
      </c>
      <c r="B156" s="120" t="s">
        <v>387</v>
      </c>
      <c r="C156" s="120" t="s">
        <v>388</v>
      </c>
      <c r="D156" s="127"/>
      <c r="E156" s="123" t="str">
        <f>IFERROR(__xludf.DUMMYFUNCTION("Query('(Fuente) 2. Campos'!$1:$994,""SELECT E WHERE A = '""&amp;D156&amp;""' LIMIT 1"",FALSE)"),"")</f>
        <v/>
      </c>
      <c r="F156" s="125"/>
    </row>
    <row r="157">
      <c r="A157" s="120" t="s">
        <v>457</v>
      </c>
      <c r="B157" s="120" t="s">
        <v>390</v>
      </c>
      <c r="C157" s="120" t="s">
        <v>391</v>
      </c>
      <c r="D157" s="127"/>
      <c r="E157" s="123" t="str">
        <f>IFERROR(__xludf.DUMMYFUNCTION("Query('(Fuente) 2. Campos'!$1:$994,""SELECT E WHERE A = '""&amp;D157&amp;""' LIMIT 1"",FALSE)"),"")</f>
        <v/>
      </c>
      <c r="F157" s="125"/>
    </row>
    <row r="158">
      <c r="A158" s="120" t="s">
        <v>458</v>
      </c>
      <c r="B158" s="120" t="s">
        <v>434</v>
      </c>
      <c r="C158" s="120" t="s">
        <v>435</v>
      </c>
      <c r="D158" s="127"/>
      <c r="E158" s="123" t="str">
        <f>IFERROR(__xludf.DUMMYFUNCTION("Query('(Fuente) 2. Campos'!$1:$994,""SELECT E WHERE A = '""&amp;D158&amp;""' LIMIT 1"",FALSE)"),"")</f>
        <v/>
      </c>
      <c r="F158" s="125"/>
    </row>
    <row r="159">
      <c r="A159" s="120" t="s">
        <v>459</v>
      </c>
      <c r="B159" s="120" t="s">
        <v>437</v>
      </c>
      <c r="C159" s="120" t="s">
        <v>438</v>
      </c>
      <c r="D159" s="127"/>
      <c r="E159" s="123" t="str">
        <f>IFERROR(__xludf.DUMMYFUNCTION("Query('(Fuente) 2. Campos'!$1:$994,""SELECT E WHERE A = '""&amp;D159&amp;""' LIMIT 1"",FALSE)"),"")</f>
        <v/>
      </c>
      <c r="F159" s="125"/>
    </row>
    <row r="160">
      <c r="A160" s="120" t="s">
        <v>460</v>
      </c>
      <c r="B160" s="120" t="s">
        <v>440</v>
      </c>
      <c r="C160" s="120" t="s">
        <v>441</v>
      </c>
      <c r="D160" s="127"/>
      <c r="E160" s="123" t="str">
        <f>IFERROR(__xludf.DUMMYFUNCTION("Query('(Fuente) 2. Campos'!$1:$994,""SELECT E WHERE A = '""&amp;D160&amp;""' LIMIT 1"",FALSE)"),"")</f>
        <v/>
      </c>
      <c r="F160" s="125"/>
    </row>
    <row r="161">
      <c r="A161" s="120" t="s">
        <v>461</v>
      </c>
      <c r="B161" s="120" t="s">
        <v>443</v>
      </c>
      <c r="C161" s="120" t="s">
        <v>444</v>
      </c>
      <c r="D161" s="127"/>
      <c r="E161" s="123" t="str">
        <f>IFERROR(__xludf.DUMMYFUNCTION("Query('(Fuente) 2. Campos'!$1:$994,""SELECT E WHERE A = '""&amp;D161&amp;""' LIMIT 1"",FALSE)"),"")</f>
        <v/>
      </c>
      <c r="F161" s="125"/>
    </row>
    <row r="162">
      <c r="A162" s="120" t="s">
        <v>462</v>
      </c>
      <c r="B162" s="120" t="s">
        <v>446</v>
      </c>
      <c r="C162" s="120" t="s">
        <v>447</v>
      </c>
      <c r="D162" s="122" t="s">
        <v>1422</v>
      </c>
      <c r="E162" s="123" t="str">
        <f>IFERROR(__xludf.DUMMYFUNCTION("Query('(Fuente) 2. Campos'!$1:$994,""SELECT E WHERE A = '""&amp;D162&amp;""' LIMIT 1"",FALSE)"),"es")</f>
        <v>es</v>
      </c>
      <c r="F162" s="125"/>
    </row>
    <row r="163">
      <c r="A163" s="120" t="s">
        <v>463</v>
      </c>
      <c r="B163" s="120" t="s">
        <v>464</v>
      </c>
      <c r="C163" s="120" t="s">
        <v>465</v>
      </c>
      <c r="D163" s="127"/>
      <c r="E163" s="123" t="str">
        <f>IFERROR(__xludf.DUMMYFUNCTION("Query('(Fuente) 2. Campos'!$1:$994,""SELECT E WHERE A = '""&amp;D163&amp;""' LIMIT 1"",FALSE)"),"")</f>
        <v/>
      </c>
      <c r="F163" s="125"/>
    </row>
    <row r="164">
      <c r="A164" s="120" t="s">
        <v>467</v>
      </c>
      <c r="B164" s="120" t="s">
        <v>468</v>
      </c>
      <c r="C164" s="126" t="s">
        <v>470</v>
      </c>
    </row>
    <row r="165">
      <c r="A165" s="120" t="s">
        <v>471</v>
      </c>
      <c r="B165" s="120" t="s">
        <v>472</v>
      </c>
      <c r="C165" s="120" t="s">
        <v>473</v>
      </c>
      <c r="D165" s="127"/>
      <c r="E165" s="123" t="str">
        <f>IFERROR(__xludf.DUMMYFUNCTION("Query('(Fuente) 2. Campos'!$1:$994,""SELECT E WHERE A = '""&amp;D165&amp;""' LIMIT 1"",FALSE)"),"")</f>
        <v/>
      </c>
      <c r="F165" s="125"/>
    </row>
    <row r="166">
      <c r="A166" s="120" t="s">
        <v>474</v>
      </c>
      <c r="B166" s="120" t="s">
        <v>358</v>
      </c>
      <c r="C166" s="120" t="s">
        <v>475</v>
      </c>
      <c r="D166" s="127"/>
      <c r="E166" s="123" t="str">
        <f>IFERROR(__xludf.DUMMYFUNCTION("Query('(Fuente) 2. Campos'!$1:$994,""SELECT E WHERE A = '""&amp;D166&amp;""' LIMIT 1"",FALSE)"),"")</f>
        <v/>
      </c>
      <c r="F166" s="125"/>
    </row>
    <row r="167">
      <c r="A167" s="120" t="s">
        <v>490</v>
      </c>
      <c r="B167" s="120" t="s">
        <v>38</v>
      </c>
      <c r="C167" s="126" t="s">
        <v>493</v>
      </c>
      <c r="F167" s="126"/>
    </row>
    <row r="168">
      <c r="A168" s="120" t="s">
        <v>494</v>
      </c>
      <c r="B168" s="120" t="s">
        <v>376</v>
      </c>
      <c r="C168" s="120" t="s">
        <v>495</v>
      </c>
      <c r="D168" s="122"/>
      <c r="E168" s="123" t="str">
        <f>IFERROR(__xludf.DUMMYFUNCTION("Query('(Fuente) 2. Campos'!$1:$994,""SELECT E WHERE A = '""&amp;D168&amp;""' LIMIT 1"",FALSE)"),"")</f>
        <v/>
      </c>
      <c r="F168" s="125"/>
    </row>
    <row r="169">
      <c r="A169" s="120" t="s">
        <v>496</v>
      </c>
      <c r="B169" s="120" t="s">
        <v>497</v>
      </c>
      <c r="C169" s="120" t="s">
        <v>498</v>
      </c>
      <c r="D169" s="122"/>
      <c r="E169" s="123" t="str">
        <f>IFERROR(__xludf.DUMMYFUNCTION("Query('(Fuente) 2. Campos'!$1:$994,""SELECT E WHERE A = '""&amp;D169&amp;""' LIMIT 1"",FALSE)"),"")</f>
        <v/>
      </c>
      <c r="F169" s="125"/>
    </row>
    <row r="170">
      <c r="A170" s="120" t="s">
        <v>499</v>
      </c>
      <c r="B170" s="120" t="s">
        <v>58</v>
      </c>
      <c r="C170" s="120" t="s">
        <v>500</v>
      </c>
      <c r="D170" s="122"/>
      <c r="E170" s="123" t="str">
        <f>IFERROR(__xludf.DUMMYFUNCTION("Query('(Fuente) 2. Campos'!$1:$994,""SELECT E WHERE A = '""&amp;D170&amp;""' LIMIT 1"",FALSE)"),"")</f>
        <v/>
      </c>
      <c r="F170" s="125"/>
    </row>
    <row r="171">
      <c r="A171" s="120" t="s">
        <v>502</v>
      </c>
      <c r="B171" s="120" t="s">
        <v>503</v>
      </c>
      <c r="C171" s="126" t="s">
        <v>504</v>
      </c>
    </row>
    <row r="172">
      <c r="A172" s="120" t="s">
        <v>505</v>
      </c>
      <c r="B172" s="120" t="s">
        <v>506</v>
      </c>
      <c r="C172" s="120" t="s">
        <v>507</v>
      </c>
      <c r="D172" s="122" t="s">
        <v>1448</v>
      </c>
      <c r="E172" s="123" t="str">
        <f>IFERROR(__xludf.DUMMYFUNCTION("Query('(Fuente) 2. Campos'!$1:$994,""SELECT E WHERE A = '""&amp;D172&amp;""' LIMIT 1"",FALSE)"),"05/06/2020")</f>
        <v>05/06/2020</v>
      </c>
      <c r="F172" s="125"/>
    </row>
    <row r="173">
      <c r="A173" s="120" t="s">
        <v>508</v>
      </c>
      <c r="B173" s="120" t="s">
        <v>509</v>
      </c>
      <c r="C173" s="120" t="s">
        <v>510</v>
      </c>
      <c r="D173" s="122" t="s">
        <v>1448</v>
      </c>
      <c r="E173" s="123" t="str">
        <f>IFERROR(__xludf.DUMMYFUNCTION("Query('(Fuente) 2. Campos'!$1:$994,""SELECT E WHERE A = '""&amp;D173&amp;""' LIMIT 1"",FALSE)"),"05/06/2020")</f>
        <v>05/06/2020</v>
      </c>
      <c r="F173" s="125"/>
    </row>
    <row r="174">
      <c r="A174" s="120" t="s">
        <v>511</v>
      </c>
      <c r="B174" s="120" t="s">
        <v>512</v>
      </c>
      <c r="C174" s="120" t="s">
        <v>513</v>
      </c>
      <c r="D174" s="122"/>
      <c r="E174" s="123" t="str">
        <f>IFERROR(__xludf.DUMMYFUNCTION("Query('(Fuente) 2. Campos'!$1:$994,""SELECT E WHERE A = '""&amp;D174&amp;""' LIMIT 1"",FALSE)"),"")</f>
        <v/>
      </c>
      <c r="F174" s="125"/>
    </row>
    <row r="175">
      <c r="A175" s="120" t="s">
        <v>514</v>
      </c>
      <c r="B175" s="120" t="s">
        <v>515</v>
      </c>
      <c r="C175" s="120" t="s">
        <v>516</v>
      </c>
      <c r="D175" s="127"/>
      <c r="E175" s="123" t="str">
        <f>IFERROR(__xludf.DUMMYFUNCTION("Query('(Fuente) 2. Campos'!$1:$994,""SELECT E WHERE A = '""&amp;D175&amp;""' LIMIT 1"",FALSE)"),"")</f>
        <v/>
      </c>
      <c r="F175" s="125"/>
    </row>
    <row r="176">
      <c r="A176" s="120" t="s">
        <v>518</v>
      </c>
      <c r="B176" s="120" t="s">
        <v>519</v>
      </c>
      <c r="C176" s="126" t="s">
        <v>520</v>
      </c>
    </row>
    <row r="177">
      <c r="A177" s="120" t="s">
        <v>523</v>
      </c>
      <c r="B177" s="120" t="s">
        <v>376</v>
      </c>
      <c r="C177" s="120" t="s">
        <v>524</v>
      </c>
      <c r="D177" s="122" t="s">
        <v>1425</v>
      </c>
      <c r="E177" s="123" t="str">
        <f>IFERROR(__xludf.DUMMYFUNCTION("Query('(Fuente) 2. Campos'!$1:$994,""SELECT E WHERE A = '""&amp;D177&amp;""' LIMIT 1"",FALSE)"),"SF/SPIP/DPIP/CS1000MDP/0120/2020")</f>
        <v>SF/SPIP/DPIP/CS1000MDP/0120/2020</v>
      </c>
      <c r="F177" s="125"/>
    </row>
    <row r="178">
      <c r="A178" s="120" t="s">
        <v>525</v>
      </c>
      <c r="B178" s="120" t="s">
        <v>58</v>
      </c>
      <c r="C178" s="120" t="s">
        <v>526</v>
      </c>
      <c r="D178" s="122" t="s">
        <v>1449</v>
      </c>
      <c r="E178" s="123" t="str">
        <f>IFERROR(__xludf.DUMMYFUNCTION("Query('(Fuente) 2. Campos'!$1:$994,""SELECT E WHERE A = '""&amp;D178&amp;""' LIMIT 1"",FALSE)"),"Construcción del Puente Vehicular sobre el Río Salado en la Localidad de Santa Cruz Amilpas, Municipio de Santa Cruz Amilpas.")</f>
        <v>Construcción del Puente Vehicular sobre el Río Salado en la Localidad de Santa Cruz Amilpas, Municipio de Santa Cruz Amilpas.</v>
      </c>
      <c r="F178" s="125"/>
    </row>
    <row r="179">
      <c r="A179" s="120" t="s">
        <v>527</v>
      </c>
      <c r="B179" s="120" t="s">
        <v>528</v>
      </c>
      <c r="C179" s="126" t="s">
        <v>529</v>
      </c>
    </row>
    <row r="180">
      <c r="A180" s="120" t="s">
        <v>530</v>
      </c>
      <c r="B180" s="120" t="s">
        <v>372</v>
      </c>
      <c r="C180" s="120" t="s">
        <v>531</v>
      </c>
      <c r="D180" s="127"/>
      <c r="E180" s="123" t="str">
        <f>IFERROR(__xludf.DUMMYFUNCTION("Query('(Fuente) 2. Campos'!$1:$994,""SELECT E WHERE A = '""&amp;D180&amp;""' LIMIT 1"",FALSE)"),"")</f>
        <v/>
      </c>
      <c r="F180" s="125"/>
    </row>
    <row r="181">
      <c r="A181" s="120" t="s">
        <v>532</v>
      </c>
      <c r="B181" s="120" t="s">
        <v>376</v>
      </c>
      <c r="C181" s="120" t="s">
        <v>533</v>
      </c>
      <c r="D181" s="127"/>
      <c r="E181" s="123" t="str">
        <f>IFERROR(__xludf.DUMMYFUNCTION("Query('(Fuente) 2. Campos'!$1:$994,""SELECT E WHERE A = '""&amp;D181&amp;""' LIMIT 1"",FALSE)"),"")</f>
        <v/>
      </c>
      <c r="F181" s="125"/>
    </row>
    <row r="182">
      <c r="A182" s="120" t="s">
        <v>534</v>
      </c>
      <c r="B182" s="120" t="s">
        <v>58</v>
      </c>
      <c r="C182" s="120" t="s">
        <v>535</v>
      </c>
      <c r="D182" s="127"/>
      <c r="E182" s="123" t="str">
        <f>IFERROR(__xludf.DUMMYFUNCTION("Query('(Fuente) 2. Campos'!$1:$994,""SELECT E WHERE A = '""&amp;D182&amp;""' LIMIT 1"",FALSE)"),"")</f>
        <v/>
      </c>
      <c r="F182" s="125"/>
    </row>
    <row r="183">
      <c r="A183" s="120" t="s">
        <v>536</v>
      </c>
      <c r="B183" s="120" t="s">
        <v>393</v>
      </c>
      <c r="C183" s="120" t="s">
        <v>537</v>
      </c>
      <c r="D183" s="127"/>
      <c r="E183" s="123" t="str">
        <f>IFERROR(__xludf.DUMMYFUNCTION("Query('(Fuente) 2. Campos'!$1:$994,""SELECT E WHERE A = '""&amp;D183&amp;""' LIMIT 1"",FALSE)"),"")</f>
        <v/>
      </c>
      <c r="F183" s="125"/>
    </row>
    <row r="184">
      <c r="A184" s="120" t="s">
        <v>538</v>
      </c>
      <c r="B184" s="120" t="s">
        <v>539</v>
      </c>
      <c r="C184" s="126" t="s">
        <v>540</v>
      </c>
    </row>
    <row r="185">
      <c r="A185" s="120" t="s">
        <v>538</v>
      </c>
      <c r="B185" s="120" t="s">
        <v>528</v>
      </c>
      <c r="C185" s="120" t="s">
        <v>529</v>
      </c>
      <c r="D185" s="127"/>
      <c r="E185" s="123" t="str">
        <f>IFERROR(__xludf.DUMMYFUNCTION("Query('(Fuente) 2. Campos'!$1:$994,""SELECT E WHERE A = '""&amp;D185&amp;""' LIMIT 1"",FALSE)"),"")</f>
        <v/>
      </c>
      <c r="F185" s="125"/>
    </row>
    <row r="186">
      <c r="A186" s="120" t="s">
        <v>541</v>
      </c>
      <c r="B186" s="120" t="s">
        <v>372</v>
      </c>
      <c r="C186" s="120" t="s">
        <v>531</v>
      </c>
      <c r="D186" s="127"/>
      <c r="E186" s="123" t="str">
        <f>IFERROR(__xludf.DUMMYFUNCTION("Query('(Fuente) 2. Campos'!$1:$994,""SELECT E WHERE A = '""&amp;D186&amp;""' LIMIT 1"",FALSE)"),"")</f>
        <v/>
      </c>
      <c r="F186" s="125"/>
    </row>
    <row r="187">
      <c r="A187" s="120" t="s">
        <v>542</v>
      </c>
      <c r="B187" s="120" t="s">
        <v>376</v>
      </c>
      <c r="C187" s="120" t="s">
        <v>533</v>
      </c>
      <c r="D187" s="127"/>
      <c r="E187" s="123" t="str">
        <f>IFERROR(__xludf.DUMMYFUNCTION("Query('(Fuente) 2. Campos'!$1:$994,""SELECT E WHERE A = '""&amp;D187&amp;""' LIMIT 1"",FALSE)"),"")</f>
        <v/>
      </c>
      <c r="F187" s="125"/>
    </row>
    <row r="188">
      <c r="A188" s="120" t="s">
        <v>543</v>
      </c>
      <c r="B188" s="120" t="s">
        <v>58</v>
      </c>
      <c r="C188" s="120" t="s">
        <v>535</v>
      </c>
      <c r="D188" s="127"/>
      <c r="E188" s="123" t="str">
        <f>IFERROR(__xludf.DUMMYFUNCTION("Query('(Fuente) 2. Campos'!$1:$994,""SELECT E WHERE A = '""&amp;D188&amp;""' LIMIT 1"",FALSE)"),"")</f>
        <v/>
      </c>
      <c r="F188" s="125"/>
    </row>
    <row r="189">
      <c r="A189" s="120" t="s">
        <v>544</v>
      </c>
      <c r="B189" s="120" t="s">
        <v>393</v>
      </c>
      <c r="C189" s="120" t="s">
        <v>537</v>
      </c>
      <c r="D189" s="127"/>
      <c r="E189" s="123" t="str">
        <f>IFERROR(__xludf.DUMMYFUNCTION("Query('(Fuente) 2. Campos'!$1:$994,""SELECT E WHERE A = '""&amp;D189&amp;""' LIMIT 1"",FALSE)"),"")</f>
        <v/>
      </c>
      <c r="F189" s="125"/>
    </row>
    <row r="190">
      <c r="A190" s="120" t="s">
        <v>545</v>
      </c>
      <c r="B190" s="120" t="s">
        <v>546</v>
      </c>
      <c r="C190" s="120" t="s">
        <v>547</v>
      </c>
      <c r="D190" s="122"/>
      <c r="E190" s="123"/>
      <c r="F190" s="125"/>
    </row>
    <row r="191">
      <c r="A191" s="120" t="s">
        <v>549</v>
      </c>
      <c r="B191" s="120" t="s">
        <v>550</v>
      </c>
      <c r="C191" s="126" t="s">
        <v>551</v>
      </c>
    </row>
    <row r="192">
      <c r="A192" s="120" t="s">
        <v>552</v>
      </c>
      <c r="B192" s="120" t="s">
        <v>372</v>
      </c>
      <c r="C192" s="120" t="s">
        <v>553</v>
      </c>
      <c r="D192" s="122" t="s">
        <v>1450</v>
      </c>
      <c r="E192" s="123" t="str">
        <f>IFERROR(__xludf.DUMMYFUNCTION("Query('(Fuente) 2. Campos'!$1:$994,""SELECT E WHERE A = '""&amp;D192&amp;""' LIMIT 1"",FALSE)"),"30")</f>
        <v>30</v>
      </c>
      <c r="F192" s="125"/>
    </row>
    <row r="193">
      <c r="A193" s="120" t="s">
        <v>554</v>
      </c>
      <c r="B193" s="120" t="s">
        <v>376</v>
      </c>
      <c r="C193" s="120" t="s">
        <v>555</v>
      </c>
      <c r="D193" s="127"/>
      <c r="E193" s="123" t="str">
        <f>IFERROR(__xludf.DUMMYFUNCTION("Query('(Fuente) 2. Campos'!$1:$994,""SELECT E WHERE A = '""&amp;D193&amp;""' LIMIT 1"",FALSE)"),"")</f>
        <v/>
      </c>
      <c r="F193" s="125"/>
    </row>
    <row r="194">
      <c r="A194" s="120" t="s">
        <v>556</v>
      </c>
      <c r="B194" s="120" t="s">
        <v>383</v>
      </c>
      <c r="C194" s="120" t="s">
        <v>557</v>
      </c>
      <c r="D194" s="122" t="s">
        <v>1451</v>
      </c>
      <c r="E194" s="123" t="str">
        <f>IFERROR(__xludf.DUMMYFUNCTION("Query('(Fuente) 2. Campos'!$1:$994,""SELECT E WHERE A = '""&amp;D194&amp;""' LIMIT 1"",FALSE)"),"metros")</f>
        <v>metros</v>
      </c>
      <c r="F194" s="125"/>
    </row>
    <row r="195">
      <c r="A195" s="120" t="s">
        <v>558</v>
      </c>
      <c r="B195" s="120" t="s">
        <v>559</v>
      </c>
      <c r="C195" s="126" t="s">
        <v>560</v>
      </c>
    </row>
    <row r="196">
      <c r="A196" s="120" t="s">
        <v>561</v>
      </c>
      <c r="B196" s="120" t="s">
        <v>562</v>
      </c>
      <c r="C196" s="120" t="s">
        <v>563</v>
      </c>
      <c r="D196" s="122" t="s">
        <v>1452</v>
      </c>
      <c r="E196" s="123" t="str">
        <f>IFERROR(__xludf.DUMMYFUNCTION("Query('(Fuente) 2. Campos'!$1:$994,""SELECT E WHERE A = '""&amp;D196&amp;""' LIMIT 1"",FALSE)"),"11979493.66")</f>
        <v>11979493.66</v>
      </c>
      <c r="F196" s="125"/>
    </row>
    <row r="197">
      <c r="A197" s="120" t="s">
        <v>1453</v>
      </c>
      <c r="B197" s="120" t="s">
        <v>784</v>
      </c>
      <c r="C197" s="120" t="s">
        <v>785</v>
      </c>
      <c r="D197" s="122" t="s">
        <v>1454</v>
      </c>
      <c r="E197" s="123" t="str">
        <f>IFERROR(__xludf.DUMMYFUNCTION("Query('(Fuente) 2. Campos'!$1:$994,""SELECT E WHERE A = '""&amp;D197&amp;""' LIMIT 1"",FALSE)"),"10327149.71")</f>
        <v>10327149.71</v>
      </c>
      <c r="F197" s="125"/>
    </row>
    <row r="198">
      <c r="A198" s="120" t="s">
        <v>564</v>
      </c>
      <c r="B198" s="120" t="s">
        <v>565</v>
      </c>
      <c r="C198" s="120" t="s">
        <v>566</v>
      </c>
      <c r="D198" s="122"/>
      <c r="E198" s="123" t="str">
        <f>IFERROR(__xludf.DUMMYFUNCTION("Query('(Fuente) 2. Campos'!$1:$994,""SELECT E WHERE A = '""&amp;D198&amp;""' LIMIT 1"",FALSE)"),"")</f>
        <v/>
      </c>
      <c r="F198" s="125"/>
    </row>
    <row r="199">
      <c r="A199" s="120" t="s">
        <v>567</v>
      </c>
      <c r="B199" s="120" t="s">
        <v>393</v>
      </c>
      <c r="C199" s="120" t="s">
        <v>568</v>
      </c>
      <c r="D199" s="127"/>
      <c r="E199" s="123" t="str">
        <f>IFERROR(__xludf.DUMMYFUNCTION("Query('(Fuente) 2. Campos'!$1:$994,""SELECT E WHERE A = '""&amp;D199&amp;""' LIMIT 1"",FALSE)"),"")</f>
        <v/>
      </c>
      <c r="F199" s="125"/>
    </row>
    <row r="200">
      <c r="A200" s="120" t="s">
        <v>569</v>
      </c>
      <c r="B200" s="120" t="s">
        <v>570</v>
      </c>
      <c r="C200" s="126" t="s">
        <v>571</v>
      </c>
    </row>
    <row r="201">
      <c r="A201" s="120" t="s">
        <v>572</v>
      </c>
      <c r="B201" s="120" t="s">
        <v>472</v>
      </c>
      <c r="C201" s="120" t="s">
        <v>473</v>
      </c>
      <c r="D201" s="122" t="s">
        <v>1455</v>
      </c>
      <c r="E201" s="123" t="str">
        <f>IFERROR(__xludf.DUMMYFUNCTION("Query('(Fuente) 2. Campos'!$1:$994,""SELECT E WHERE A = '""&amp;D201&amp;""' LIMIT 1"",FALSE)"),"GRUPO FORMADO POR: SISTEMAS ESPECIALES DE METALIZACIÓN SANFER, S.A. DE C.V. E INBISA ARQUITECTURA BASICA, S.A. DE C.V.")</f>
        <v>GRUPO FORMADO POR: SISTEMAS ESPECIALES DE METALIZACIÓN SANFER, S.A. DE C.V. E INBISA ARQUITECTURA BASICA, S.A. DE C.V.</v>
      </c>
      <c r="F201" s="125"/>
    </row>
    <row r="202">
      <c r="A202" s="120" t="s">
        <v>573</v>
      </c>
      <c r="B202" s="120" t="s">
        <v>358</v>
      </c>
      <c r="C202" s="120" t="s">
        <v>475</v>
      </c>
      <c r="D202" s="122" t="s">
        <v>1456</v>
      </c>
      <c r="E202" s="123" t="str">
        <f>IFERROR(__xludf.DUMMYFUNCTION("Query('(Fuente) 2. Campos'!$1:$994,""SELECT E WHERE A = '""&amp;D202&amp;""' LIMIT 1"",FALSE)"),"SEM1804276LA")</f>
        <v>SEM1804276LA</v>
      </c>
      <c r="F202" s="125"/>
    </row>
    <row r="203">
      <c r="A203" s="120" t="s">
        <v>346</v>
      </c>
      <c r="B203" s="121" t="s">
        <v>1457</v>
      </c>
    </row>
    <row r="204">
      <c r="A204" s="120" t="s">
        <v>353</v>
      </c>
      <c r="B204" s="120" t="s">
        <v>354</v>
      </c>
      <c r="C204" s="120" t="s">
        <v>355</v>
      </c>
      <c r="D204" s="122"/>
      <c r="E204" s="123" t="str">
        <f>IFERROR(__xludf.DUMMYFUNCTION("Query('(Fuente) 2. Campos'!$1:$994,""SELECT E WHERE A = '""&amp;D204&amp;""' LIMIT 1"",FALSE)"),"")</f>
        <v/>
      </c>
      <c r="F204" s="124"/>
    </row>
    <row r="205">
      <c r="A205" s="120" t="s">
        <v>357</v>
      </c>
      <c r="B205" s="120" t="s">
        <v>358</v>
      </c>
      <c r="C205" s="120" t="s">
        <v>359</v>
      </c>
      <c r="D205" s="122"/>
      <c r="E205" s="123" t="str">
        <f>IFERROR(__xludf.DUMMYFUNCTION("Query('(Fuente) 2. Campos'!$1:$994,""SELECT E WHERE A = '""&amp;D205&amp;""' LIMIT 1"",FALSE)"),"")</f>
        <v/>
      </c>
      <c r="F205" s="125"/>
    </row>
    <row r="206">
      <c r="A206" s="120" t="s">
        <v>360</v>
      </c>
      <c r="B206" s="120" t="s">
        <v>361</v>
      </c>
      <c r="C206" s="120" t="s">
        <v>362</v>
      </c>
      <c r="D206" s="127"/>
      <c r="E206" s="123" t="str">
        <f>IFERROR(__xludf.DUMMYFUNCTION("Query('(Fuente) 2. Campos'!$1:$994,""SELECT E WHERE A = '""&amp;D206&amp;""' LIMIT 1"",FALSE)"),"")</f>
        <v/>
      </c>
      <c r="F206" s="125"/>
    </row>
    <row r="207">
      <c r="A207" s="120" t="s">
        <v>364</v>
      </c>
      <c r="B207" s="120" t="s">
        <v>365</v>
      </c>
      <c r="C207" s="126" t="s">
        <v>366</v>
      </c>
    </row>
    <row r="208">
      <c r="A208" s="120" t="s">
        <v>367</v>
      </c>
      <c r="B208" s="120" t="s">
        <v>368</v>
      </c>
      <c r="C208" s="120" t="s">
        <v>369</v>
      </c>
      <c r="D208" s="127"/>
      <c r="E208" s="123" t="str">
        <f>IFERROR(__xludf.DUMMYFUNCTION("Query('(Fuente) 2. Campos'!$1:$994,""SELECT E WHERE A = '""&amp;D208&amp;""' LIMIT 1"",FALSE)"),"")</f>
        <v/>
      </c>
      <c r="F208" s="125"/>
    </row>
    <row r="209">
      <c r="A209" s="120" t="s">
        <v>371</v>
      </c>
      <c r="B209" s="120" t="s">
        <v>372</v>
      </c>
      <c r="C209" s="120" t="s">
        <v>373</v>
      </c>
      <c r="D209" s="127"/>
      <c r="E209" s="123" t="str">
        <f>IFERROR(__xludf.DUMMYFUNCTION("Query('(Fuente) 2. Campos'!$1:$994,""SELECT E WHERE A = '""&amp;D209&amp;""' LIMIT 1"",FALSE)"),"")</f>
        <v/>
      </c>
      <c r="F209" s="125"/>
    </row>
    <row r="210">
      <c r="A210" s="120" t="s">
        <v>375</v>
      </c>
      <c r="B210" s="120" t="s">
        <v>376</v>
      </c>
      <c r="C210" s="120" t="s">
        <v>377</v>
      </c>
      <c r="D210" s="122"/>
      <c r="E210" s="123" t="str">
        <f>IFERROR(__xludf.DUMMYFUNCTION("Query('(Fuente) 2. Campos'!$1:$994,""SELECT E WHERE A = '""&amp;D210&amp;""' LIMIT 1"",FALSE)"),"")</f>
        <v/>
      </c>
      <c r="F210" s="125"/>
    </row>
    <row r="211">
      <c r="A211" s="120" t="s">
        <v>379</v>
      </c>
      <c r="B211" s="120" t="s">
        <v>380</v>
      </c>
      <c r="C211" s="120" t="s">
        <v>381</v>
      </c>
      <c r="D211" s="122"/>
      <c r="E211" s="123" t="str">
        <f>IFERROR(__xludf.DUMMYFUNCTION("Query('(Fuente) 2. Campos'!$1:$994,""SELECT E WHERE A = '""&amp;D211&amp;""' LIMIT 1"",FALSE)"),"")</f>
        <v/>
      </c>
      <c r="F211" s="124"/>
    </row>
    <row r="212">
      <c r="A212" s="120" t="s">
        <v>382</v>
      </c>
      <c r="B212" s="120" t="s">
        <v>383</v>
      </c>
      <c r="C212" s="120" t="s">
        <v>384</v>
      </c>
      <c r="D212" s="122"/>
      <c r="E212" s="123" t="str">
        <f>IFERROR(__xludf.DUMMYFUNCTION("Query('(Fuente) 2. Campos'!$1:$994,""SELECT E WHERE A = '""&amp;D212&amp;""' LIMIT 1"",FALSE)"),"")</f>
        <v/>
      </c>
      <c r="F212" s="125"/>
    </row>
    <row r="213">
      <c r="A213" s="120" t="s">
        <v>386</v>
      </c>
      <c r="B213" s="120" t="s">
        <v>387</v>
      </c>
      <c r="C213" s="120" t="s">
        <v>388</v>
      </c>
      <c r="D213" s="122"/>
      <c r="E213" s="123" t="str">
        <f>IFERROR(__xludf.DUMMYFUNCTION("Query('(Fuente) 2. Campos'!$1:$994,""SELECT E WHERE A = '""&amp;D213&amp;""' LIMIT 1"",FALSE)"),"")</f>
        <v/>
      </c>
      <c r="F213" s="125"/>
    </row>
    <row r="214">
      <c r="A214" s="120" t="s">
        <v>389</v>
      </c>
      <c r="B214" s="120" t="s">
        <v>390</v>
      </c>
      <c r="C214" s="120" t="s">
        <v>391</v>
      </c>
      <c r="D214" s="122"/>
      <c r="E214" s="123" t="str">
        <f>IFERROR(__xludf.DUMMYFUNCTION("Query('(Fuente) 2. Campos'!$1:$994,""SELECT E WHERE A = '""&amp;D214&amp;""' LIMIT 1"",FALSE)"),"")</f>
        <v/>
      </c>
      <c r="F214" s="125"/>
    </row>
    <row r="215">
      <c r="A215" s="120" t="s">
        <v>392</v>
      </c>
      <c r="B215" s="120" t="s">
        <v>393</v>
      </c>
      <c r="C215" s="120" t="s">
        <v>394</v>
      </c>
      <c r="D215" s="127"/>
      <c r="E215" s="123" t="str">
        <f>IFERROR(__xludf.DUMMYFUNCTION("Query('(Fuente) 2. Campos'!$1:$994,""SELECT E WHERE A = '""&amp;D215&amp;""' LIMIT 1"",FALSE)"),"")</f>
        <v/>
      </c>
      <c r="F215" s="125"/>
    </row>
    <row r="216">
      <c r="A216" s="120" t="s">
        <v>396</v>
      </c>
      <c r="B216" s="120" t="s">
        <v>397</v>
      </c>
      <c r="C216" s="126" t="s">
        <v>398</v>
      </c>
    </row>
    <row r="217">
      <c r="A217" s="120" t="s">
        <v>396</v>
      </c>
      <c r="B217" s="120" t="s">
        <v>365</v>
      </c>
      <c r="C217" s="120" t="s">
        <v>366</v>
      </c>
      <c r="D217" s="127"/>
      <c r="E217" s="123" t="str">
        <f>IFERROR(__xludf.DUMMYFUNCTION("Query('(Fuente) 2. Campos'!$1:$994,""SELECT E WHERE A = '""&amp;D217&amp;""' LIMIT 1"",FALSE)"),"")</f>
        <v/>
      </c>
      <c r="F217" s="125"/>
    </row>
    <row r="218">
      <c r="A218" s="120" t="s">
        <v>399</v>
      </c>
      <c r="B218" s="120" t="s">
        <v>372</v>
      </c>
      <c r="C218" s="120" t="s">
        <v>373</v>
      </c>
      <c r="D218" s="127"/>
      <c r="E218" s="123" t="str">
        <f>IFERROR(__xludf.DUMMYFUNCTION("Query('(Fuente) 2. Campos'!$1:$994,""SELECT E WHERE A = '""&amp;D218&amp;""' LIMIT 1"",FALSE)"),"")</f>
        <v/>
      </c>
      <c r="F218" s="125"/>
    </row>
    <row r="219">
      <c r="A219" s="120" t="s">
        <v>400</v>
      </c>
      <c r="B219" s="120" t="s">
        <v>376</v>
      </c>
      <c r="C219" s="120" t="s">
        <v>377</v>
      </c>
      <c r="D219" s="127"/>
      <c r="E219" s="123" t="str">
        <f>IFERROR(__xludf.DUMMYFUNCTION("Query('(Fuente) 2. Campos'!$1:$994,""SELECT E WHERE A = '""&amp;D219&amp;""' LIMIT 1"",FALSE)"),"")</f>
        <v/>
      </c>
      <c r="F219" s="125"/>
    </row>
    <row r="220">
      <c r="A220" s="120" t="s">
        <v>401</v>
      </c>
      <c r="B220" s="120" t="s">
        <v>380</v>
      </c>
      <c r="C220" s="120" t="s">
        <v>381</v>
      </c>
      <c r="D220" s="127"/>
      <c r="E220" s="123" t="str">
        <f>IFERROR(__xludf.DUMMYFUNCTION("Query('(Fuente) 2. Campos'!$1:$994,""SELECT E WHERE A = '""&amp;D220&amp;""' LIMIT 1"",FALSE)"),"")</f>
        <v/>
      </c>
      <c r="F220" s="125"/>
    </row>
    <row r="221">
      <c r="A221" s="120" t="s">
        <v>402</v>
      </c>
      <c r="B221" s="120" t="s">
        <v>393</v>
      </c>
      <c r="C221" s="120" t="s">
        <v>394</v>
      </c>
      <c r="D221" s="127"/>
      <c r="E221" s="123" t="str">
        <f>IFERROR(__xludf.DUMMYFUNCTION("Query('(Fuente) 2. Campos'!$1:$994,""SELECT E WHERE A = '""&amp;D221&amp;""' LIMIT 1"",FALSE)"),"")</f>
        <v/>
      </c>
      <c r="F221" s="125"/>
    </row>
    <row r="222">
      <c r="A222" s="120" t="s">
        <v>403</v>
      </c>
      <c r="B222" s="120" t="s">
        <v>404</v>
      </c>
      <c r="C222" s="126" t="s">
        <v>405</v>
      </c>
    </row>
    <row r="223">
      <c r="A223" s="120" t="s">
        <v>406</v>
      </c>
      <c r="B223" s="120" t="s">
        <v>407</v>
      </c>
      <c r="C223" s="120" t="s">
        <v>408</v>
      </c>
      <c r="D223" s="122"/>
      <c r="E223" s="123" t="str">
        <f>IFERROR(__xludf.DUMMYFUNCTION("Query('(Fuente) 2. Campos'!$1:$994,""SELECT E WHERE A = '""&amp;D223&amp;""' LIMIT 1"",FALSE)"),"")</f>
        <v/>
      </c>
      <c r="F223" s="125"/>
    </row>
    <row r="224">
      <c r="A224" s="120" t="s">
        <v>409</v>
      </c>
      <c r="B224" s="120" t="s">
        <v>410</v>
      </c>
      <c r="C224" s="120" t="s">
        <v>411</v>
      </c>
      <c r="D224" s="122"/>
      <c r="E224" s="123" t="str">
        <f>IFERROR(__xludf.DUMMYFUNCTION("Query('(Fuente) 2. Campos'!$1:$994,""SELECT E WHERE A = '""&amp;D224&amp;""' LIMIT 1"",FALSE)"),"")</f>
        <v/>
      </c>
      <c r="F224" s="125"/>
    </row>
    <row r="225">
      <c r="A225" s="120" t="s">
        <v>412</v>
      </c>
      <c r="B225" s="120" t="s">
        <v>413</v>
      </c>
      <c r="C225" s="120" t="s">
        <v>414</v>
      </c>
      <c r="D225" s="122"/>
      <c r="E225" s="123" t="str">
        <f>IFERROR(__xludf.DUMMYFUNCTION("Query('(Fuente) 2. Campos'!$1:$994,""SELECT E WHERE A = '""&amp;D225&amp;""' LIMIT 1"",FALSE)"),"")</f>
        <v/>
      </c>
      <c r="F225" s="125"/>
    </row>
    <row r="226">
      <c r="A226" s="120" t="s">
        <v>415</v>
      </c>
      <c r="B226" s="120" t="s">
        <v>416</v>
      </c>
      <c r="C226" s="120" t="s">
        <v>417</v>
      </c>
      <c r="D226" s="122"/>
      <c r="E226" s="123" t="str">
        <f>IFERROR(__xludf.DUMMYFUNCTION("Query('(Fuente) 2. Campos'!$1:$994,""SELECT E WHERE A = '""&amp;D226&amp;""' LIMIT 1"",FALSE)"),"")</f>
        <v/>
      </c>
      <c r="F226" s="125"/>
    </row>
    <row r="227">
      <c r="A227" s="120" t="s">
        <v>418</v>
      </c>
      <c r="B227" s="120" t="s">
        <v>419</v>
      </c>
      <c r="C227" s="120" t="s">
        <v>420</v>
      </c>
      <c r="D227" s="122"/>
      <c r="E227" s="123" t="str">
        <f>IFERROR(__xludf.DUMMYFUNCTION("Query('(Fuente) 2. Campos'!$1:$994,""SELECT E WHERE A = '""&amp;D227&amp;""' LIMIT 1"",FALSE)"),"")</f>
        <v/>
      </c>
      <c r="F227" s="125"/>
    </row>
    <row r="228">
      <c r="A228" s="120" t="s">
        <v>421</v>
      </c>
      <c r="B228" s="120" t="s">
        <v>422</v>
      </c>
      <c r="C228" s="126" t="s">
        <v>423</v>
      </c>
    </row>
    <row r="229">
      <c r="A229" s="120" t="s">
        <v>424</v>
      </c>
      <c r="B229" s="120" t="s">
        <v>425</v>
      </c>
      <c r="C229" s="120" t="s">
        <v>426</v>
      </c>
      <c r="D229" s="127"/>
      <c r="E229" s="123" t="str">
        <f>IFERROR(__xludf.DUMMYFUNCTION("Query('(Fuente) 2. Campos'!$1:$994,""SELECT E WHERE A = '""&amp;D229&amp;""' LIMIT 1"",FALSE)"),"")</f>
        <v/>
      </c>
      <c r="F229" s="125"/>
    </row>
    <row r="230">
      <c r="A230" s="120" t="s">
        <v>427</v>
      </c>
      <c r="B230" s="120" t="s">
        <v>428</v>
      </c>
      <c r="C230" s="120" t="s">
        <v>429</v>
      </c>
      <c r="D230" s="127"/>
      <c r="E230" s="123" t="str">
        <f>IFERROR(__xludf.DUMMYFUNCTION("Query('(Fuente) 2. Campos'!$1:$994,""SELECT E WHERE A = '""&amp;D230&amp;""' LIMIT 1"",FALSE)"),"")</f>
        <v/>
      </c>
      <c r="F230" s="125"/>
    </row>
    <row r="231">
      <c r="A231" s="120" t="s">
        <v>430</v>
      </c>
      <c r="B231" s="120" t="s">
        <v>383</v>
      </c>
      <c r="C231" s="120" t="s">
        <v>384</v>
      </c>
      <c r="D231" s="127"/>
      <c r="E231" s="123" t="str">
        <f>IFERROR(__xludf.DUMMYFUNCTION("Query('(Fuente) 2. Campos'!$1:$994,""SELECT E WHERE A = '""&amp;D231&amp;""' LIMIT 1"",FALSE)"),"")</f>
        <v/>
      </c>
      <c r="F231" s="125"/>
    </row>
    <row r="232">
      <c r="A232" s="120" t="s">
        <v>431</v>
      </c>
      <c r="B232" s="120" t="s">
        <v>387</v>
      </c>
      <c r="C232" s="120" t="s">
        <v>388</v>
      </c>
      <c r="D232" s="127"/>
      <c r="E232" s="123" t="str">
        <f>IFERROR(__xludf.DUMMYFUNCTION("Query('(Fuente) 2. Campos'!$1:$994,""SELECT E WHERE A = '""&amp;D232&amp;""' LIMIT 1"",FALSE)"),"")</f>
        <v/>
      </c>
      <c r="F232" s="125"/>
    </row>
    <row r="233">
      <c r="A233" s="120" t="s">
        <v>432</v>
      </c>
      <c r="B233" s="120" t="s">
        <v>390</v>
      </c>
      <c r="C233" s="120" t="s">
        <v>391</v>
      </c>
      <c r="D233" s="127"/>
      <c r="E233" s="123" t="str">
        <f>IFERROR(__xludf.DUMMYFUNCTION("Query('(Fuente) 2. Campos'!$1:$994,""SELECT E WHERE A = '""&amp;D233&amp;""' LIMIT 1"",FALSE)"),"")</f>
        <v/>
      </c>
      <c r="F233" s="125"/>
    </row>
    <row r="234">
      <c r="A234" s="120" t="s">
        <v>433</v>
      </c>
      <c r="B234" s="120" t="s">
        <v>434</v>
      </c>
      <c r="C234" s="120" t="s">
        <v>435</v>
      </c>
      <c r="D234" s="127"/>
      <c r="E234" s="123" t="str">
        <f>IFERROR(__xludf.DUMMYFUNCTION("Query('(Fuente) 2. Campos'!$1:$994,""SELECT E WHERE A = '""&amp;D234&amp;""' LIMIT 1"",FALSE)"),"")</f>
        <v/>
      </c>
      <c r="F234" s="125"/>
    </row>
    <row r="235">
      <c r="A235" s="120" t="s">
        <v>436</v>
      </c>
      <c r="B235" s="120" t="s">
        <v>437</v>
      </c>
      <c r="C235" s="120" t="s">
        <v>438</v>
      </c>
      <c r="D235" s="127"/>
      <c r="E235" s="123" t="str">
        <f>IFERROR(__xludf.DUMMYFUNCTION("Query('(Fuente) 2. Campos'!$1:$994,""SELECT E WHERE A = '""&amp;D235&amp;""' LIMIT 1"",FALSE)"),"")</f>
        <v/>
      </c>
      <c r="F235" s="125"/>
    </row>
    <row r="236">
      <c r="A236" s="120" t="s">
        <v>439</v>
      </c>
      <c r="B236" s="120" t="s">
        <v>440</v>
      </c>
      <c r="C236" s="120" t="s">
        <v>441</v>
      </c>
      <c r="D236" s="127"/>
      <c r="E236" s="123" t="str">
        <f>IFERROR(__xludf.DUMMYFUNCTION("Query('(Fuente) 2. Campos'!$1:$994,""SELECT E WHERE A = '""&amp;D236&amp;""' LIMIT 1"",FALSE)"),"")</f>
        <v/>
      </c>
      <c r="F236" s="125"/>
    </row>
    <row r="237">
      <c r="A237" s="120" t="s">
        <v>442</v>
      </c>
      <c r="B237" s="120" t="s">
        <v>443</v>
      </c>
      <c r="C237" s="120" t="s">
        <v>444</v>
      </c>
      <c r="D237" s="127"/>
      <c r="E237" s="123" t="str">
        <f>IFERROR(__xludf.DUMMYFUNCTION("Query('(Fuente) 2. Campos'!$1:$994,""SELECT E WHERE A = '""&amp;D237&amp;""' LIMIT 1"",FALSE)"),"")</f>
        <v/>
      </c>
      <c r="F237" s="125"/>
    </row>
    <row r="238">
      <c r="A238" s="120" t="s">
        <v>445</v>
      </c>
      <c r="B238" s="120" t="s">
        <v>446</v>
      </c>
      <c r="C238" s="120" t="s">
        <v>447</v>
      </c>
      <c r="D238" s="127"/>
      <c r="E238" s="123" t="str">
        <f>IFERROR(__xludf.DUMMYFUNCTION("Query('(Fuente) 2. Campos'!$1:$994,""SELECT E WHERE A = '""&amp;D238&amp;""' LIMIT 1"",FALSE)"),"")</f>
        <v/>
      </c>
      <c r="F238" s="125"/>
    </row>
    <row r="239">
      <c r="A239" s="120" t="s">
        <v>451</v>
      </c>
      <c r="B239" s="120" t="s">
        <v>450</v>
      </c>
      <c r="C239" s="126" t="s">
        <v>452</v>
      </c>
    </row>
    <row r="240">
      <c r="A240" s="120" t="s">
        <v>453</v>
      </c>
      <c r="B240" s="120" t="s">
        <v>425</v>
      </c>
      <c r="C240" s="120" t="s">
        <v>426</v>
      </c>
      <c r="D240" s="127"/>
      <c r="E240" s="123" t="str">
        <f>IFERROR(__xludf.DUMMYFUNCTION("Query('(Fuente) 2. Campos'!$1:$994,""SELECT E WHERE A = '""&amp;D240&amp;""' LIMIT 1"",FALSE)"),"")</f>
        <v/>
      </c>
      <c r="F240" s="125"/>
    </row>
    <row r="241">
      <c r="A241" s="120" t="s">
        <v>454</v>
      </c>
      <c r="B241" s="120" t="s">
        <v>428</v>
      </c>
      <c r="C241" s="120" t="s">
        <v>429</v>
      </c>
      <c r="D241" s="122"/>
      <c r="E241" s="123" t="str">
        <f>IFERROR(__xludf.DUMMYFUNCTION("Query('(Fuente) 2. Campos'!$1:$994,""SELECT E WHERE A = '""&amp;D241&amp;""' LIMIT 1"",FALSE)"),"")</f>
        <v/>
      </c>
      <c r="F241" s="125"/>
    </row>
    <row r="242">
      <c r="A242" s="120" t="s">
        <v>455</v>
      </c>
      <c r="B242" s="120" t="s">
        <v>383</v>
      </c>
      <c r="C242" s="120" t="s">
        <v>384</v>
      </c>
      <c r="D242" s="122"/>
      <c r="E242" s="123" t="str">
        <f>IFERROR(__xludf.DUMMYFUNCTION("Query('(Fuente) 2. Campos'!$1:$994,""SELECT E WHERE A = '""&amp;D242&amp;""' LIMIT 1"",FALSE)"),"")</f>
        <v/>
      </c>
      <c r="F242" s="125"/>
    </row>
    <row r="243">
      <c r="A243" s="120" t="s">
        <v>456</v>
      </c>
      <c r="B243" s="120" t="s">
        <v>387</v>
      </c>
      <c r="C243" s="120" t="s">
        <v>388</v>
      </c>
      <c r="D243" s="122"/>
      <c r="E243" s="123" t="str">
        <f>IFERROR(__xludf.DUMMYFUNCTION("Query('(Fuente) 2. Campos'!$1:$994,""SELECT E WHERE A = '""&amp;D243&amp;""' LIMIT 1"",FALSE)"),"")</f>
        <v/>
      </c>
      <c r="F243" s="125"/>
    </row>
    <row r="244">
      <c r="A244" s="120" t="s">
        <v>457</v>
      </c>
      <c r="B244" s="120" t="s">
        <v>390</v>
      </c>
      <c r="C244" s="120" t="s">
        <v>391</v>
      </c>
      <c r="D244" s="122"/>
      <c r="E244" s="123" t="str">
        <f>IFERROR(__xludf.DUMMYFUNCTION("Query('(Fuente) 2. Campos'!$1:$994,""SELECT E WHERE A = '""&amp;D244&amp;""' LIMIT 1"",FALSE)"),"")</f>
        <v/>
      </c>
      <c r="F244" s="125"/>
    </row>
    <row r="245">
      <c r="A245" s="120" t="s">
        <v>458</v>
      </c>
      <c r="B245" s="120" t="s">
        <v>434</v>
      </c>
      <c r="C245" s="120" t="s">
        <v>435</v>
      </c>
      <c r="D245" s="122"/>
      <c r="E245" s="123" t="str">
        <f>IFERROR(__xludf.DUMMYFUNCTION("Query('(Fuente) 2. Campos'!$1:$994,""SELECT E WHERE A = '""&amp;D245&amp;""' LIMIT 1"",FALSE)"),"")</f>
        <v/>
      </c>
      <c r="F245" s="125"/>
    </row>
    <row r="246">
      <c r="A246" s="120" t="s">
        <v>459</v>
      </c>
      <c r="B246" s="120" t="s">
        <v>437</v>
      </c>
      <c r="C246" s="120" t="s">
        <v>438</v>
      </c>
      <c r="D246" s="122"/>
      <c r="E246" s="123" t="str">
        <f>IFERROR(__xludf.DUMMYFUNCTION("Query('(Fuente) 2. Campos'!$1:$994,""SELECT E WHERE A = '""&amp;D246&amp;""' LIMIT 1"",FALSE)"),"")</f>
        <v/>
      </c>
      <c r="F246" s="125"/>
    </row>
    <row r="247">
      <c r="A247" s="120" t="s">
        <v>460</v>
      </c>
      <c r="B247" s="120" t="s">
        <v>440</v>
      </c>
      <c r="C247" s="120" t="s">
        <v>441</v>
      </c>
      <c r="D247" s="127"/>
      <c r="E247" s="123" t="str">
        <f>IFERROR(__xludf.DUMMYFUNCTION("Query('(Fuente) 2. Campos'!$1:$994,""SELECT E WHERE A = '""&amp;D247&amp;""' LIMIT 1"",FALSE)"),"")</f>
        <v/>
      </c>
      <c r="F247" s="125"/>
    </row>
    <row r="248">
      <c r="A248" s="120" t="s">
        <v>461</v>
      </c>
      <c r="B248" s="120" t="s">
        <v>443</v>
      </c>
      <c r="C248" s="120" t="s">
        <v>444</v>
      </c>
      <c r="D248" s="127"/>
      <c r="E248" s="123" t="str">
        <f>IFERROR(__xludf.DUMMYFUNCTION("Query('(Fuente) 2. Campos'!$1:$994,""SELECT E WHERE A = '""&amp;D248&amp;""' LIMIT 1"",FALSE)"),"")</f>
        <v/>
      </c>
      <c r="F248" s="125"/>
    </row>
    <row r="249">
      <c r="A249" s="120" t="s">
        <v>462</v>
      </c>
      <c r="B249" s="120" t="s">
        <v>446</v>
      </c>
      <c r="C249" s="120" t="s">
        <v>447</v>
      </c>
      <c r="D249" s="127"/>
      <c r="E249" s="123" t="str">
        <f>IFERROR(__xludf.DUMMYFUNCTION("Query('(Fuente) 2. Campos'!$1:$994,""SELECT E WHERE A = '""&amp;D249&amp;""' LIMIT 1"",FALSE)"),"")</f>
        <v/>
      </c>
      <c r="F249" s="125"/>
    </row>
    <row r="250">
      <c r="A250" s="120" t="s">
        <v>463</v>
      </c>
      <c r="B250" s="120" t="s">
        <v>464</v>
      </c>
      <c r="C250" s="120" t="s">
        <v>465</v>
      </c>
      <c r="D250" s="127"/>
      <c r="E250" s="123" t="str">
        <f>IFERROR(__xludf.DUMMYFUNCTION("Query('(Fuente) 2. Campos'!$1:$994,""SELECT E WHERE A = '""&amp;D250&amp;""' LIMIT 1"",FALSE)"),"")</f>
        <v/>
      </c>
      <c r="F250" s="125"/>
    </row>
    <row r="251">
      <c r="A251" s="120" t="s">
        <v>467</v>
      </c>
      <c r="B251" s="120" t="s">
        <v>468</v>
      </c>
      <c r="C251" s="126" t="s">
        <v>470</v>
      </c>
    </row>
    <row r="252">
      <c r="A252" s="120" t="s">
        <v>471</v>
      </c>
      <c r="B252" s="120" t="s">
        <v>472</v>
      </c>
      <c r="C252" s="120" t="s">
        <v>473</v>
      </c>
      <c r="D252" s="127"/>
      <c r="E252" s="123" t="str">
        <f>IFERROR(__xludf.DUMMYFUNCTION("Query('(Fuente) 2. Campos'!$1:$994,""SELECT E WHERE A = '""&amp;D252&amp;""' LIMIT 1"",FALSE)"),"")</f>
        <v/>
      </c>
      <c r="F252" s="125"/>
    </row>
    <row r="253">
      <c r="A253" s="120" t="s">
        <v>474</v>
      </c>
      <c r="B253" s="120" t="s">
        <v>358</v>
      </c>
      <c r="C253" s="120" t="s">
        <v>475</v>
      </c>
      <c r="D253" s="127"/>
      <c r="E253" s="123" t="str">
        <f>IFERROR(__xludf.DUMMYFUNCTION("Query('(Fuente) 2. Campos'!$1:$994,""SELECT E WHERE A = '""&amp;D253&amp;""' LIMIT 1"",FALSE)"),"")</f>
        <v/>
      </c>
      <c r="F253" s="125"/>
    </row>
    <row r="254">
      <c r="A254" s="120" t="s">
        <v>574</v>
      </c>
      <c r="B254" s="120" t="s">
        <v>577</v>
      </c>
      <c r="C254" s="126" t="s">
        <v>578</v>
      </c>
    </row>
    <row r="255">
      <c r="A255" s="120" t="s">
        <v>579</v>
      </c>
      <c r="B255" s="120" t="s">
        <v>376</v>
      </c>
      <c r="C255" s="120" t="s">
        <v>580</v>
      </c>
      <c r="D255" s="127"/>
      <c r="E255" s="123" t="str">
        <f>IFERROR(__xludf.DUMMYFUNCTION("Query('(Fuente) 2. Campos'!$1:$994,""SELECT E WHERE A = '""&amp;D255&amp;""' LIMIT 1"",FALSE)"),"")</f>
        <v/>
      </c>
      <c r="F255" s="125"/>
    </row>
    <row r="256">
      <c r="A256" s="120" t="s">
        <v>581</v>
      </c>
      <c r="B256" s="120" t="s">
        <v>58</v>
      </c>
      <c r="C256" s="120" t="s">
        <v>582</v>
      </c>
      <c r="D256" s="122"/>
      <c r="E256" s="123" t="str">
        <f>IFERROR(__xludf.DUMMYFUNCTION("Query('(Fuente) 2. Campos'!$1:$994,""SELECT E WHERE A = '""&amp;D256&amp;""' LIMIT 1"",FALSE)"),"")</f>
        <v/>
      </c>
      <c r="F256" s="125"/>
    </row>
    <row r="257">
      <c r="A257" s="120" t="s">
        <v>583</v>
      </c>
      <c r="B257" s="120" t="s">
        <v>584</v>
      </c>
      <c r="C257" s="120" t="s">
        <v>585</v>
      </c>
      <c r="D257" s="122"/>
      <c r="E257" s="123" t="str">
        <f>IFERROR(__xludf.DUMMYFUNCTION("Query('(Fuente) 2. Campos'!$1:$994,""SELECT E WHERE A = '""&amp;D257&amp;""' LIMIT 1"",FALSE)"),"")</f>
        <v/>
      </c>
      <c r="F257" s="125"/>
    </row>
    <row r="258">
      <c r="A258" s="120" t="s">
        <v>586</v>
      </c>
      <c r="B258" s="120" t="s">
        <v>587</v>
      </c>
      <c r="C258" s="126" t="s">
        <v>588</v>
      </c>
    </row>
    <row r="259">
      <c r="A259" s="120" t="s">
        <v>589</v>
      </c>
      <c r="B259" s="120" t="s">
        <v>376</v>
      </c>
      <c r="C259" s="120" t="s">
        <v>524</v>
      </c>
      <c r="D259" s="127"/>
      <c r="E259" s="123" t="str">
        <f>IFERROR(__xludf.DUMMYFUNCTION("Query('(Fuente) 2. Campos'!$1:$994,""SELECT E WHERE A = '""&amp;D259&amp;""' LIMIT 1"",FALSE)"),"")</f>
        <v/>
      </c>
      <c r="F259" s="125"/>
    </row>
    <row r="260">
      <c r="A260" s="120" t="s">
        <v>590</v>
      </c>
      <c r="B260" s="120" t="s">
        <v>58</v>
      </c>
      <c r="C260" s="120" t="s">
        <v>526</v>
      </c>
      <c r="D260" s="122"/>
      <c r="E260" s="123" t="str">
        <f>IFERROR(__xludf.DUMMYFUNCTION("Query('(Fuente) 2. Campos'!$1:$994,""SELECT E WHERE A = '""&amp;D260&amp;""' LIMIT 1"",FALSE)"),"")</f>
        <v/>
      </c>
      <c r="F260" s="125"/>
    </row>
    <row r="261">
      <c r="A261" s="120" t="s">
        <v>591</v>
      </c>
      <c r="B261" s="120" t="s">
        <v>528</v>
      </c>
      <c r="C261" s="126" t="s">
        <v>529</v>
      </c>
    </row>
    <row r="262">
      <c r="A262" s="120" t="s">
        <v>592</v>
      </c>
      <c r="B262" s="120" t="s">
        <v>372</v>
      </c>
      <c r="C262" s="120" t="s">
        <v>531</v>
      </c>
      <c r="D262" s="127"/>
      <c r="E262" s="123" t="str">
        <f>IFERROR(__xludf.DUMMYFUNCTION("Query('(Fuente) 2. Campos'!$1:$994,""SELECT E WHERE A = '""&amp;D262&amp;""' LIMIT 1"",FALSE)"),"")</f>
        <v/>
      </c>
      <c r="F262" s="125"/>
    </row>
    <row r="263">
      <c r="A263" s="120" t="s">
        <v>593</v>
      </c>
      <c r="B263" s="120" t="s">
        <v>376</v>
      </c>
      <c r="C263" s="120" t="s">
        <v>533</v>
      </c>
      <c r="D263" s="127"/>
      <c r="E263" s="123" t="str">
        <f>IFERROR(__xludf.DUMMYFUNCTION("Query('(Fuente) 2. Campos'!$1:$994,""SELECT E WHERE A = '""&amp;D263&amp;""' LIMIT 1"",FALSE)"),"")</f>
        <v/>
      </c>
      <c r="F263" s="125"/>
    </row>
    <row r="264">
      <c r="A264" s="120" t="s">
        <v>594</v>
      </c>
      <c r="B264" s="120" t="s">
        <v>58</v>
      </c>
      <c r="C264" s="120" t="s">
        <v>535</v>
      </c>
      <c r="D264" s="127"/>
      <c r="E264" s="123" t="str">
        <f>IFERROR(__xludf.DUMMYFUNCTION("Query('(Fuente) 2. Campos'!$1:$994,""SELECT E WHERE A = '""&amp;D264&amp;""' LIMIT 1"",FALSE)"),"")</f>
        <v/>
      </c>
      <c r="F264" s="125"/>
    </row>
    <row r="265">
      <c r="A265" s="120" t="s">
        <v>595</v>
      </c>
      <c r="B265" s="120" t="s">
        <v>393</v>
      </c>
      <c r="C265" s="120" t="s">
        <v>537</v>
      </c>
      <c r="D265" s="127"/>
      <c r="E265" s="123" t="str">
        <f>IFERROR(__xludf.DUMMYFUNCTION("Query('(Fuente) 2. Campos'!$1:$994,""SELECT E WHERE A = '""&amp;D265&amp;""' LIMIT 1"",FALSE)"),"")</f>
        <v/>
      </c>
      <c r="F265" s="125"/>
    </row>
    <row r="266">
      <c r="A266" s="120" t="s">
        <v>596</v>
      </c>
      <c r="B266" s="120" t="s">
        <v>539</v>
      </c>
      <c r="C266" s="126" t="s">
        <v>540</v>
      </c>
    </row>
    <row r="267">
      <c r="A267" s="120" t="s">
        <v>596</v>
      </c>
      <c r="B267" s="120" t="s">
        <v>528</v>
      </c>
      <c r="C267" s="120" t="s">
        <v>529</v>
      </c>
      <c r="D267" s="127"/>
      <c r="E267" s="123" t="str">
        <f>IFERROR(__xludf.DUMMYFUNCTION("Query('(Fuente) 2. Campos'!$1:$994,""SELECT E WHERE A = '""&amp;D267&amp;""' LIMIT 1"",FALSE)"),"")</f>
        <v/>
      </c>
      <c r="F267" s="125"/>
    </row>
    <row r="268">
      <c r="A268" s="120" t="s">
        <v>597</v>
      </c>
      <c r="B268" s="120" t="s">
        <v>372</v>
      </c>
      <c r="C268" s="120" t="s">
        <v>531</v>
      </c>
      <c r="D268" s="127"/>
      <c r="E268" s="123" t="str">
        <f>IFERROR(__xludf.DUMMYFUNCTION("Query('(Fuente) 2. Campos'!$1:$994,""SELECT E WHERE A = '""&amp;D268&amp;""' LIMIT 1"",FALSE)"),"")</f>
        <v/>
      </c>
      <c r="F268" s="125"/>
    </row>
    <row r="269">
      <c r="A269" s="120" t="s">
        <v>598</v>
      </c>
      <c r="B269" s="120" t="s">
        <v>376</v>
      </c>
      <c r="C269" s="120" t="s">
        <v>533</v>
      </c>
      <c r="D269" s="127"/>
      <c r="E269" s="123" t="str">
        <f>IFERROR(__xludf.DUMMYFUNCTION("Query('(Fuente) 2. Campos'!$1:$994,""SELECT E WHERE A = '""&amp;D269&amp;""' LIMIT 1"",FALSE)"),"")</f>
        <v/>
      </c>
      <c r="F269" s="125"/>
    </row>
    <row r="270">
      <c r="A270" s="120" t="s">
        <v>599</v>
      </c>
      <c r="B270" s="120" t="s">
        <v>58</v>
      </c>
      <c r="C270" s="120" t="s">
        <v>535</v>
      </c>
      <c r="D270" s="127"/>
      <c r="E270" s="123" t="str">
        <f>IFERROR(__xludf.DUMMYFUNCTION("Query('(Fuente) 2. Campos'!$1:$994,""SELECT E WHERE A = '""&amp;D270&amp;""' LIMIT 1"",FALSE)"),"")</f>
        <v/>
      </c>
      <c r="F270" s="125"/>
    </row>
    <row r="271">
      <c r="A271" s="120" t="s">
        <v>600</v>
      </c>
      <c r="B271" s="120" t="s">
        <v>393</v>
      </c>
      <c r="C271" s="120" t="s">
        <v>537</v>
      </c>
      <c r="D271" s="127"/>
      <c r="E271" s="123" t="str">
        <f>IFERROR(__xludf.DUMMYFUNCTION("Query('(Fuente) 2. Campos'!$1:$994,""SELECT E WHERE A = '""&amp;D271&amp;""' LIMIT 1"",FALSE)"),"")</f>
        <v/>
      </c>
      <c r="F271" s="125"/>
    </row>
    <row r="272">
      <c r="A272" s="120" t="s">
        <v>601</v>
      </c>
      <c r="B272" s="120" t="s">
        <v>546</v>
      </c>
      <c r="C272" s="120" t="s">
        <v>547</v>
      </c>
      <c r="D272" s="122"/>
      <c r="E272" s="123"/>
      <c r="F272" s="125"/>
    </row>
    <row r="273">
      <c r="A273" s="120" t="s">
        <v>602</v>
      </c>
      <c r="B273" s="120" t="s">
        <v>550</v>
      </c>
      <c r="C273" s="126" t="s">
        <v>551</v>
      </c>
    </row>
    <row r="274">
      <c r="A274" s="120" t="s">
        <v>603</v>
      </c>
      <c r="B274" s="120" t="s">
        <v>372</v>
      </c>
      <c r="C274" s="120" t="s">
        <v>553</v>
      </c>
      <c r="D274" s="127"/>
      <c r="E274" s="123" t="str">
        <f>IFERROR(__xludf.DUMMYFUNCTION("Query('(Fuente) 2. Campos'!$1:$994,""SELECT E WHERE A = '""&amp;D274&amp;""' LIMIT 1"",FALSE)"),"")</f>
        <v/>
      </c>
      <c r="F274" s="125"/>
    </row>
    <row r="275">
      <c r="A275" s="120" t="s">
        <v>604</v>
      </c>
      <c r="B275" s="120" t="s">
        <v>376</v>
      </c>
      <c r="C275" s="120" t="s">
        <v>555</v>
      </c>
      <c r="D275" s="127"/>
      <c r="E275" s="123" t="str">
        <f>IFERROR(__xludf.DUMMYFUNCTION("Query('(Fuente) 2. Campos'!$1:$994,""SELECT E WHERE A = '""&amp;D275&amp;""' LIMIT 1"",FALSE)"),"")</f>
        <v/>
      </c>
      <c r="F275" s="125"/>
    </row>
    <row r="276">
      <c r="A276" s="120" t="s">
        <v>605</v>
      </c>
      <c r="B276" s="120" t="s">
        <v>383</v>
      </c>
      <c r="C276" s="120" t="s">
        <v>557</v>
      </c>
      <c r="D276" s="127"/>
      <c r="E276" s="123" t="str">
        <f>IFERROR(__xludf.DUMMYFUNCTION("Query('(Fuente) 2. Campos'!$1:$994,""SELECT E WHERE A = '""&amp;D276&amp;""' LIMIT 1"",FALSE)"),"")</f>
        <v/>
      </c>
      <c r="F276" s="125"/>
    </row>
    <row r="277">
      <c r="A277" s="120" t="s">
        <v>606</v>
      </c>
      <c r="B277" s="120" t="s">
        <v>559</v>
      </c>
      <c r="C277" s="126" t="s">
        <v>560</v>
      </c>
    </row>
    <row r="278">
      <c r="A278" s="120" t="s">
        <v>607</v>
      </c>
      <c r="B278" s="120" t="s">
        <v>562</v>
      </c>
      <c r="C278" s="120" t="s">
        <v>563</v>
      </c>
      <c r="D278" s="127"/>
      <c r="E278" s="123" t="str">
        <f>IFERROR(__xludf.DUMMYFUNCTION("Query('(Fuente) 2. Campos'!$1:$994,""SELECT E WHERE A = '""&amp;D278&amp;""' LIMIT 1"",FALSE)"),"")</f>
        <v/>
      </c>
      <c r="F278" s="125"/>
    </row>
    <row r="279">
      <c r="A279" s="120" t="s">
        <v>1458</v>
      </c>
      <c r="B279" s="120" t="s">
        <v>784</v>
      </c>
      <c r="C279" s="120" t="s">
        <v>785</v>
      </c>
      <c r="D279" s="127"/>
      <c r="E279" s="123"/>
      <c r="F279" s="125"/>
    </row>
    <row r="280">
      <c r="A280" s="120" t="s">
        <v>608</v>
      </c>
      <c r="B280" s="120" t="s">
        <v>565</v>
      </c>
      <c r="C280" s="120" t="s">
        <v>566</v>
      </c>
      <c r="D280" s="127"/>
      <c r="E280" s="123" t="str">
        <f>IFERROR(__xludf.DUMMYFUNCTION("Query('(Fuente) 2. Campos'!$1:$994,""SELECT E WHERE A = '""&amp;D280&amp;""' LIMIT 1"",FALSE)"),"")</f>
        <v/>
      </c>
      <c r="F280" s="125"/>
    </row>
    <row r="281">
      <c r="A281" s="120" t="s">
        <v>609</v>
      </c>
      <c r="B281" s="120" t="s">
        <v>393</v>
      </c>
      <c r="C281" s="120" t="s">
        <v>568</v>
      </c>
      <c r="D281" s="127"/>
      <c r="E281" s="123" t="str">
        <f>IFERROR(__xludf.DUMMYFUNCTION("Query('(Fuente) 2. Campos'!$1:$994,""SELECT E WHERE A = '""&amp;D281&amp;""' LIMIT 1"",FALSE)"),"")</f>
        <v/>
      </c>
      <c r="F281" s="125"/>
    </row>
    <row r="282">
      <c r="A282" s="120" t="s">
        <v>610</v>
      </c>
      <c r="B282" s="120" t="s">
        <v>559</v>
      </c>
      <c r="C282" s="126" t="s">
        <v>611</v>
      </c>
    </row>
    <row r="283">
      <c r="A283" s="120" t="s">
        <v>612</v>
      </c>
      <c r="B283" s="120" t="s">
        <v>562</v>
      </c>
      <c r="C283" s="120" t="s">
        <v>563</v>
      </c>
      <c r="D283" s="127"/>
      <c r="E283" s="123" t="str">
        <f>IFERROR(__xludf.DUMMYFUNCTION("Query('(Fuente) 2. Campos'!$1:$994,""SELECT E WHERE A = '""&amp;D283&amp;""' LIMIT 1"",FALSE)"),"")</f>
        <v/>
      </c>
      <c r="F283" s="125"/>
    </row>
    <row r="284">
      <c r="A284" s="120" t="s">
        <v>1459</v>
      </c>
      <c r="B284" s="120" t="s">
        <v>784</v>
      </c>
      <c r="C284" s="120" t="s">
        <v>785</v>
      </c>
      <c r="D284" s="127"/>
      <c r="E284" s="123" t="str">
        <f>IFERROR(__xludf.DUMMYFUNCTION("Query('(Fuente) 2. Campos'!$1:$994,""SELECT E WHERE A = '""&amp;D284&amp;""' LIMIT 1"",FALSE)"),"")</f>
        <v/>
      </c>
      <c r="F284" s="125"/>
    </row>
    <row r="285">
      <c r="A285" s="120" t="s">
        <v>613</v>
      </c>
      <c r="B285" s="120" t="s">
        <v>565</v>
      </c>
      <c r="C285" s="120" t="s">
        <v>566</v>
      </c>
      <c r="D285" s="127"/>
      <c r="E285" s="123" t="str">
        <f>IFERROR(__xludf.DUMMYFUNCTION("Query('(Fuente) 2. Campos'!$1:$994,""SELECT E WHERE A = '""&amp;D285&amp;""' LIMIT 1"",FALSE)"),"")</f>
        <v/>
      </c>
      <c r="F285" s="125"/>
    </row>
    <row r="286">
      <c r="A286" s="120" t="s">
        <v>614</v>
      </c>
      <c r="B286" s="120" t="s">
        <v>615</v>
      </c>
      <c r="C286" s="126" t="s">
        <v>616</v>
      </c>
    </row>
    <row r="287">
      <c r="A287" s="120" t="s">
        <v>617</v>
      </c>
      <c r="B287" s="120" t="s">
        <v>506</v>
      </c>
      <c r="C287" s="120" t="s">
        <v>507</v>
      </c>
      <c r="D287" s="127"/>
      <c r="E287" s="123" t="str">
        <f>IFERROR(__xludf.DUMMYFUNCTION("Query('(Fuente) 2. Campos'!$1:$994,""SELECT E WHERE A = '""&amp;D287&amp;""' LIMIT 1"",FALSE)"),"")</f>
        <v/>
      </c>
      <c r="F287" s="125"/>
    </row>
    <row r="288">
      <c r="A288" s="120" t="s">
        <v>618</v>
      </c>
      <c r="B288" s="120" t="s">
        <v>509</v>
      </c>
      <c r="C288" s="120" t="s">
        <v>510</v>
      </c>
      <c r="D288" s="127"/>
      <c r="E288" s="123" t="str">
        <f>IFERROR(__xludf.DUMMYFUNCTION("Query('(Fuente) 2. Campos'!$1:$994,""SELECT E WHERE A = '""&amp;D288&amp;""' LIMIT 1"",FALSE)"),"")</f>
        <v/>
      </c>
      <c r="F288" s="125"/>
    </row>
    <row r="289">
      <c r="A289" s="120" t="s">
        <v>619</v>
      </c>
      <c r="B289" s="120" t="s">
        <v>512</v>
      </c>
      <c r="C289" s="120" t="s">
        <v>513</v>
      </c>
      <c r="D289" s="127"/>
      <c r="E289" s="123" t="str">
        <f>IFERROR(__xludf.DUMMYFUNCTION("Query('(Fuente) 2. Campos'!$1:$994,""SELECT E WHERE A = '""&amp;D289&amp;""' LIMIT 1"",FALSE)"),"")</f>
        <v/>
      </c>
      <c r="F289" s="125"/>
    </row>
    <row r="290">
      <c r="A290" s="120" t="s">
        <v>620</v>
      </c>
      <c r="B290" s="120" t="s">
        <v>515</v>
      </c>
      <c r="C290" s="120" t="s">
        <v>516</v>
      </c>
      <c r="D290" s="127"/>
      <c r="E290" s="123" t="str">
        <f>IFERROR(__xludf.DUMMYFUNCTION("Query('(Fuente) 2. Campos'!$1:$994,""SELECT E WHERE A = '""&amp;D290&amp;""' LIMIT 1"",FALSE)"),"")</f>
        <v/>
      </c>
      <c r="F290" s="125"/>
    </row>
    <row r="291">
      <c r="A291" s="120" t="s">
        <v>621</v>
      </c>
      <c r="B291" s="120" t="s">
        <v>622</v>
      </c>
      <c r="C291" s="126" t="s">
        <v>623</v>
      </c>
    </row>
    <row r="292">
      <c r="A292" s="120" t="s">
        <v>624</v>
      </c>
      <c r="B292" s="120" t="s">
        <v>472</v>
      </c>
      <c r="C292" s="120" t="s">
        <v>473</v>
      </c>
      <c r="D292" s="127"/>
      <c r="E292" s="123" t="str">
        <f>IFERROR(__xludf.DUMMYFUNCTION("Query('(Fuente) 2. Campos'!$1:$994,""SELECT E WHERE A = '""&amp;D292&amp;""' LIMIT 1"",FALSE)"),"")</f>
        <v/>
      </c>
      <c r="F292" s="125"/>
    </row>
    <row r="293">
      <c r="A293" s="120" t="s">
        <v>625</v>
      </c>
      <c r="B293" s="120" t="s">
        <v>358</v>
      </c>
      <c r="C293" s="120" t="s">
        <v>475</v>
      </c>
      <c r="D293" s="127"/>
      <c r="E293" s="123" t="str">
        <f>IFERROR(__xludf.DUMMYFUNCTION("Query('(Fuente) 2. Campos'!$1:$994,""SELECT E WHERE A = '""&amp;D293&amp;""' LIMIT 1"",FALSE)"),"")</f>
        <v/>
      </c>
      <c r="F293" s="125"/>
    </row>
    <row r="294">
      <c r="A294" s="120" t="s">
        <v>346</v>
      </c>
      <c r="B294" s="121" t="s">
        <v>1460</v>
      </c>
    </row>
    <row r="295">
      <c r="A295" s="120" t="s">
        <v>353</v>
      </c>
      <c r="B295" s="120" t="s">
        <v>354</v>
      </c>
      <c r="C295" s="120" t="s">
        <v>355</v>
      </c>
      <c r="D295" s="122"/>
      <c r="E295" s="123" t="str">
        <f>IFERROR(__xludf.DUMMYFUNCTION("Query('(Fuente) 2. Campos'!$1:$994,""SELECT E WHERE A = '""&amp;D295&amp;""' LIMIT 1"",FALSE)"),"")</f>
        <v/>
      </c>
      <c r="F295" s="125"/>
    </row>
    <row r="296">
      <c r="A296" s="120" t="s">
        <v>357</v>
      </c>
      <c r="B296" s="120" t="s">
        <v>358</v>
      </c>
      <c r="C296" s="120" t="s">
        <v>359</v>
      </c>
      <c r="D296" s="122"/>
      <c r="E296" s="123" t="str">
        <f>IFERROR(__xludf.DUMMYFUNCTION("Query('(Fuente) 2. Campos'!$1:$994,""SELECT E WHERE A = '""&amp;D296&amp;""' LIMIT 1"",FALSE)"),"")</f>
        <v/>
      </c>
      <c r="F296" s="125"/>
    </row>
    <row r="297">
      <c r="A297" s="120" t="s">
        <v>360</v>
      </c>
      <c r="B297" s="120" t="s">
        <v>361</v>
      </c>
      <c r="C297" s="120" t="s">
        <v>362</v>
      </c>
      <c r="D297" s="127"/>
      <c r="E297" s="123" t="str">
        <f>IFERROR(__xludf.DUMMYFUNCTION("Query('(Fuente) 2. Campos'!$1:$994,""SELECT E WHERE A = '""&amp;D297&amp;""' LIMIT 1"",FALSE)"),"")</f>
        <v/>
      </c>
      <c r="F297" s="125"/>
    </row>
    <row r="298">
      <c r="A298" s="120" t="s">
        <v>364</v>
      </c>
      <c r="B298" s="120" t="s">
        <v>365</v>
      </c>
      <c r="C298" s="126" t="s">
        <v>366</v>
      </c>
    </row>
    <row r="299">
      <c r="A299" s="120" t="s">
        <v>367</v>
      </c>
      <c r="B299" s="120" t="s">
        <v>368</v>
      </c>
      <c r="C299" s="120" t="s">
        <v>369</v>
      </c>
      <c r="D299" s="122"/>
      <c r="E299" s="123" t="str">
        <f>IFERROR(__xludf.DUMMYFUNCTION("Query('(Fuente) 2. Campos'!$1:$994,""SELECT E WHERE A = '""&amp;D299&amp;""' LIMIT 1"",FALSE)"),"")</f>
        <v/>
      </c>
      <c r="F299" s="125"/>
    </row>
    <row r="300">
      <c r="A300" s="120" t="s">
        <v>371</v>
      </c>
      <c r="B300" s="120" t="s">
        <v>372</v>
      </c>
      <c r="C300" s="120" t="s">
        <v>373</v>
      </c>
      <c r="D300" s="127"/>
      <c r="E300" s="123" t="str">
        <f>IFERROR(__xludf.DUMMYFUNCTION("Query('(Fuente) 2. Campos'!$1:$994,""SELECT E WHERE A = '""&amp;D300&amp;""' LIMIT 1"",FALSE)"),"")</f>
        <v/>
      </c>
      <c r="F300" s="125"/>
    </row>
    <row r="301">
      <c r="A301" s="120" t="s">
        <v>375</v>
      </c>
      <c r="B301" s="120" t="s">
        <v>376</v>
      </c>
      <c r="C301" s="120" t="s">
        <v>377</v>
      </c>
      <c r="D301" s="127"/>
      <c r="E301" s="123" t="str">
        <f>IFERROR(__xludf.DUMMYFUNCTION("Query('(Fuente) 2. Campos'!$1:$994,""SELECT E WHERE A = '""&amp;D301&amp;""' LIMIT 1"",FALSE)"),"")</f>
        <v/>
      </c>
      <c r="F301" s="125"/>
    </row>
    <row r="302">
      <c r="A302" s="120" t="s">
        <v>379</v>
      </c>
      <c r="B302" s="120" t="s">
        <v>380</v>
      </c>
      <c r="C302" s="120" t="s">
        <v>381</v>
      </c>
      <c r="D302" s="122"/>
      <c r="E302" s="123" t="str">
        <f>IFERROR(__xludf.DUMMYFUNCTION("Query('(Fuente) 2. Campos'!$1:$994,""SELECT E WHERE A = '""&amp;D302&amp;""' LIMIT 1"",FALSE)"),"")</f>
        <v/>
      </c>
      <c r="F302" s="125"/>
    </row>
    <row r="303">
      <c r="A303" s="120" t="s">
        <v>382</v>
      </c>
      <c r="B303" s="120" t="s">
        <v>383</v>
      </c>
      <c r="C303" s="120" t="s">
        <v>384</v>
      </c>
      <c r="D303" s="122"/>
      <c r="E303" s="123" t="str">
        <f>IFERROR(__xludf.DUMMYFUNCTION("Query('(Fuente) 2. Campos'!$1:$994,""SELECT E WHERE A = '""&amp;D303&amp;""' LIMIT 1"",FALSE)"),"")</f>
        <v/>
      </c>
      <c r="F303" s="125"/>
    </row>
    <row r="304">
      <c r="A304" s="120" t="s">
        <v>386</v>
      </c>
      <c r="B304" s="120" t="s">
        <v>387</v>
      </c>
      <c r="C304" s="120" t="s">
        <v>388</v>
      </c>
      <c r="D304" s="122"/>
      <c r="E304" s="123" t="str">
        <f>IFERROR(__xludf.DUMMYFUNCTION("Query('(Fuente) 2. Campos'!$1:$994,""SELECT E WHERE A = '""&amp;D304&amp;""' LIMIT 1"",FALSE)"),"")</f>
        <v/>
      </c>
      <c r="F304" s="125"/>
    </row>
    <row r="305">
      <c r="A305" s="120" t="s">
        <v>389</v>
      </c>
      <c r="B305" s="120" t="s">
        <v>390</v>
      </c>
      <c r="C305" s="120" t="s">
        <v>391</v>
      </c>
      <c r="D305" s="122"/>
      <c r="E305" s="123" t="str">
        <f>IFERROR(__xludf.DUMMYFUNCTION("Query('(Fuente) 2. Campos'!$1:$994,""SELECT E WHERE A = '""&amp;D305&amp;""' LIMIT 1"",FALSE)"),"")</f>
        <v/>
      </c>
      <c r="F305" s="125"/>
    </row>
    <row r="306">
      <c r="A306" s="120" t="s">
        <v>392</v>
      </c>
      <c r="B306" s="120" t="s">
        <v>393</v>
      </c>
      <c r="C306" s="120" t="s">
        <v>394</v>
      </c>
      <c r="D306" s="127"/>
      <c r="E306" s="123" t="str">
        <f>IFERROR(__xludf.DUMMYFUNCTION("Query('(Fuente) 2. Campos'!$1:$994,""SELECT E WHERE A = '""&amp;D306&amp;""' LIMIT 1"",FALSE)"),"")</f>
        <v/>
      </c>
      <c r="F306" s="125"/>
    </row>
    <row r="307">
      <c r="A307" s="120" t="s">
        <v>396</v>
      </c>
      <c r="B307" s="120" t="s">
        <v>397</v>
      </c>
      <c r="C307" s="126" t="s">
        <v>398</v>
      </c>
    </row>
    <row r="308">
      <c r="A308" s="120" t="s">
        <v>396</v>
      </c>
      <c r="B308" s="120" t="s">
        <v>365</v>
      </c>
      <c r="C308" s="120" t="s">
        <v>366</v>
      </c>
      <c r="D308" s="127"/>
      <c r="E308" s="123" t="str">
        <f>IFERROR(__xludf.DUMMYFUNCTION("Query('(Fuente) 2. Campos'!$1:$994,""SELECT E WHERE A = '""&amp;D308&amp;""' LIMIT 1"",FALSE)"),"")</f>
        <v/>
      </c>
      <c r="F308" s="125"/>
    </row>
    <row r="309">
      <c r="A309" s="120" t="s">
        <v>399</v>
      </c>
      <c r="B309" s="120" t="s">
        <v>372</v>
      </c>
      <c r="C309" s="120" t="s">
        <v>373</v>
      </c>
      <c r="D309" s="127"/>
      <c r="E309" s="123" t="str">
        <f>IFERROR(__xludf.DUMMYFUNCTION("Query('(Fuente) 2. Campos'!$1:$994,""SELECT E WHERE A = '""&amp;D309&amp;""' LIMIT 1"",FALSE)"),"")</f>
        <v/>
      </c>
      <c r="F309" s="125"/>
    </row>
    <row r="310">
      <c r="A310" s="120" t="s">
        <v>400</v>
      </c>
      <c r="B310" s="120" t="s">
        <v>376</v>
      </c>
      <c r="C310" s="120" t="s">
        <v>377</v>
      </c>
      <c r="D310" s="127"/>
      <c r="E310" s="123" t="str">
        <f>IFERROR(__xludf.DUMMYFUNCTION("Query('(Fuente) 2. Campos'!$1:$994,""SELECT E WHERE A = '""&amp;D310&amp;""' LIMIT 1"",FALSE)"),"")</f>
        <v/>
      </c>
      <c r="F310" s="125"/>
    </row>
    <row r="311">
      <c r="A311" s="120" t="s">
        <v>401</v>
      </c>
      <c r="B311" s="120" t="s">
        <v>380</v>
      </c>
      <c r="C311" s="120" t="s">
        <v>381</v>
      </c>
      <c r="D311" s="127"/>
      <c r="E311" s="123" t="str">
        <f>IFERROR(__xludf.DUMMYFUNCTION("Query('(Fuente) 2. Campos'!$1:$994,""SELECT E WHERE A = '""&amp;D311&amp;""' LIMIT 1"",FALSE)"),"")</f>
        <v/>
      </c>
      <c r="F311" s="125"/>
    </row>
    <row r="312">
      <c r="A312" s="120" t="s">
        <v>402</v>
      </c>
      <c r="B312" s="120" t="s">
        <v>393</v>
      </c>
      <c r="C312" s="120" t="s">
        <v>394</v>
      </c>
      <c r="D312" s="127"/>
      <c r="E312" s="123" t="str">
        <f>IFERROR(__xludf.DUMMYFUNCTION("Query('(Fuente) 2. Campos'!$1:$994,""SELECT E WHERE A = '""&amp;D312&amp;""' LIMIT 1"",FALSE)"),"")</f>
        <v/>
      </c>
      <c r="F312" s="125"/>
    </row>
    <row r="313">
      <c r="A313" s="120" t="s">
        <v>403</v>
      </c>
      <c r="B313" s="120" t="s">
        <v>404</v>
      </c>
      <c r="C313" s="126" t="s">
        <v>405</v>
      </c>
    </row>
    <row r="314">
      <c r="A314" s="120" t="s">
        <v>406</v>
      </c>
      <c r="B314" s="120" t="s">
        <v>407</v>
      </c>
      <c r="C314" s="120" t="s">
        <v>408</v>
      </c>
      <c r="D314" s="122"/>
      <c r="E314" s="123" t="str">
        <f>IFERROR(__xludf.DUMMYFUNCTION("Query('(Fuente) 2. Campos'!$1:$994,""SELECT E WHERE A = '""&amp;D314&amp;""' LIMIT 1"",FALSE)"),"")</f>
        <v/>
      </c>
      <c r="F314" s="125"/>
    </row>
    <row r="315">
      <c r="A315" s="120" t="s">
        <v>409</v>
      </c>
      <c r="B315" s="120" t="s">
        <v>410</v>
      </c>
      <c r="C315" s="120" t="s">
        <v>411</v>
      </c>
      <c r="D315" s="122"/>
      <c r="E315" s="123" t="str">
        <f>IFERROR(__xludf.DUMMYFUNCTION("Query('(Fuente) 2. Campos'!$1:$994,""SELECT E WHERE A = '""&amp;D315&amp;""' LIMIT 1"",FALSE)"),"")</f>
        <v/>
      </c>
      <c r="F315" s="125"/>
    </row>
    <row r="316">
      <c r="A316" s="120" t="s">
        <v>412</v>
      </c>
      <c r="B316" s="120" t="s">
        <v>413</v>
      </c>
      <c r="C316" s="120" t="s">
        <v>414</v>
      </c>
      <c r="D316" s="122"/>
      <c r="E316" s="123" t="str">
        <f>IFERROR(__xludf.DUMMYFUNCTION("Query('(Fuente) 2. Campos'!$1:$994,""SELECT E WHERE A = '""&amp;D316&amp;""' LIMIT 1"",FALSE)"),"")</f>
        <v/>
      </c>
      <c r="F316" s="125"/>
    </row>
    <row r="317">
      <c r="A317" s="120" t="s">
        <v>415</v>
      </c>
      <c r="B317" s="120" t="s">
        <v>416</v>
      </c>
      <c r="C317" s="120" t="s">
        <v>417</v>
      </c>
      <c r="D317" s="122"/>
      <c r="E317" s="123" t="str">
        <f>IFERROR(__xludf.DUMMYFUNCTION("Query('(Fuente) 2. Campos'!$1:$994,""SELECT E WHERE A = '""&amp;D317&amp;""' LIMIT 1"",FALSE)"),"")</f>
        <v/>
      </c>
      <c r="F317" s="125"/>
    </row>
    <row r="318">
      <c r="A318" s="120" t="s">
        <v>418</v>
      </c>
      <c r="B318" s="120" t="s">
        <v>419</v>
      </c>
      <c r="C318" s="120" t="s">
        <v>420</v>
      </c>
      <c r="D318" s="122"/>
      <c r="E318" s="123" t="str">
        <f>IFERROR(__xludf.DUMMYFUNCTION("Query('(Fuente) 2. Campos'!$1:$994,""SELECT E WHERE A = '""&amp;D318&amp;""' LIMIT 1"",FALSE)"),"")</f>
        <v/>
      </c>
      <c r="F318" s="125"/>
    </row>
    <row r="319">
      <c r="A319" s="120" t="s">
        <v>421</v>
      </c>
      <c r="B319" s="120" t="s">
        <v>422</v>
      </c>
      <c r="C319" s="126" t="s">
        <v>423</v>
      </c>
    </row>
    <row r="320">
      <c r="A320" s="120" t="s">
        <v>424</v>
      </c>
      <c r="B320" s="120" t="s">
        <v>425</v>
      </c>
      <c r="C320" s="120" t="s">
        <v>426</v>
      </c>
      <c r="D320" s="127"/>
      <c r="E320" s="123" t="str">
        <f>IFERROR(__xludf.DUMMYFUNCTION("Query('(Fuente) 2. Campos'!$1:$994,""SELECT E WHERE A = '""&amp;D320&amp;""' LIMIT 1"",FALSE)"),"")</f>
        <v/>
      </c>
      <c r="F320" s="125"/>
    </row>
    <row r="321">
      <c r="A321" s="120" t="s">
        <v>427</v>
      </c>
      <c r="B321" s="120" t="s">
        <v>428</v>
      </c>
      <c r="C321" s="120" t="s">
        <v>429</v>
      </c>
      <c r="D321" s="127"/>
      <c r="E321" s="123" t="str">
        <f>IFERROR(__xludf.DUMMYFUNCTION("Query('(Fuente) 2. Campos'!$1:$994,""SELECT E WHERE A = '""&amp;D321&amp;""' LIMIT 1"",FALSE)"),"")</f>
        <v/>
      </c>
      <c r="F321" s="125"/>
    </row>
    <row r="322">
      <c r="A322" s="120" t="s">
        <v>430</v>
      </c>
      <c r="B322" s="120" t="s">
        <v>383</v>
      </c>
      <c r="C322" s="120" t="s">
        <v>384</v>
      </c>
      <c r="D322" s="127"/>
      <c r="E322" s="123" t="str">
        <f>IFERROR(__xludf.DUMMYFUNCTION("Query('(Fuente) 2. Campos'!$1:$994,""SELECT E WHERE A = '""&amp;D322&amp;""' LIMIT 1"",FALSE)"),"")</f>
        <v/>
      </c>
      <c r="F322" s="125"/>
    </row>
    <row r="323">
      <c r="A323" s="120" t="s">
        <v>431</v>
      </c>
      <c r="B323" s="120" t="s">
        <v>387</v>
      </c>
      <c r="C323" s="120" t="s">
        <v>388</v>
      </c>
      <c r="D323" s="127"/>
      <c r="E323" s="123" t="str">
        <f>IFERROR(__xludf.DUMMYFUNCTION("Query('(Fuente) 2. Campos'!$1:$994,""SELECT E WHERE A = '""&amp;D323&amp;""' LIMIT 1"",FALSE)"),"")</f>
        <v/>
      </c>
      <c r="F323" s="125"/>
    </row>
    <row r="324">
      <c r="A324" s="120" t="s">
        <v>432</v>
      </c>
      <c r="B324" s="120" t="s">
        <v>390</v>
      </c>
      <c r="C324" s="120" t="s">
        <v>391</v>
      </c>
      <c r="D324" s="127"/>
      <c r="E324" s="123" t="str">
        <f>IFERROR(__xludf.DUMMYFUNCTION("Query('(Fuente) 2. Campos'!$1:$994,""SELECT E WHERE A = '""&amp;D324&amp;""' LIMIT 1"",FALSE)"),"")</f>
        <v/>
      </c>
      <c r="F324" s="125"/>
    </row>
    <row r="325">
      <c r="A325" s="120" t="s">
        <v>433</v>
      </c>
      <c r="B325" s="120" t="s">
        <v>434</v>
      </c>
      <c r="C325" s="120" t="s">
        <v>435</v>
      </c>
      <c r="D325" s="127"/>
      <c r="E325" s="123" t="str">
        <f>IFERROR(__xludf.DUMMYFUNCTION("Query('(Fuente) 2. Campos'!$1:$994,""SELECT E WHERE A = '""&amp;D325&amp;""' LIMIT 1"",FALSE)"),"")</f>
        <v/>
      </c>
      <c r="F325" s="125"/>
    </row>
    <row r="326">
      <c r="A326" s="120" t="s">
        <v>436</v>
      </c>
      <c r="B326" s="120" t="s">
        <v>437</v>
      </c>
      <c r="C326" s="120" t="s">
        <v>438</v>
      </c>
      <c r="D326" s="127"/>
      <c r="E326" s="123" t="str">
        <f>IFERROR(__xludf.DUMMYFUNCTION("Query('(Fuente) 2. Campos'!$1:$994,""SELECT E WHERE A = '""&amp;D326&amp;""' LIMIT 1"",FALSE)"),"")</f>
        <v/>
      </c>
      <c r="F326" s="125"/>
    </row>
    <row r="327">
      <c r="A327" s="120" t="s">
        <v>439</v>
      </c>
      <c r="B327" s="120" t="s">
        <v>440</v>
      </c>
      <c r="C327" s="120" t="s">
        <v>441</v>
      </c>
      <c r="D327" s="127"/>
      <c r="E327" s="123" t="str">
        <f>IFERROR(__xludf.DUMMYFUNCTION("Query('(Fuente) 2. Campos'!$1:$994,""SELECT E WHERE A = '""&amp;D327&amp;""' LIMIT 1"",FALSE)"),"")</f>
        <v/>
      </c>
      <c r="F327" s="125"/>
    </row>
    <row r="328">
      <c r="A328" s="120" t="s">
        <v>442</v>
      </c>
      <c r="B328" s="120" t="s">
        <v>443</v>
      </c>
      <c r="C328" s="120" t="s">
        <v>444</v>
      </c>
      <c r="D328" s="127"/>
      <c r="E328" s="123" t="str">
        <f>IFERROR(__xludf.DUMMYFUNCTION("Query('(Fuente) 2. Campos'!$1:$994,""SELECT E WHERE A = '""&amp;D328&amp;""' LIMIT 1"",FALSE)"),"")</f>
        <v/>
      </c>
      <c r="F328" s="125"/>
    </row>
    <row r="329">
      <c r="A329" s="120" t="s">
        <v>445</v>
      </c>
      <c r="B329" s="120" t="s">
        <v>446</v>
      </c>
      <c r="C329" s="120" t="s">
        <v>447</v>
      </c>
      <c r="D329" s="127"/>
      <c r="E329" s="123" t="str">
        <f>IFERROR(__xludf.DUMMYFUNCTION("Query('(Fuente) 2. Campos'!$1:$994,""SELECT E WHERE A = '""&amp;D329&amp;""' LIMIT 1"",FALSE)"),"")</f>
        <v/>
      </c>
      <c r="F329" s="125"/>
    </row>
    <row r="330">
      <c r="A330" s="120" t="s">
        <v>451</v>
      </c>
      <c r="B330" s="120" t="s">
        <v>450</v>
      </c>
      <c r="C330" s="126" t="s">
        <v>452</v>
      </c>
    </row>
    <row r="331">
      <c r="A331" s="120" t="s">
        <v>451</v>
      </c>
      <c r="B331" s="120" t="s">
        <v>422</v>
      </c>
      <c r="C331" s="120" t="s">
        <v>423</v>
      </c>
      <c r="D331" s="127"/>
      <c r="E331" s="123" t="str">
        <f>IFERROR(__xludf.DUMMYFUNCTION("Query('(Fuente) 2. Campos'!$1:$994,""SELECT E WHERE A = '""&amp;D331&amp;""' LIMIT 1"",FALSE)"),"")</f>
        <v/>
      </c>
      <c r="F331" s="125"/>
    </row>
    <row r="332">
      <c r="A332" s="120" t="s">
        <v>453</v>
      </c>
      <c r="B332" s="120" t="s">
        <v>425</v>
      </c>
      <c r="C332" s="120" t="s">
        <v>426</v>
      </c>
      <c r="D332" s="127"/>
      <c r="E332" s="123" t="str">
        <f>IFERROR(__xludf.DUMMYFUNCTION("Query('(Fuente) 2. Campos'!$1:$994,""SELECT E WHERE A = '""&amp;D332&amp;""' LIMIT 1"",FALSE)"),"")</f>
        <v/>
      </c>
      <c r="F332" s="125"/>
    </row>
    <row r="333">
      <c r="A333" s="120" t="s">
        <v>454</v>
      </c>
      <c r="B333" s="120" t="s">
        <v>428</v>
      </c>
      <c r="C333" s="120" t="s">
        <v>429</v>
      </c>
      <c r="D333" s="127"/>
      <c r="E333" s="123" t="str">
        <f>IFERROR(__xludf.DUMMYFUNCTION("Query('(Fuente) 2. Campos'!$1:$994,""SELECT E WHERE A = '""&amp;D333&amp;""' LIMIT 1"",FALSE)"),"")</f>
        <v/>
      </c>
      <c r="F333" s="125"/>
    </row>
    <row r="334">
      <c r="A334" s="120" t="s">
        <v>455</v>
      </c>
      <c r="B334" s="120" t="s">
        <v>383</v>
      </c>
      <c r="C334" s="120" t="s">
        <v>384</v>
      </c>
      <c r="D334" s="127"/>
      <c r="E334" s="123" t="str">
        <f>IFERROR(__xludf.DUMMYFUNCTION("Query('(Fuente) 2. Campos'!$1:$994,""SELECT E WHERE A = '""&amp;D334&amp;""' LIMIT 1"",FALSE)"),"")</f>
        <v/>
      </c>
      <c r="F334" s="125"/>
    </row>
    <row r="335">
      <c r="A335" s="120" t="s">
        <v>456</v>
      </c>
      <c r="B335" s="120" t="s">
        <v>387</v>
      </c>
      <c r="C335" s="120" t="s">
        <v>388</v>
      </c>
      <c r="D335" s="127"/>
      <c r="E335" s="123" t="str">
        <f>IFERROR(__xludf.DUMMYFUNCTION("Query('(Fuente) 2. Campos'!$1:$994,""SELECT E WHERE A = '""&amp;D335&amp;""' LIMIT 1"",FALSE)"),"")</f>
        <v/>
      </c>
      <c r="F335" s="125"/>
    </row>
    <row r="336">
      <c r="A336" s="120" t="s">
        <v>457</v>
      </c>
      <c r="B336" s="120" t="s">
        <v>390</v>
      </c>
      <c r="C336" s="120" t="s">
        <v>391</v>
      </c>
      <c r="D336" s="127"/>
      <c r="E336" s="123" t="str">
        <f>IFERROR(__xludf.DUMMYFUNCTION("Query('(Fuente) 2. Campos'!$1:$994,""SELECT E WHERE A = '""&amp;D336&amp;""' LIMIT 1"",FALSE)"),"")</f>
        <v/>
      </c>
      <c r="F336" s="125"/>
    </row>
    <row r="337">
      <c r="A337" s="120" t="s">
        <v>458</v>
      </c>
      <c r="B337" s="120" t="s">
        <v>434</v>
      </c>
      <c r="C337" s="120" t="s">
        <v>435</v>
      </c>
      <c r="D337" s="127"/>
      <c r="E337" s="123" t="str">
        <f>IFERROR(__xludf.DUMMYFUNCTION("Query('(Fuente) 2. Campos'!$1:$994,""SELECT E WHERE A = '""&amp;D337&amp;""' LIMIT 1"",FALSE)"),"")</f>
        <v/>
      </c>
      <c r="F337" s="125"/>
    </row>
    <row r="338">
      <c r="A338" s="120" t="s">
        <v>459</v>
      </c>
      <c r="B338" s="120" t="s">
        <v>437</v>
      </c>
      <c r="C338" s="120" t="s">
        <v>438</v>
      </c>
      <c r="D338" s="127"/>
      <c r="E338" s="123" t="str">
        <f>IFERROR(__xludf.DUMMYFUNCTION("Query('(Fuente) 2. Campos'!$1:$994,""SELECT E WHERE A = '""&amp;D338&amp;""' LIMIT 1"",FALSE)"),"")</f>
        <v/>
      </c>
      <c r="F338" s="125"/>
    </row>
    <row r="339">
      <c r="A339" s="120" t="s">
        <v>460</v>
      </c>
      <c r="B339" s="120" t="s">
        <v>440</v>
      </c>
      <c r="C339" s="120" t="s">
        <v>441</v>
      </c>
      <c r="D339" s="127"/>
      <c r="E339" s="123" t="str">
        <f>IFERROR(__xludf.DUMMYFUNCTION("Query('(Fuente) 2. Campos'!$1:$994,""SELECT E WHERE A = '""&amp;D339&amp;""' LIMIT 1"",FALSE)"),"")</f>
        <v/>
      </c>
      <c r="F339" s="125"/>
    </row>
    <row r="340">
      <c r="A340" s="120" t="s">
        <v>461</v>
      </c>
      <c r="B340" s="120" t="s">
        <v>443</v>
      </c>
      <c r="C340" s="120" t="s">
        <v>444</v>
      </c>
      <c r="D340" s="127"/>
      <c r="E340" s="123" t="str">
        <f>IFERROR(__xludf.DUMMYFUNCTION("Query('(Fuente) 2. Campos'!$1:$994,""SELECT E WHERE A = '""&amp;D340&amp;""' LIMIT 1"",FALSE)"),"")</f>
        <v/>
      </c>
      <c r="F340" s="125"/>
    </row>
    <row r="341">
      <c r="A341" s="120" t="s">
        <v>462</v>
      </c>
      <c r="B341" s="120" t="s">
        <v>446</v>
      </c>
      <c r="C341" s="120" t="s">
        <v>447</v>
      </c>
      <c r="D341" s="127"/>
      <c r="E341" s="123" t="str">
        <f>IFERROR(__xludf.DUMMYFUNCTION("Query('(Fuente) 2. Campos'!$1:$994,""SELECT E WHERE A = '""&amp;D341&amp;""' LIMIT 1"",FALSE)"),"")</f>
        <v/>
      </c>
      <c r="F341" s="125"/>
    </row>
    <row r="342">
      <c r="A342" s="120" t="s">
        <v>463</v>
      </c>
      <c r="B342" s="120" t="s">
        <v>464</v>
      </c>
      <c r="C342" s="120" t="s">
        <v>465</v>
      </c>
      <c r="D342" s="127"/>
      <c r="E342" s="123" t="str">
        <f>IFERROR(__xludf.DUMMYFUNCTION("Query('(Fuente) 2. Campos'!$1:$994,""SELECT E WHERE A = '""&amp;D342&amp;""' LIMIT 1"",FALSE)"),"")</f>
        <v/>
      </c>
      <c r="F342" s="125"/>
    </row>
    <row r="343">
      <c r="A343" s="120" t="s">
        <v>467</v>
      </c>
      <c r="B343" s="120" t="s">
        <v>468</v>
      </c>
      <c r="C343" s="126" t="s">
        <v>470</v>
      </c>
    </row>
    <row r="344">
      <c r="A344" s="120" t="s">
        <v>471</v>
      </c>
      <c r="B344" s="120" t="s">
        <v>472</v>
      </c>
      <c r="C344" s="120" t="s">
        <v>473</v>
      </c>
      <c r="D344" s="127"/>
      <c r="E344" s="123" t="str">
        <f>IFERROR(__xludf.DUMMYFUNCTION("Query('(Fuente) 2. Campos'!$1:$994,""SELECT E WHERE A = '""&amp;D344&amp;""' LIMIT 1"",FALSE)"),"")</f>
        <v/>
      </c>
      <c r="F344" s="125"/>
    </row>
    <row r="345">
      <c r="A345" s="120" t="s">
        <v>474</v>
      </c>
      <c r="B345" s="120" t="s">
        <v>358</v>
      </c>
      <c r="C345" s="120" t="s">
        <v>475</v>
      </c>
      <c r="D345" s="127"/>
      <c r="E345" s="123" t="str">
        <f>IFERROR(__xludf.DUMMYFUNCTION("Query('(Fuente) 2. Campos'!$1:$994,""SELECT E WHERE A = '""&amp;D345&amp;""' LIMIT 1"",FALSE)"),"")</f>
        <v/>
      </c>
      <c r="F345" s="125"/>
    </row>
    <row r="346">
      <c r="A346" s="120" t="s">
        <v>626</v>
      </c>
      <c r="B346" s="120" t="s">
        <v>627</v>
      </c>
      <c r="C346" s="126" t="s">
        <v>628</v>
      </c>
    </row>
    <row r="347">
      <c r="A347" s="120" t="s">
        <v>629</v>
      </c>
      <c r="B347" s="120" t="s">
        <v>376</v>
      </c>
      <c r="C347" s="120" t="s">
        <v>630</v>
      </c>
      <c r="D347" s="127"/>
      <c r="E347" s="123" t="str">
        <f>IFERROR(__xludf.DUMMYFUNCTION("Query('(Fuente) 2. Campos'!$1:$994,""SELECT E WHERE A = '""&amp;D347&amp;""' LIMIT 1"",FALSE)"),"")</f>
        <v/>
      </c>
      <c r="F347" s="125"/>
    </row>
    <row r="348">
      <c r="A348" s="120" t="s">
        <v>631</v>
      </c>
      <c r="B348" s="120" t="s">
        <v>632</v>
      </c>
      <c r="C348" s="120" t="s">
        <v>633</v>
      </c>
      <c r="D348" s="127"/>
      <c r="E348" s="123" t="str">
        <f>IFERROR(__xludf.DUMMYFUNCTION("Query('(Fuente) 2. Campos'!$1:$994,""SELECT E WHERE A = '""&amp;D348&amp;""' LIMIT 1"",FALSE)"),"")</f>
        <v/>
      </c>
      <c r="F348" s="125"/>
    </row>
    <row r="349">
      <c r="A349" s="120" t="s">
        <v>634</v>
      </c>
      <c r="B349" s="120" t="s">
        <v>562</v>
      </c>
      <c r="C349" s="126" t="s">
        <v>635</v>
      </c>
    </row>
    <row r="350">
      <c r="A350" s="120" t="s">
        <v>636</v>
      </c>
      <c r="B350" s="120" t="s">
        <v>562</v>
      </c>
      <c r="C350" s="120" t="s">
        <v>563</v>
      </c>
      <c r="D350" s="127"/>
      <c r="E350" s="123" t="str">
        <f>IFERROR(__xludf.DUMMYFUNCTION("Query('(Fuente) 2. Campos'!$1:$994,""SELECT E WHERE A = '""&amp;D350&amp;""' LIMIT 1"",FALSE)"),"")</f>
        <v/>
      </c>
      <c r="F350" s="125"/>
    </row>
    <row r="351">
      <c r="A351" s="120" t="s">
        <v>637</v>
      </c>
      <c r="B351" s="120" t="s">
        <v>565</v>
      </c>
      <c r="C351" s="120" t="s">
        <v>566</v>
      </c>
      <c r="D351" s="127"/>
      <c r="E351" s="123" t="str">
        <f>IFERROR(__xludf.DUMMYFUNCTION("Query('(Fuente) 2. Campos'!$1:$994,""SELECT E WHERE A = '""&amp;D351&amp;""' LIMIT 1"",FALSE)"),"")</f>
        <v/>
      </c>
      <c r="F351" s="125"/>
    </row>
    <row r="352">
      <c r="A352" s="120" t="s">
        <v>639</v>
      </c>
      <c r="B352" s="120" t="s">
        <v>640</v>
      </c>
      <c r="C352" s="120" t="s">
        <v>641</v>
      </c>
      <c r="D352" s="127"/>
      <c r="E352" s="123" t="str">
        <f>IFERROR(__xludf.DUMMYFUNCTION("Query('(Fuente) 2. Campos'!$1:$994,""SELECT E WHERE A = '""&amp;D352&amp;""' LIMIT 1"",FALSE)"),"")</f>
        <v/>
      </c>
      <c r="F352" s="125"/>
    </row>
    <row r="353">
      <c r="A353" s="120" t="s">
        <v>642</v>
      </c>
      <c r="B353" s="120" t="s">
        <v>643</v>
      </c>
      <c r="C353" s="120" t="s">
        <v>644</v>
      </c>
      <c r="D353" s="127"/>
      <c r="E353" s="123" t="str">
        <f>IFERROR(__xludf.DUMMYFUNCTION("Query('(Fuente) 2. Campos'!$1:$994,""SELECT E WHERE A = '""&amp;D353&amp;""' LIMIT 1"",FALSE)"),"")</f>
        <v/>
      </c>
      <c r="F353" s="125"/>
    </row>
    <row r="354">
      <c r="A354" s="120" t="s">
        <v>645</v>
      </c>
      <c r="B354" s="120" t="s">
        <v>646</v>
      </c>
      <c r="C354" s="120" t="s">
        <v>647</v>
      </c>
      <c r="D354" s="127"/>
      <c r="E354" s="123" t="str">
        <f>IFERROR(__xludf.DUMMYFUNCTION("Query('(Fuente) 2. Campos'!$1:$994,""SELECT E WHERE A = '""&amp;D354&amp;""' LIMIT 1"",FALSE)"),"")</f>
        <v/>
      </c>
      <c r="F354" s="125"/>
    </row>
    <row r="355">
      <c r="A355" s="120" t="s">
        <v>648</v>
      </c>
      <c r="B355" s="120" t="s">
        <v>651</v>
      </c>
      <c r="C355" s="126" t="s">
        <v>652</v>
      </c>
    </row>
    <row r="356">
      <c r="A356" s="120" t="s">
        <v>654</v>
      </c>
      <c r="B356" s="120" t="s">
        <v>376</v>
      </c>
      <c r="C356" s="120" t="s">
        <v>655</v>
      </c>
      <c r="D356" s="127"/>
      <c r="E356" s="123" t="str">
        <f>IFERROR(__xludf.DUMMYFUNCTION("Query('(Fuente) 2. Campos'!$1:$994,""SELECT E WHERE A = '""&amp;D356&amp;""' LIMIT 1"",FALSE)"),"")</f>
        <v/>
      </c>
      <c r="F356" s="125"/>
    </row>
    <row r="357">
      <c r="A357" s="120" t="s">
        <v>656</v>
      </c>
      <c r="B357" s="120" t="s">
        <v>58</v>
      </c>
      <c r="C357" s="120" t="s">
        <v>657</v>
      </c>
      <c r="D357" s="127"/>
      <c r="E357" s="123" t="str">
        <f>IFERROR(__xludf.DUMMYFUNCTION("Query('(Fuente) 2. Campos'!$1:$994,""SELECT E WHERE A = '""&amp;D357&amp;""' LIMIT 1"",FALSE)"),"")</f>
        <v/>
      </c>
      <c r="F357" s="125"/>
    </row>
    <row r="358">
      <c r="A358" s="120" t="s">
        <v>658</v>
      </c>
      <c r="B358" s="120" t="s">
        <v>559</v>
      </c>
      <c r="C358" s="126" t="s">
        <v>659</v>
      </c>
    </row>
    <row r="359">
      <c r="A359" s="120" t="s">
        <v>660</v>
      </c>
      <c r="B359" s="120" t="s">
        <v>562</v>
      </c>
      <c r="C359" s="120" t="s">
        <v>563</v>
      </c>
      <c r="D359" s="127"/>
      <c r="E359" s="123" t="str">
        <f>IFERROR(__xludf.DUMMYFUNCTION("Query('(Fuente) 2. Campos'!$1:$994,""SELECT E WHERE A = '""&amp;D359&amp;""' LIMIT 1"",FALSE)"),"")</f>
        <v/>
      </c>
      <c r="F359" s="125"/>
    </row>
    <row r="360">
      <c r="A360" s="120" t="s">
        <v>661</v>
      </c>
      <c r="B360" s="120" t="s">
        <v>565</v>
      </c>
      <c r="C360" s="120" t="s">
        <v>566</v>
      </c>
      <c r="D360" s="127"/>
      <c r="E360" s="123" t="str">
        <f>IFERROR(__xludf.DUMMYFUNCTION("Query('(Fuente) 2. Campos'!$1:$994,""SELECT E WHERE A = '""&amp;D360&amp;""' LIMIT 1"",FALSE)"),"")</f>
        <v/>
      </c>
      <c r="F360" s="125"/>
    </row>
    <row r="361">
      <c r="A361" s="120" t="s">
        <v>662</v>
      </c>
      <c r="B361" s="120" t="s">
        <v>646</v>
      </c>
      <c r="C361" s="120" t="s">
        <v>663</v>
      </c>
      <c r="D361" s="127"/>
      <c r="E361" s="123" t="str">
        <f>IFERROR(__xludf.DUMMYFUNCTION("Query('(Fuente) 2. Campos'!$1:$994,""SELECT E WHERE A = '""&amp;D361&amp;""' LIMIT 1"",FALSE)"),"")</f>
        <v/>
      </c>
      <c r="F361" s="125"/>
    </row>
    <row r="362">
      <c r="A362" s="120" t="s">
        <v>664</v>
      </c>
      <c r="B362" s="120" t="s">
        <v>665</v>
      </c>
      <c r="C362" s="126" t="s">
        <v>666</v>
      </c>
    </row>
    <row r="363">
      <c r="A363" s="120" t="s">
        <v>668</v>
      </c>
      <c r="B363" s="120" t="s">
        <v>506</v>
      </c>
      <c r="C363" s="120" t="s">
        <v>507</v>
      </c>
      <c r="D363" s="127"/>
      <c r="E363" s="123" t="str">
        <f>IFERROR(__xludf.DUMMYFUNCTION("Query('(Fuente) 2. Campos'!$1:$994,""SELECT E WHERE A = '""&amp;D363&amp;""' LIMIT 1"",FALSE)"),"")</f>
        <v/>
      </c>
      <c r="F363" s="125"/>
    </row>
    <row r="364">
      <c r="A364" s="120" t="s">
        <v>669</v>
      </c>
      <c r="B364" s="120" t="s">
        <v>509</v>
      </c>
      <c r="C364" s="120" t="s">
        <v>510</v>
      </c>
      <c r="D364" s="127"/>
      <c r="E364" s="123" t="str">
        <f>IFERROR(__xludf.DUMMYFUNCTION("Query('(Fuente) 2. Campos'!$1:$994,""SELECT E WHERE A = '""&amp;D364&amp;""' LIMIT 1"",FALSE)"),"")</f>
        <v/>
      </c>
      <c r="F364" s="125"/>
    </row>
    <row r="365">
      <c r="A365" s="120" t="s">
        <v>670</v>
      </c>
      <c r="B365" s="120" t="s">
        <v>512</v>
      </c>
      <c r="C365" s="120" t="s">
        <v>513</v>
      </c>
      <c r="D365" s="127"/>
      <c r="E365" s="123" t="str">
        <f>IFERROR(__xludf.DUMMYFUNCTION("Query('(Fuente) 2. Campos'!$1:$994,""SELECT E WHERE A = '""&amp;D365&amp;""' LIMIT 1"",FALSE)"),"")</f>
        <v/>
      </c>
      <c r="F365" s="125"/>
    </row>
    <row r="366">
      <c r="A366" s="120" t="s">
        <v>671</v>
      </c>
      <c r="B366" s="120" t="s">
        <v>515</v>
      </c>
      <c r="C366" s="120" t="s">
        <v>516</v>
      </c>
      <c r="D366" s="127"/>
      <c r="E366" s="123" t="str">
        <f>IFERROR(__xludf.DUMMYFUNCTION("Query('(Fuente) 2. Campos'!$1:$994,""SELECT E WHERE A = '""&amp;D366&amp;""' LIMIT 1"",FALSE)"),"")</f>
        <v/>
      </c>
      <c r="F366" s="125"/>
    </row>
    <row r="367">
      <c r="A367" s="120" t="s">
        <v>1461</v>
      </c>
      <c r="B367" s="120" t="s">
        <v>1462</v>
      </c>
      <c r="C367" s="126" t="s">
        <v>1463</v>
      </c>
    </row>
    <row r="368">
      <c r="A368" s="120" t="s">
        <v>1464</v>
      </c>
      <c r="B368" s="120" t="s">
        <v>376</v>
      </c>
      <c r="C368" s="120" t="s">
        <v>1465</v>
      </c>
      <c r="D368" s="127"/>
      <c r="E368" s="123" t="str">
        <f>IFERROR(__xludf.DUMMYFUNCTION("Query('(Fuente) 2. Campos'!$1:$994,""SELECT E WHERE A = '""&amp;D368&amp;""' LIMIT 1"",FALSE)"),"")</f>
        <v/>
      </c>
      <c r="F368" s="125"/>
    </row>
    <row r="369">
      <c r="A369" s="120" t="s">
        <v>1466</v>
      </c>
      <c r="B369" s="120" t="s">
        <v>1467</v>
      </c>
      <c r="C369" s="120" t="s">
        <v>1468</v>
      </c>
      <c r="D369" s="127"/>
      <c r="E369" s="123" t="str">
        <f>IFERROR(__xludf.DUMMYFUNCTION("Query('(Fuente) 2. Campos'!$1:$994,""SELECT E WHERE A = '""&amp;D369&amp;""' LIMIT 1"",FALSE)"),"")</f>
        <v/>
      </c>
      <c r="F369" s="125"/>
    </row>
    <row r="370">
      <c r="A370" s="120" t="s">
        <v>1469</v>
      </c>
      <c r="B370" s="120" t="s">
        <v>1470</v>
      </c>
      <c r="C370" s="126" t="s">
        <v>1471</v>
      </c>
    </row>
    <row r="371">
      <c r="A371" s="120" t="s">
        <v>1472</v>
      </c>
      <c r="B371" s="120" t="s">
        <v>383</v>
      </c>
      <c r="C371" s="120" t="s">
        <v>1473</v>
      </c>
      <c r="D371" s="127"/>
      <c r="E371" s="123" t="str">
        <f>IFERROR(__xludf.DUMMYFUNCTION("Query('(Fuente) 2. Campos'!$1:$994,""SELECT E WHERE A = '""&amp;D371&amp;""' LIMIT 1"",FALSE)"),"")</f>
        <v/>
      </c>
      <c r="F371" s="125"/>
    </row>
    <row r="372">
      <c r="A372" s="120" t="s">
        <v>1474</v>
      </c>
      <c r="B372" s="120" t="s">
        <v>1475</v>
      </c>
      <c r="C372" s="120" t="s">
        <v>1476</v>
      </c>
      <c r="D372" s="127"/>
      <c r="E372" s="123" t="str">
        <f>IFERROR(__xludf.DUMMYFUNCTION("Query('(Fuente) 2. Campos'!$1:$994,""SELECT E WHERE A = '""&amp;D372&amp;""' LIMIT 1"",FALSE)"),"")</f>
        <v/>
      </c>
      <c r="F372" s="125"/>
    </row>
    <row r="373">
      <c r="A373" s="120" t="s">
        <v>1477</v>
      </c>
      <c r="B373" s="120" t="s">
        <v>1478</v>
      </c>
      <c r="C373" s="120" t="s">
        <v>1479</v>
      </c>
      <c r="D373" s="127"/>
      <c r="E373" s="123" t="str">
        <f>IFERROR(__xludf.DUMMYFUNCTION("Query('(Fuente) 2. Campos'!$1:$994,""SELECT E WHERE A = '""&amp;D373&amp;""' LIMIT 1"",FALSE)"),"")</f>
        <v/>
      </c>
      <c r="F373" s="125"/>
    </row>
    <row r="374">
      <c r="A374" s="120" t="s">
        <v>1480</v>
      </c>
      <c r="B374" s="120" t="s">
        <v>58</v>
      </c>
      <c r="C374" s="120" t="s">
        <v>1481</v>
      </c>
      <c r="D374" s="127"/>
      <c r="E374" s="123" t="str">
        <f>IFERROR(__xludf.DUMMYFUNCTION("Query('(Fuente) 2. Campos'!$1:$994,""SELECT E WHERE A = '""&amp;D374&amp;""' LIMIT 1"",FALSE)"),"")</f>
        <v/>
      </c>
      <c r="F374" s="125"/>
    </row>
    <row r="375">
      <c r="A375" s="120" t="s">
        <v>672</v>
      </c>
      <c r="B375" s="120" t="s">
        <v>673</v>
      </c>
      <c r="C375" s="126" t="s">
        <v>1482</v>
      </c>
    </row>
    <row r="376">
      <c r="A376" s="120" t="s">
        <v>675</v>
      </c>
      <c r="B376" s="120" t="s">
        <v>472</v>
      </c>
      <c r="C376" s="120" t="s">
        <v>473</v>
      </c>
      <c r="D376" s="127"/>
      <c r="E376" s="123" t="str">
        <f>IFERROR(__xludf.DUMMYFUNCTION("Query('(Fuente) 2. Campos'!$1:$994,""SELECT E WHERE A = '""&amp;D376&amp;""' LIMIT 1"",FALSE)"),"")</f>
        <v/>
      </c>
      <c r="F376" s="125"/>
    </row>
    <row r="377">
      <c r="A377" s="120" t="s">
        <v>676</v>
      </c>
      <c r="B377" s="120" t="s">
        <v>358</v>
      </c>
      <c r="C377" s="120" t="s">
        <v>475</v>
      </c>
      <c r="D377" s="127"/>
      <c r="E377" s="123" t="str">
        <f>IFERROR(__xludf.DUMMYFUNCTION("Query('(Fuente) 2. Campos'!$1:$994,""SELECT E WHERE A = '""&amp;D377&amp;""' LIMIT 1"",FALSE)"),"")</f>
        <v/>
      </c>
      <c r="F377" s="125"/>
    </row>
    <row r="378">
      <c r="A378" s="120" t="s">
        <v>346</v>
      </c>
      <c r="B378" s="121" t="s">
        <v>1483</v>
      </c>
    </row>
    <row r="379">
      <c r="A379" s="120" t="s">
        <v>353</v>
      </c>
      <c r="B379" s="120" t="s">
        <v>354</v>
      </c>
      <c r="C379" s="120" t="s">
        <v>355</v>
      </c>
      <c r="D379" s="122" t="s">
        <v>1484</v>
      </c>
      <c r="E379" s="123" t="str">
        <f>IFERROR(__xludf.DUMMYFUNCTION("Query('(Fuente) 2. Campos'!$1:$994,""SELECT E WHERE A = '""&amp;D379&amp;""' LIMIT 1"",FALSE)"),"SECRETARIA DE FINANZAS DEL ESTADO DE OAXACA")</f>
        <v>SECRETARIA DE FINANZAS DEL ESTADO DE OAXACA</v>
      </c>
      <c r="F379" s="125"/>
    </row>
    <row r="380">
      <c r="A380" s="120" t="s">
        <v>357</v>
      </c>
      <c r="B380" s="120" t="s">
        <v>358</v>
      </c>
      <c r="C380" s="120" t="s">
        <v>359</v>
      </c>
      <c r="D380" s="122" t="s">
        <v>1485</v>
      </c>
      <c r="E380" s="123" t="str">
        <f>IFERROR(__xludf.DUMMYFUNCTION("Query('(Fuente) 2. Campos'!$1:$994,""SELECT E WHERE A = '""&amp;D380&amp;""' LIMIT 1"",FALSE)"),"SEFIN")</f>
        <v>SEFIN</v>
      </c>
      <c r="F380" s="125"/>
    </row>
    <row r="381">
      <c r="A381" s="120" t="s">
        <v>360</v>
      </c>
      <c r="B381" s="120" t="s">
        <v>361</v>
      </c>
      <c r="C381" s="120" t="s">
        <v>362</v>
      </c>
      <c r="D381" s="122" t="s">
        <v>1486</v>
      </c>
      <c r="E381" s="123" t="str">
        <f>IFERROR(__xludf.DUMMYFUNCTION("Query('(Fuente) 2. Campos'!$1:$994,""SELECT E WHERE A = '""&amp;D381&amp;""' LIMIT 1"",FALSE)"),"Subsecretaría de Planeación e Inversión Pública")</f>
        <v>Subsecretaría de Planeación e Inversión Pública</v>
      </c>
      <c r="F381" s="125"/>
    </row>
    <row r="382">
      <c r="A382" s="120" t="s">
        <v>364</v>
      </c>
      <c r="B382" s="120" t="s">
        <v>365</v>
      </c>
      <c r="C382" s="126" t="s">
        <v>366</v>
      </c>
    </row>
    <row r="383">
      <c r="A383" s="120" t="s">
        <v>367</v>
      </c>
      <c r="B383" s="120" t="s">
        <v>368</v>
      </c>
      <c r="C383" s="120" t="s">
        <v>369</v>
      </c>
      <c r="D383" s="127"/>
      <c r="E383" s="123" t="str">
        <f>IFERROR(__xludf.DUMMYFUNCTION("Query('(Fuente) 2. Campos'!$1:$994,""SELECT E WHERE A = '""&amp;D383&amp;""' LIMIT 1"",FALSE)"),"")</f>
        <v/>
      </c>
      <c r="F383" s="125"/>
    </row>
    <row r="384">
      <c r="A384" s="120" t="s">
        <v>371</v>
      </c>
      <c r="B384" s="120" t="s">
        <v>372</v>
      </c>
      <c r="C384" s="120" t="s">
        <v>373</v>
      </c>
      <c r="D384" s="127"/>
      <c r="E384" s="123" t="str">
        <f>IFERROR(__xludf.DUMMYFUNCTION("Query('(Fuente) 2. Campos'!$1:$994,""SELECT E WHERE A = '""&amp;D384&amp;""' LIMIT 1"",FALSE)"),"")</f>
        <v/>
      </c>
      <c r="F384" s="125"/>
    </row>
    <row r="385">
      <c r="A385" s="120" t="s">
        <v>375</v>
      </c>
      <c r="B385" s="120" t="s">
        <v>376</v>
      </c>
      <c r="C385" s="120" t="s">
        <v>377</v>
      </c>
      <c r="D385" s="127"/>
      <c r="E385" s="123" t="str">
        <f>IFERROR(__xludf.DUMMYFUNCTION("Query('(Fuente) 2. Campos'!$1:$994,""SELECT E WHERE A = '""&amp;D385&amp;""' LIMIT 1"",FALSE)"),"")</f>
        <v/>
      </c>
      <c r="F385" s="125"/>
    </row>
    <row r="386">
      <c r="A386" s="120" t="s">
        <v>379</v>
      </c>
      <c r="B386" s="120" t="s">
        <v>380</v>
      </c>
      <c r="C386" s="120" t="s">
        <v>381</v>
      </c>
      <c r="D386" s="127"/>
      <c r="E386" s="123" t="str">
        <f>IFERROR(__xludf.DUMMYFUNCTION("Query('(Fuente) 2. Campos'!$1:$994,""SELECT E WHERE A = '""&amp;D386&amp;""' LIMIT 1"",FALSE)"),"")</f>
        <v/>
      </c>
      <c r="F386" s="125"/>
    </row>
    <row r="387">
      <c r="A387" s="120" t="s">
        <v>382</v>
      </c>
      <c r="B387" s="120" t="s">
        <v>383</v>
      </c>
      <c r="C387" s="120" t="s">
        <v>384</v>
      </c>
      <c r="D387" s="127"/>
      <c r="E387" s="123" t="str">
        <f>IFERROR(__xludf.DUMMYFUNCTION("Query('(Fuente) 2. Campos'!$1:$994,""SELECT E WHERE A = '""&amp;D387&amp;""' LIMIT 1"",FALSE)"),"")</f>
        <v/>
      </c>
      <c r="F387" s="125"/>
    </row>
    <row r="388">
      <c r="A388" s="120" t="s">
        <v>386</v>
      </c>
      <c r="B388" s="120" t="s">
        <v>387</v>
      </c>
      <c r="C388" s="120" t="s">
        <v>388</v>
      </c>
      <c r="D388" s="127"/>
      <c r="E388" s="123" t="str">
        <f>IFERROR(__xludf.DUMMYFUNCTION("Query('(Fuente) 2. Campos'!$1:$994,""SELECT E WHERE A = '""&amp;D388&amp;""' LIMIT 1"",FALSE)"),"")</f>
        <v/>
      </c>
      <c r="F388" s="125"/>
    </row>
    <row r="389">
      <c r="A389" s="120" t="s">
        <v>389</v>
      </c>
      <c r="B389" s="120" t="s">
        <v>390</v>
      </c>
      <c r="C389" s="120" t="s">
        <v>391</v>
      </c>
      <c r="D389" s="127"/>
      <c r="E389" s="123" t="str">
        <f>IFERROR(__xludf.DUMMYFUNCTION("Query('(Fuente) 2. Campos'!$1:$994,""SELECT E WHERE A = '""&amp;D389&amp;""' LIMIT 1"",FALSE)"),"")</f>
        <v/>
      </c>
      <c r="F389" s="125"/>
    </row>
    <row r="390">
      <c r="A390" s="120" t="s">
        <v>392</v>
      </c>
      <c r="B390" s="120" t="s">
        <v>393</v>
      </c>
      <c r="C390" s="120" t="s">
        <v>394</v>
      </c>
      <c r="D390" s="127"/>
      <c r="E390" s="123" t="str">
        <f>IFERROR(__xludf.DUMMYFUNCTION("Query('(Fuente) 2. Campos'!$1:$994,""SELECT E WHERE A = '""&amp;D390&amp;""' LIMIT 1"",FALSE)"),"")</f>
        <v/>
      </c>
      <c r="F390" s="125"/>
    </row>
    <row r="391">
      <c r="A391" s="120" t="s">
        <v>396</v>
      </c>
      <c r="B391" s="120" t="s">
        <v>397</v>
      </c>
      <c r="C391" s="126" t="s">
        <v>398</v>
      </c>
    </row>
    <row r="392">
      <c r="A392" s="120" t="s">
        <v>396</v>
      </c>
      <c r="B392" s="120" t="s">
        <v>365</v>
      </c>
      <c r="C392" s="120" t="s">
        <v>366</v>
      </c>
      <c r="D392" s="127"/>
      <c r="E392" s="123" t="str">
        <f>IFERROR(__xludf.DUMMYFUNCTION("Query('(Fuente) 2. Campos'!$1:$994,""SELECT E WHERE A = '""&amp;D392&amp;""' LIMIT 1"",FALSE)"),"")</f>
        <v/>
      </c>
      <c r="F392" s="125"/>
    </row>
    <row r="393">
      <c r="A393" s="120" t="s">
        <v>399</v>
      </c>
      <c r="B393" s="120" t="s">
        <v>372</v>
      </c>
      <c r="C393" s="120" t="s">
        <v>373</v>
      </c>
      <c r="D393" s="127"/>
      <c r="E393" s="123" t="str">
        <f>IFERROR(__xludf.DUMMYFUNCTION("Query('(Fuente) 2. Campos'!$1:$994,""SELECT E WHERE A = '""&amp;D393&amp;""' LIMIT 1"",FALSE)"),"")</f>
        <v/>
      </c>
      <c r="F393" s="125"/>
    </row>
    <row r="394">
      <c r="A394" s="120" t="s">
        <v>400</v>
      </c>
      <c r="B394" s="120" t="s">
        <v>376</v>
      </c>
      <c r="C394" s="120" t="s">
        <v>377</v>
      </c>
      <c r="D394" s="127"/>
      <c r="E394" s="123" t="str">
        <f>IFERROR(__xludf.DUMMYFUNCTION("Query('(Fuente) 2. Campos'!$1:$994,""SELECT E WHERE A = '""&amp;D394&amp;""' LIMIT 1"",FALSE)"),"")</f>
        <v/>
      </c>
      <c r="F394" s="125"/>
    </row>
    <row r="395">
      <c r="A395" s="120" t="s">
        <v>401</v>
      </c>
      <c r="B395" s="120" t="s">
        <v>380</v>
      </c>
      <c r="C395" s="120" t="s">
        <v>381</v>
      </c>
      <c r="D395" s="127"/>
      <c r="E395" s="123" t="str">
        <f>IFERROR(__xludf.DUMMYFUNCTION("Query('(Fuente) 2. Campos'!$1:$994,""SELECT E WHERE A = '""&amp;D395&amp;""' LIMIT 1"",FALSE)"),"")</f>
        <v/>
      </c>
      <c r="F395" s="125"/>
    </row>
    <row r="396">
      <c r="A396" s="120" t="s">
        <v>402</v>
      </c>
      <c r="B396" s="120" t="s">
        <v>393</v>
      </c>
      <c r="C396" s="120" t="s">
        <v>394</v>
      </c>
      <c r="D396" s="127"/>
      <c r="E396" s="123" t="str">
        <f>IFERROR(__xludf.DUMMYFUNCTION("Query('(Fuente) 2. Campos'!$1:$994,""SELECT E WHERE A = '""&amp;D396&amp;""' LIMIT 1"",FALSE)"),"")</f>
        <v/>
      </c>
      <c r="F396" s="125"/>
    </row>
    <row r="397">
      <c r="A397" s="120" t="s">
        <v>403</v>
      </c>
      <c r="B397" s="120" t="s">
        <v>404</v>
      </c>
      <c r="C397" s="126" t="s">
        <v>405</v>
      </c>
    </row>
    <row r="398">
      <c r="A398" s="120" t="s">
        <v>406</v>
      </c>
      <c r="B398" s="120" t="s">
        <v>407</v>
      </c>
      <c r="C398" s="120" t="s">
        <v>408</v>
      </c>
      <c r="D398" s="122" t="s">
        <v>1415</v>
      </c>
      <c r="E398" s="123" t="str">
        <f>IFERROR(__xludf.DUMMYFUNCTION("Query('(Fuente) 2. Campos'!$1:$994,""SELECT E WHERE A = '""&amp;D398&amp;""' LIMIT 1"",FALSE)"),"Av. Gerardo Pandal Graff No. 1")</f>
        <v>Av. Gerardo Pandal Graff No. 1</v>
      </c>
      <c r="F398" s="125"/>
    </row>
    <row r="399">
      <c r="A399" s="120" t="s">
        <v>409</v>
      </c>
      <c r="B399" s="120" t="s">
        <v>410</v>
      </c>
      <c r="C399" s="120" t="s">
        <v>411</v>
      </c>
      <c r="D399" s="122" t="s">
        <v>1416</v>
      </c>
      <c r="E399" s="123" t="str">
        <f>IFERROR(__xludf.DUMMYFUNCTION("Query('(Fuente) 2. Campos'!$1:$994,""SELECT E WHERE A = '""&amp;D399&amp;""' LIMIT 1"",FALSE)"),"Reyes Mantecon")</f>
        <v>Reyes Mantecon</v>
      </c>
      <c r="F399" s="125"/>
    </row>
    <row r="400">
      <c r="A400" s="120" t="s">
        <v>412</v>
      </c>
      <c r="B400" s="120" t="s">
        <v>413</v>
      </c>
      <c r="C400" s="120" t="s">
        <v>414</v>
      </c>
      <c r="D400" s="122" t="s">
        <v>1417</v>
      </c>
      <c r="E400" s="123" t="str">
        <f>IFERROR(__xludf.DUMMYFUNCTION("Query('(Fuente) 2. Campos'!$1:$994,""SELECT E WHERE A = '""&amp;D400&amp;""' LIMIT 1"",FALSE)"),"Valles centrales")</f>
        <v>Valles centrales</v>
      </c>
      <c r="F400" s="125"/>
    </row>
    <row r="401">
      <c r="A401" s="120" t="s">
        <v>415</v>
      </c>
      <c r="B401" s="120" t="s">
        <v>416</v>
      </c>
      <c r="C401" s="120" t="s">
        <v>417</v>
      </c>
      <c r="D401" s="122" t="s">
        <v>1418</v>
      </c>
      <c r="E401" s="123" t="str">
        <f>IFERROR(__xludf.DUMMYFUNCTION("Query('(Fuente) 2. Campos'!$1:$994,""SELECT E WHERE A = '""&amp;D401&amp;""' LIMIT 1"",FALSE)"),"71257")</f>
        <v>71257</v>
      </c>
      <c r="F401" s="125"/>
    </row>
    <row r="402">
      <c r="A402" s="120" t="s">
        <v>418</v>
      </c>
      <c r="B402" s="120" t="s">
        <v>419</v>
      </c>
      <c r="C402" s="120" t="s">
        <v>420</v>
      </c>
      <c r="D402" s="122" t="s">
        <v>1419</v>
      </c>
      <c r="E402" s="123" t="str">
        <f>IFERROR(__xludf.DUMMYFUNCTION("Query('(Fuente) 2. Campos'!$1:$994,""SELECT E WHERE A = '""&amp;D402&amp;""' LIMIT 1"",FALSE)"),"México")</f>
        <v>México</v>
      </c>
      <c r="F402" s="125"/>
    </row>
    <row r="403">
      <c r="A403" s="120" t="s">
        <v>421</v>
      </c>
      <c r="B403" s="120" t="s">
        <v>422</v>
      </c>
      <c r="C403" s="126" t="s">
        <v>423</v>
      </c>
    </row>
    <row r="404">
      <c r="A404" s="120" t="s">
        <v>424</v>
      </c>
      <c r="B404" s="120" t="s">
        <v>425</v>
      </c>
      <c r="C404" s="120" t="s">
        <v>426</v>
      </c>
      <c r="D404" s="127"/>
      <c r="E404" s="123" t="str">
        <f>IFERROR(__xludf.DUMMYFUNCTION("Query('(Fuente) 2. Campos'!$1:$994,""SELECT E WHERE A = '""&amp;D404&amp;""' LIMIT 1"",FALSE)"),"")</f>
        <v/>
      </c>
      <c r="F404" s="125"/>
    </row>
    <row r="405">
      <c r="A405" s="120" t="s">
        <v>427</v>
      </c>
      <c r="B405" s="120" t="s">
        <v>428</v>
      </c>
      <c r="C405" s="120" t="s">
        <v>429</v>
      </c>
      <c r="D405" s="127"/>
      <c r="E405" s="123" t="str">
        <f>IFERROR(__xludf.DUMMYFUNCTION("Query('(Fuente) 2. Campos'!$1:$994,""SELECT E WHERE A = '""&amp;D405&amp;""' LIMIT 1"",FALSE)"),"")</f>
        <v/>
      </c>
      <c r="F405" s="125"/>
    </row>
    <row r="406">
      <c r="A406" s="120" t="s">
        <v>430</v>
      </c>
      <c r="B406" s="120" t="s">
        <v>383</v>
      </c>
      <c r="C406" s="120" t="s">
        <v>384</v>
      </c>
      <c r="D406" s="127"/>
      <c r="E406" s="123" t="str">
        <f>IFERROR(__xludf.DUMMYFUNCTION("Query('(Fuente) 2. Campos'!$1:$994,""SELECT E WHERE A = '""&amp;D406&amp;""' LIMIT 1"",FALSE)"),"")</f>
        <v/>
      </c>
      <c r="F406" s="125"/>
    </row>
    <row r="407">
      <c r="A407" s="120" t="s">
        <v>431</v>
      </c>
      <c r="B407" s="120" t="s">
        <v>387</v>
      </c>
      <c r="C407" s="120" t="s">
        <v>388</v>
      </c>
      <c r="D407" s="127"/>
      <c r="E407" s="123" t="str">
        <f>IFERROR(__xludf.DUMMYFUNCTION("Query('(Fuente) 2. Campos'!$1:$994,""SELECT E WHERE A = '""&amp;D407&amp;""' LIMIT 1"",FALSE)"),"")</f>
        <v/>
      </c>
      <c r="F407" s="125"/>
    </row>
    <row r="408">
      <c r="A408" s="120" t="s">
        <v>432</v>
      </c>
      <c r="B408" s="120" t="s">
        <v>390</v>
      </c>
      <c r="C408" s="120" t="s">
        <v>391</v>
      </c>
      <c r="D408" s="127"/>
      <c r="E408" s="123" t="str">
        <f>IFERROR(__xludf.DUMMYFUNCTION("Query('(Fuente) 2. Campos'!$1:$994,""SELECT E WHERE A = '""&amp;D408&amp;""' LIMIT 1"",FALSE)"),"")</f>
        <v/>
      </c>
      <c r="F408" s="125"/>
    </row>
    <row r="409">
      <c r="A409" s="120" t="s">
        <v>433</v>
      </c>
      <c r="B409" s="120" t="s">
        <v>434</v>
      </c>
      <c r="C409" s="120" t="s">
        <v>435</v>
      </c>
      <c r="D409" s="127"/>
      <c r="E409" s="123" t="str">
        <f>IFERROR(__xludf.DUMMYFUNCTION("Query('(Fuente) 2. Campos'!$1:$994,""SELECT E WHERE A = '""&amp;D409&amp;""' LIMIT 1"",FALSE)"),"")</f>
        <v/>
      </c>
      <c r="F409" s="125"/>
    </row>
    <row r="410">
      <c r="A410" s="120" t="s">
        <v>436</v>
      </c>
      <c r="B410" s="120" t="s">
        <v>437</v>
      </c>
      <c r="C410" s="120" t="s">
        <v>438</v>
      </c>
      <c r="D410" s="127"/>
      <c r="E410" s="123" t="str">
        <f>IFERROR(__xludf.DUMMYFUNCTION("Query('(Fuente) 2. Campos'!$1:$994,""SELECT E WHERE A = '""&amp;D410&amp;""' LIMIT 1"",FALSE)"),"")</f>
        <v/>
      </c>
      <c r="F410" s="125"/>
    </row>
    <row r="411">
      <c r="A411" s="120" t="s">
        <v>439</v>
      </c>
      <c r="B411" s="120" t="s">
        <v>440</v>
      </c>
      <c r="C411" s="120" t="s">
        <v>441</v>
      </c>
      <c r="D411" s="127"/>
      <c r="E411" s="123" t="str">
        <f>IFERROR(__xludf.DUMMYFUNCTION("Query('(Fuente) 2. Campos'!$1:$994,""SELECT E WHERE A = '""&amp;D411&amp;""' LIMIT 1"",FALSE)"),"")</f>
        <v/>
      </c>
      <c r="F411" s="125"/>
    </row>
    <row r="412">
      <c r="A412" s="120" t="s">
        <v>442</v>
      </c>
      <c r="B412" s="120" t="s">
        <v>443</v>
      </c>
      <c r="C412" s="120" t="s">
        <v>444</v>
      </c>
      <c r="D412" s="127"/>
      <c r="E412" s="123" t="str">
        <f>IFERROR(__xludf.DUMMYFUNCTION("Query('(Fuente) 2. Campos'!$1:$994,""SELECT E WHERE A = '""&amp;D412&amp;""' LIMIT 1"",FALSE)"),"")</f>
        <v/>
      </c>
      <c r="F412" s="125"/>
    </row>
    <row r="413">
      <c r="A413" s="120" t="s">
        <v>445</v>
      </c>
      <c r="B413" s="120" t="s">
        <v>446</v>
      </c>
      <c r="C413" s="120" t="s">
        <v>447</v>
      </c>
      <c r="D413" s="127"/>
      <c r="E413" s="123" t="str">
        <f>IFERROR(__xludf.DUMMYFUNCTION("Query('(Fuente) 2. Campos'!$1:$994,""SELECT E WHERE A = '""&amp;D413&amp;""' LIMIT 1"",FALSE)"),"")</f>
        <v/>
      </c>
      <c r="F413" s="125"/>
    </row>
    <row r="414">
      <c r="A414" s="120" t="s">
        <v>451</v>
      </c>
      <c r="B414" s="120" t="s">
        <v>450</v>
      </c>
      <c r="C414" s="126" t="s">
        <v>452</v>
      </c>
    </row>
    <row r="415">
      <c r="A415" s="120" t="s">
        <v>451</v>
      </c>
      <c r="B415" s="120" t="s">
        <v>422</v>
      </c>
      <c r="C415" s="120" t="s">
        <v>423</v>
      </c>
      <c r="D415" s="127"/>
      <c r="E415" s="123" t="str">
        <f>IFERROR(__xludf.DUMMYFUNCTION("Query('(Fuente) 2. Campos'!$1:$994,""SELECT E WHERE A = '""&amp;D415&amp;""' LIMIT 1"",FALSE)"),"")</f>
        <v/>
      </c>
      <c r="F415" s="125"/>
    </row>
    <row r="416">
      <c r="A416" s="120" t="s">
        <v>453</v>
      </c>
      <c r="B416" s="120" t="s">
        <v>425</v>
      </c>
      <c r="C416" s="120" t="s">
        <v>426</v>
      </c>
      <c r="D416" s="127"/>
      <c r="E416" s="123" t="str">
        <f>IFERROR(__xludf.DUMMYFUNCTION("Query('(Fuente) 2. Campos'!$1:$994,""SELECT E WHERE A = '""&amp;D416&amp;""' LIMIT 1"",FALSE)"),"")</f>
        <v/>
      </c>
      <c r="F416" s="125"/>
    </row>
    <row r="417">
      <c r="A417" s="120" t="s">
        <v>454</v>
      </c>
      <c r="B417" s="120" t="s">
        <v>428</v>
      </c>
      <c r="C417" s="120" t="s">
        <v>429</v>
      </c>
      <c r="D417" s="127"/>
      <c r="E417" s="123" t="str">
        <f>IFERROR(__xludf.DUMMYFUNCTION("Query('(Fuente) 2. Campos'!$1:$994,""SELECT E WHERE A = '""&amp;D417&amp;""' LIMIT 1"",FALSE)"),"")</f>
        <v/>
      </c>
      <c r="F417" s="125"/>
    </row>
    <row r="418">
      <c r="A418" s="120" t="s">
        <v>455</v>
      </c>
      <c r="B418" s="120" t="s">
        <v>383</v>
      </c>
      <c r="C418" s="120" t="s">
        <v>384</v>
      </c>
      <c r="D418" s="127"/>
      <c r="E418" s="123" t="str">
        <f>IFERROR(__xludf.DUMMYFUNCTION("Query('(Fuente) 2. Campos'!$1:$994,""SELECT E WHERE A = '""&amp;D418&amp;""' LIMIT 1"",FALSE)"),"")</f>
        <v/>
      </c>
      <c r="F418" s="125"/>
    </row>
    <row r="419">
      <c r="A419" s="120" t="s">
        <v>456</v>
      </c>
      <c r="B419" s="120" t="s">
        <v>387</v>
      </c>
      <c r="C419" s="120" t="s">
        <v>388</v>
      </c>
      <c r="D419" s="127"/>
      <c r="E419" s="123" t="str">
        <f>IFERROR(__xludf.DUMMYFUNCTION("Query('(Fuente) 2. Campos'!$1:$994,""SELECT E WHERE A = '""&amp;D419&amp;""' LIMIT 1"",FALSE)"),"")</f>
        <v/>
      </c>
      <c r="F419" s="125"/>
    </row>
    <row r="420">
      <c r="A420" s="120" t="s">
        <v>457</v>
      </c>
      <c r="B420" s="120" t="s">
        <v>390</v>
      </c>
      <c r="C420" s="120" t="s">
        <v>391</v>
      </c>
      <c r="D420" s="127"/>
      <c r="E420" s="123" t="str">
        <f>IFERROR(__xludf.DUMMYFUNCTION("Query('(Fuente) 2. Campos'!$1:$994,""SELECT E WHERE A = '""&amp;D420&amp;""' LIMIT 1"",FALSE)"),"")</f>
        <v/>
      </c>
      <c r="F420" s="125"/>
    </row>
    <row r="421">
      <c r="A421" s="120" t="s">
        <v>458</v>
      </c>
      <c r="B421" s="120" t="s">
        <v>434</v>
      </c>
      <c r="C421" s="120" t="s">
        <v>435</v>
      </c>
      <c r="D421" s="127"/>
      <c r="E421" s="123" t="str">
        <f>IFERROR(__xludf.DUMMYFUNCTION("Query('(Fuente) 2. Campos'!$1:$994,""SELECT E WHERE A = '""&amp;D421&amp;""' LIMIT 1"",FALSE)"),"")</f>
        <v/>
      </c>
      <c r="F421" s="125"/>
    </row>
    <row r="422">
      <c r="A422" s="120" t="s">
        <v>459</v>
      </c>
      <c r="B422" s="120" t="s">
        <v>437</v>
      </c>
      <c r="C422" s="120" t="s">
        <v>438</v>
      </c>
      <c r="D422" s="127"/>
      <c r="E422" s="123" t="str">
        <f>IFERROR(__xludf.DUMMYFUNCTION("Query('(Fuente) 2. Campos'!$1:$994,""SELECT E WHERE A = '""&amp;D422&amp;""' LIMIT 1"",FALSE)"),"")</f>
        <v/>
      </c>
      <c r="F422" s="125"/>
    </row>
    <row r="423">
      <c r="A423" s="120" t="s">
        <v>460</v>
      </c>
      <c r="B423" s="120" t="s">
        <v>440</v>
      </c>
      <c r="C423" s="120" t="s">
        <v>441</v>
      </c>
      <c r="D423" s="127"/>
      <c r="E423" s="123" t="str">
        <f>IFERROR(__xludf.DUMMYFUNCTION("Query('(Fuente) 2. Campos'!$1:$994,""SELECT E WHERE A = '""&amp;D423&amp;""' LIMIT 1"",FALSE)"),"")</f>
        <v/>
      </c>
      <c r="F423" s="125"/>
    </row>
    <row r="424">
      <c r="A424" s="120" t="s">
        <v>461</v>
      </c>
      <c r="B424" s="120" t="s">
        <v>443</v>
      </c>
      <c r="C424" s="120" t="s">
        <v>444</v>
      </c>
      <c r="D424" s="127"/>
      <c r="E424" s="123" t="str">
        <f>IFERROR(__xludf.DUMMYFUNCTION("Query('(Fuente) 2. Campos'!$1:$994,""SELECT E WHERE A = '""&amp;D424&amp;""' LIMIT 1"",FALSE)"),"")</f>
        <v/>
      </c>
      <c r="F424" s="125"/>
    </row>
    <row r="425">
      <c r="A425" s="120" t="s">
        <v>462</v>
      </c>
      <c r="B425" s="120" t="s">
        <v>446</v>
      </c>
      <c r="C425" s="120" t="s">
        <v>447</v>
      </c>
      <c r="D425" s="127"/>
      <c r="E425" s="123" t="str">
        <f>IFERROR(__xludf.DUMMYFUNCTION("Query('(Fuente) 2. Campos'!$1:$994,""SELECT E WHERE A = '""&amp;D425&amp;""' LIMIT 1"",FALSE)"),"")</f>
        <v/>
      </c>
      <c r="F425" s="125"/>
    </row>
    <row r="426">
      <c r="A426" s="120" t="s">
        <v>463</v>
      </c>
      <c r="B426" s="120" t="s">
        <v>464</v>
      </c>
      <c r="C426" s="120" t="s">
        <v>465</v>
      </c>
      <c r="D426" s="127"/>
      <c r="E426" s="123" t="str">
        <f>IFERROR(__xludf.DUMMYFUNCTION("Query('(Fuente) 2. Campos'!$1:$994,""SELECT E WHERE A = '""&amp;D426&amp;""' LIMIT 1"",FALSE)"),"")</f>
        <v/>
      </c>
      <c r="F426" s="125"/>
    </row>
    <row r="427">
      <c r="A427" s="120" t="s">
        <v>467</v>
      </c>
      <c r="B427" s="120" t="s">
        <v>468</v>
      </c>
      <c r="C427" s="126" t="s">
        <v>470</v>
      </c>
    </row>
    <row r="428">
      <c r="A428" s="120" t="s">
        <v>471</v>
      </c>
      <c r="B428" s="120" t="s">
        <v>472</v>
      </c>
      <c r="C428" s="120" t="s">
        <v>473</v>
      </c>
      <c r="D428" s="127"/>
      <c r="E428" s="123" t="str">
        <f>IFERROR(__xludf.DUMMYFUNCTION("Query('(Fuente) 2. Campos'!$1:$994,""SELECT E WHERE A = '""&amp;D428&amp;""' LIMIT 1"",FALSE)"),"")</f>
        <v/>
      </c>
      <c r="F428" s="125"/>
    </row>
    <row r="429">
      <c r="A429" s="120" t="s">
        <v>474</v>
      </c>
      <c r="B429" s="120" t="s">
        <v>358</v>
      </c>
      <c r="C429" s="120" t="s">
        <v>475</v>
      </c>
      <c r="D429" s="127"/>
      <c r="E429" s="123" t="str">
        <f>IFERROR(__xludf.DUMMYFUNCTION("Query('(Fuente) 2. Campos'!$1:$994,""SELECT E WHERE A = '""&amp;D429&amp;""' LIMIT 1"",FALSE)"),"")</f>
        <v/>
      </c>
      <c r="F429" s="125"/>
    </row>
    <row r="430">
      <c r="A430" s="120" t="s">
        <v>677</v>
      </c>
      <c r="B430" s="120" t="s">
        <v>45</v>
      </c>
      <c r="C430" s="126" t="s">
        <v>678</v>
      </c>
    </row>
    <row r="431">
      <c r="A431" s="120" t="s">
        <v>677</v>
      </c>
      <c r="B431" s="120" t="s">
        <v>679</v>
      </c>
      <c r="C431" s="120" t="s">
        <v>680</v>
      </c>
      <c r="D431" s="127"/>
      <c r="E431" s="123" t="str">
        <f>IFERROR(__xludf.DUMMYFUNCTION("Query('(Fuente) 2. Campos'!$1:$994,""SELECT E WHERE A = '""&amp;D431&amp;""' LIMIT 1"",FALSE)"),"")</f>
        <v/>
      </c>
      <c r="F431" s="125"/>
    </row>
    <row r="432">
      <c r="A432" s="120" t="s">
        <v>681</v>
      </c>
      <c r="B432" s="120" t="s">
        <v>376</v>
      </c>
      <c r="C432" s="120" t="s">
        <v>682</v>
      </c>
      <c r="D432" s="127"/>
      <c r="E432" s="123" t="str">
        <f>IFERROR(__xludf.DUMMYFUNCTION("Query('(Fuente) 2. Campos'!$1:$994,""SELECT E WHERE A = '""&amp;D432&amp;""' LIMIT 1"",FALSE)"),"")</f>
        <v/>
      </c>
      <c r="F432" s="125"/>
    </row>
    <row r="433">
      <c r="A433" s="120" t="s">
        <v>683</v>
      </c>
      <c r="B433" s="120" t="s">
        <v>684</v>
      </c>
      <c r="C433" s="120" t="s">
        <v>685</v>
      </c>
      <c r="D433" s="127"/>
      <c r="E433" s="123" t="str">
        <f>IFERROR(__xludf.DUMMYFUNCTION("Query('(Fuente) 2. Campos'!$1:$994,""SELECT E WHERE A = '""&amp;D433&amp;""' LIMIT 1"",FALSE)"),"")</f>
        <v/>
      </c>
      <c r="F433" s="125"/>
    </row>
    <row r="434">
      <c r="A434" s="120" t="s">
        <v>687</v>
      </c>
      <c r="B434" s="120" t="s">
        <v>313</v>
      </c>
      <c r="C434" s="120" t="s">
        <v>688</v>
      </c>
      <c r="D434" s="127"/>
      <c r="E434" s="123" t="str">
        <f>IFERROR(__xludf.DUMMYFUNCTION("Query('(Fuente) 2. Campos'!$1:$994,""SELECT E WHERE A = '""&amp;D434&amp;""' LIMIT 1"",FALSE)"),"")</f>
        <v/>
      </c>
      <c r="F434" s="125"/>
    </row>
    <row r="435">
      <c r="A435" s="120" t="s">
        <v>689</v>
      </c>
      <c r="B435" s="120" t="s">
        <v>58</v>
      </c>
      <c r="C435" s="120" t="s">
        <v>690</v>
      </c>
      <c r="D435" s="127"/>
      <c r="E435" s="123" t="str">
        <f>IFERROR(__xludf.DUMMYFUNCTION("Query('(Fuente) 2. Campos'!$1:$994,""SELECT E WHERE A = '""&amp;D435&amp;""' LIMIT 1"",FALSE)"),"")</f>
        <v/>
      </c>
      <c r="F435" s="125"/>
    </row>
    <row r="436">
      <c r="A436" s="120" t="s">
        <v>691</v>
      </c>
      <c r="B436" s="120" t="s">
        <v>443</v>
      </c>
      <c r="C436" s="120" t="s">
        <v>692</v>
      </c>
      <c r="D436" s="127"/>
      <c r="E436" s="123" t="str">
        <f>IFERROR(__xludf.DUMMYFUNCTION("Query('(Fuente) 2. Campos'!$1:$994,""SELECT E WHERE A = '""&amp;D436&amp;""' LIMIT 1"",FALSE)"),"")</f>
        <v/>
      </c>
      <c r="F436" s="125"/>
    </row>
    <row r="437">
      <c r="A437" s="120" t="s">
        <v>693</v>
      </c>
      <c r="B437" s="120" t="s">
        <v>694</v>
      </c>
      <c r="C437" s="120" t="s">
        <v>695</v>
      </c>
      <c r="D437" s="127"/>
      <c r="E437" s="123" t="str">
        <f>IFERROR(__xludf.DUMMYFUNCTION("Query('(Fuente) 2. Campos'!$1:$994,""SELECT E WHERE A = '""&amp;D437&amp;""' LIMIT 1"",FALSE)"),"")</f>
        <v/>
      </c>
      <c r="F437" s="125"/>
    </row>
    <row r="438">
      <c r="A438" s="120" t="s">
        <v>696</v>
      </c>
      <c r="B438" s="120" t="s">
        <v>697</v>
      </c>
      <c r="C438" s="120" t="s">
        <v>698</v>
      </c>
      <c r="D438" s="127"/>
      <c r="E438" s="123" t="str">
        <f>IFERROR(__xludf.DUMMYFUNCTION("Query('(Fuente) 2. Campos'!$1:$994,""SELECT E WHERE A = '""&amp;D438&amp;""' LIMIT 1"",FALSE)"),"")</f>
        <v/>
      </c>
      <c r="F438" s="125"/>
    </row>
    <row r="439">
      <c r="A439" s="120" t="s">
        <v>699</v>
      </c>
      <c r="B439" s="120" t="s">
        <v>700</v>
      </c>
      <c r="C439" s="120" t="s">
        <v>701</v>
      </c>
      <c r="D439" s="127"/>
      <c r="E439" s="123" t="str">
        <f>IFERROR(__xludf.DUMMYFUNCTION("Query('(Fuente) 2. Campos'!$1:$994,""SELECT E WHERE A = '""&amp;D439&amp;""' LIMIT 1"",FALSE)"),"")</f>
        <v/>
      </c>
      <c r="F439" s="125"/>
    </row>
    <row r="440">
      <c r="A440" s="120" t="s">
        <v>703</v>
      </c>
      <c r="B440" s="120" t="s">
        <v>704</v>
      </c>
      <c r="C440" s="120" t="s">
        <v>705</v>
      </c>
      <c r="D440" s="127"/>
      <c r="E440" s="123" t="str">
        <f>IFERROR(__xludf.DUMMYFUNCTION("Query('(Fuente) 2. Campos'!$1:$994,""SELECT E WHERE A = '""&amp;D440&amp;""' LIMIT 1"",FALSE)"),"")</f>
        <v/>
      </c>
      <c r="F440" s="125"/>
    </row>
    <row r="441">
      <c r="A441" s="120" t="s">
        <v>707</v>
      </c>
      <c r="B441" s="120" t="s">
        <v>710</v>
      </c>
      <c r="C441" s="126" t="s">
        <v>711</v>
      </c>
    </row>
    <row r="442">
      <c r="A442" s="120" t="s">
        <v>712</v>
      </c>
      <c r="B442" s="120" t="s">
        <v>376</v>
      </c>
      <c r="C442" s="120" t="s">
        <v>713</v>
      </c>
      <c r="D442" s="127"/>
      <c r="E442" s="123" t="str">
        <f>IFERROR(__xludf.DUMMYFUNCTION("Query('(Fuente) 2. Campos'!$1:$994,""SELECT E WHERE A = '""&amp;D442&amp;""' LIMIT 1"",FALSE)"),"")</f>
        <v/>
      </c>
      <c r="F442" s="125"/>
    </row>
    <row r="443">
      <c r="A443" s="120" t="s">
        <v>714</v>
      </c>
      <c r="B443" s="120" t="s">
        <v>313</v>
      </c>
      <c r="C443" s="120" t="s">
        <v>715</v>
      </c>
      <c r="D443" s="127"/>
      <c r="E443" s="123" t="str">
        <f>IFERROR(__xludf.DUMMYFUNCTION("Query('(Fuente) 2. Campos'!$1:$994,""SELECT E WHERE A = '""&amp;D443&amp;""' LIMIT 1"",FALSE)"),"")</f>
        <v/>
      </c>
      <c r="F443" s="125"/>
    </row>
    <row r="444">
      <c r="A444" s="120" t="s">
        <v>716</v>
      </c>
      <c r="B444" s="120" t="s">
        <v>717</v>
      </c>
      <c r="C444" s="120" t="s">
        <v>718</v>
      </c>
      <c r="D444" s="127"/>
      <c r="E444" s="123" t="str">
        <f>IFERROR(__xludf.DUMMYFUNCTION("Query('(Fuente) 2. Campos'!$1:$994,""SELECT E WHERE A = '""&amp;D444&amp;""' LIMIT 1"",FALSE)"),"")</f>
        <v/>
      </c>
      <c r="F444" s="125"/>
    </row>
    <row r="445">
      <c r="A445" s="120" t="s">
        <v>720</v>
      </c>
      <c r="B445" s="120" t="s">
        <v>58</v>
      </c>
      <c r="C445" s="120" t="s">
        <v>721</v>
      </c>
      <c r="D445" s="127"/>
      <c r="E445" s="123" t="str">
        <f>IFERROR(__xludf.DUMMYFUNCTION("Query('(Fuente) 2. Campos'!$1:$994,""SELECT E WHERE A = '""&amp;D445&amp;""' LIMIT 1"",FALSE)"),"")</f>
        <v/>
      </c>
      <c r="F445" s="125"/>
    </row>
    <row r="446">
      <c r="A446" s="120" t="s">
        <v>722</v>
      </c>
      <c r="B446" s="120" t="s">
        <v>723</v>
      </c>
      <c r="C446" s="120" t="s">
        <v>724</v>
      </c>
      <c r="D446" s="127"/>
      <c r="E446" s="123" t="str">
        <f>IFERROR(__xludf.DUMMYFUNCTION("Query('(Fuente) 2. Campos'!$1:$994,""SELECT E WHERE A = '""&amp;D446&amp;""' LIMIT 1"",FALSE)"),"")</f>
        <v/>
      </c>
      <c r="F446" s="125"/>
    </row>
    <row r="447">
      <c r="A447" s="120" t="s">
        <v>725</v>
      </c>
      <c r="B447" s="120" t="s">
        <v>726</v>
      </c>
      <c r="C447" s="120" t="s">
        <v>727</v>
      </c>
      <c r="D447" s="127"/>
      <c r="E447" s="123" t="str">
        <f>IFERROR(__xludf.DUMMYFUNCTION("Query('(Fuente) 2. Campos'!$1:$994,""SELECT E WHERE A = '""&amp;D447&amp;""' LIMIT 1"",FALSE)"),"")</f>
        <v/>
      </c>
      <c r="F447" s="125"/>
    </row>
    <row r="448">
      <c r="A448" s="120" t="s">
        <v>728</v>
      </c>
      <c r="B448" s="120" t="s">
        <v>729</v>
      </c>
      <c r="C448" s="120" t="s">
        <v>730</v>
      </c>
      <c r="D448" s="127"/>
      <c r="E448" s="123" t="str">
        <f>IFERROR(__xludf.DUMMYFUNCTION("Query('(Fuente) 2. Campos'!$1:$994,""SELECT E WHERE A = '""&amp;D448&amp;""' LIMIT 1"",FALSE)"),"")</f>
        <v/>
      </c>
      <c r="F448" s="125"/>
    </row>
    <row r="449">
      <c r="A449" s="120" t="s">
        <v>731</v>
      </c>
      <c r="B449" s="120" t="s">
        <v>697</v>
      </c>
      <c r="C449" s="120" t="s">
        <v>732</v>
      </c>
      <c r="D449" s="127"/>
      <c r="E449" s="123" t="str">
        <f>IFERROR(__xludf.DUMMYFUNCTION("Query('(Fuente) 2. Campos'!$1:$994,""SELECT E WHERE A = '""&amp;D449&amp;""' LIMIT 1"",FALSE)"),"")</f>
        <v/>
      </c>
      <c r="F449" s="125"/>
    </row>
    <row r="450">
      <c r="A450" s="120" t="s">
        <v>733</v>
      </c>
      <c r="B450" s="120" t="s">
        <v>734</v>
      </c>
      <c r="C450" s="120" t="s">
        <v>735</v>
      </c>
      <c r="D450" s="127"/>
      <c r="E450" s="123" t="str">
        <f>IFERROR(__xludf.DUMMYFUNCTION("Query('(Fuente) 2. Campos'!$1:$994,""SELECT E WHERE A = '""&amp;D450&amp;""' LIMIT 1"",FALSE)"),"")</f>
        <v/>
      </c>
      <c r="F450" s="125"/>
    </row>
    <row r="451" hidden="1">
      <c r="A451" s="130"/>
      <c r="B451" s="130"/>
      <c r="C451" s="130"/>
      <c r="D451" s="127"/>
      <c r="E451" s="123" t="str">
        <f>IFERROR(__xludf.DUMMYFUNCTION("Query('(Fuente) 2. Campos'!$1:$994,""SELECT E WHERE A = '""&amp;D451&amp;""' LIMIT 1"",FALSE)"),"")</f>
        <v/>
      </c>
      <c r="F451" s="125"/>
    </row>
    <row r="452" hidden="1">
      <c r="A452" s="130"/>
      <c r="B452" s="130"/>
      <c r="C452" s="130"/>
      <c r="D452" s="127"/>
      <c r="E452" s="123" t="str">
        <f>IFERROR(__xludf.DUMMYFUNCTION("Query('(Fuente) 2. Campos'!$1:$994,""SELECT E WHERE A = '""&amp;D452&amp;""' LIMIT 1"",FALSE)"),"")</f>
        <v/>
      </c>
      <c r="F452" s="125"/>
    </row>
    <row r="453" hidden="1">
      <c r="A453" s="130"/>
      <c r="B453" s="130"/>
      <c r="C453" s="130"/>
      <c r="D453" s="127"/>
      <c r="E453" s="123" t="str">
        <f>IFERROR(__xludf.DUMMYFUNCTION("Query('(Fuente) 2. Campos'!$1:$994,""SELECT E WHERE A = '""&amp;D453&amp;""' LIMIT 1"",FALSE)"),"")</f>
        <v/>
      </c>
      <c r="F453" s="125"/>
    </row>
    <row r="454" hidden="1">
      <c r="A454" s="130"/>
      <c r="B454" s="130"/>
      <c r="C454" s="130"/>
      <c r="D454" s="127"/>
      <c r="E454" s="123" t="str">
        <f>IFERROR(__xludf.DUMMYFUNCTION("Query('(Fuente) 2. Campos'!$1:$994,""SELECT E WHERE A = '""&amp;D454&amp;""' LIMIT 1"",FALSE)"),"")</f>
        <v/>
      </c>
      <c r="F454" s="125"/>
    </row>
    <row r="455" hidden="1">
      <c r="A455" s="130"/>
      <c r="B455" s="130"/>
      <c r="C455" s="130"/>
      <c r="D455" s="127"/>
      <c r="E455" s="123" t="str">
        <f>IFERROR(__xludf.DUMMYFUNCTION("Query('(Fuente) 2. Campos'!$1:$994,""SELECT E WHERE A = '""&amp;D455&amp;""' LIMIT 1"",FALSE)"),"")</f>
        <v/>
      </c>
      <c r="F455" s="125"/>
    </row>
    <row r="456" hidden="1">
      <c r="A456" s="130"/>
      <c r="B456" s="130"/>
      <c r="C456" s="130"/>
      <c r="D456" s="127"/>
      <c r="E456" s="123" t="str">
        <f>IFERROR(__xludf.DUMMYFUNCTION("Query('(Fuente) 2. Campos'!$1:$994,""SELECT E WHERE A = '""&amp;D456&amp;""' LIMIT 1"",FALSE)"),"")</f>
        <v/>
      </c>
      <c r="F456" s="125"/>
    </row>
    <row r="457" hidden="1">
      <c r="A457" s="130"/>
      <c r="B457" s="130"/>
      <c r="C457" s="130"/>
      <c r="D457" s="127"/>
      <c r="E457" s="123" t="str">
        <f>IFERROR(__xludf.DUMMYFUNCTION("Query('(Fuente) 2. Campos'!$1:$994,""SELECT E WHERE A = '""&amp;D457&amp;""' LIMIT 1"",FALSE)"),"")</f>
        <v/>
      </c>
      <c r="F457" s="125"/>
    </row>
    <row r="458" hidden="1">
      <c r="A458" s="130"/>
      <c r="B458" s="130"/>
      <c r="C458" s="130"/>
      <c r="D458" s="127"/>
      <c r="E458" s="123" t="str">
        <f>IFERROR(__xludf.DUMMYFUNCTION("Query('(Fuente) 2. Campos'!$1:$994,""SELECT E WHERE A = '""&amp;D458&amp;""' LIMIT 1"",FALSE)"),"")</f>
        <v/>
      </c>
      <c r="F458" s="125"/>
    </row>
    <row r="459" hidden="1">
      <c r="A459" s="130"/>
      <c r="B459" s="130"/>
      <c r="C459" s="130"/>
      <c r="D459" s="127"/>
      <c r="E459" s="123" t="str">
        <f>IFERROR(__xludf.DUMMYFUNCTION("Query('(Fuente) 2. Campos'!$1:$994,""SELECT E WHERE A = '""&amp;D459&amp;""' LIMIT 1"",FALSE)"),"")</f>
        <v/>
      </c>
      <c r="F459" s="125"/>
    </row>
    <row r="460" hidden="1">
      <c r="A460" s="130"/>
      <c r="B460" s="130"/>
      <c r="C460" s="130"/>
      <c r="D460" s="127"/>
      <c r="E460" s="123" t="str">
        <f>IFERROR(__xludf.DUMMYFUNCTION("Query('(Fuente) 2. Campos'!$1:$994,""SELECT E WHERE A = '""&amp;D460&amp;""' LIMIT 1"",FALSE)"),"")</f>
        <v/>
      </c>
      <c r="F460" s="125"/>
    </row>
    <row r="461" hidden="1">
      <c r="A461" s="130"/>
      <c r="B461" s="130"/>
      <c r="C461" s="130"/>
      <c r="D461" s="127"/>
      <c r="E461" s="123" t="str">
        <f>IFERROR(__xludf.DUMMYFUNCTION("Query('(Fuente) 2. Campos'!$1:$994,""SELECT E WHERE A = '""&amp;D461&amp;""' LIMIT 1"",FALSE)"),"")</f>
        <v/>
      </c>
      <c r="F461" s="125"/>
    </row>
    <row r="462" hidden="1">
      <c r="A462" s="130"/>
      <c r="B462" s="130"/>
      <c r="C462" s="130"/>
      <c r="D462" s="127"/>
      <c r="E462" s="123" t="str">
        <f>IFERROR(__xludf.DUMMYFUNCTION("Query('(Fuente) 2. Campos'!$1:$994,""SELECT E WHERE A = '""&amp;D462&amp;""' LIMIT 1"",FALSE)"),"")</f>
        <v/>
      </c>
      <c r="F462" s="125"/>
    </row>
    <row r="463" hidden="1">
      <c r="A463" s="130"/>
      <c r="B463" s="130"/>
      <c r="C463" s="130"/>
      <c r="D463" s="127"/>
      <c r="E463" s="123" t="str">
        <f>IFERROR(__xludf.DUMMYFUNCTION("Query('(Fuente) 2. Campos'!$1:$994,""SELECT E WHERE A = '""&amp;D463&amp;""' LIMIT 1"",FALSE)"),"")</f>
        <v/>
      </c>
      <c r="F463" s="125"/>
    </row>
    <row r="464" hidden="1">
      <c r="A464" s="130"/>
      <c r="B464" s="130"/>
      <c r="C464" s="130"/>
      <c r="D464" s="127"/>
      <c r="E464" s="123" t="str">
        <f>IFERROR(__xludf.DUMMYFUNCTION("Query('(Fuente) 2. Campos'!$1:$994,""SELECT E WHERE A = '""&amp;D464&amp;""' LIMIT 1"",FALSE)"),"")</f>
        <v/>
      </c>
      <c r="F464" s="125"/>
    </row>
    <row r="465" hidden="1">
      <c r="A465" s="130"/>
      <c r="B465" s="130"/>
      <c r="C465" s="130"/>
      <c r="D465" s="127"/>
      <c r="E465" s="123" t="str">
        <f>IFERROR(__xludf.DUMMYFUNCTION("Query('(Fuente) 2. Campos'!$1:$994,""SELECT E WHERE A = '""&amp;D465&amp;""' LIMIT 1"",FALSE)"),"")</f>
        <v/>
      </c>
      <c r="F465" s="125"/>
    </row>
    <row r="466" hidden="1">
      <c r="A466" s="130"/>
      <c r="B466" s="130"/>
      <c r="C466" s="130"/>
      <c r="D466" s="127"/>
      <c r="E466" s="123" t="str">
        <f>IFERROR(__xludf.DUMMYFUNCTION("Query('(Fuente) 2. Campos'!$1:$994,""SELECT E WHERE A = '""&amp;D466&amp;""' LIMIT 1"",FALSE)"),"")</f>
        <v/>
      </c>
      <c r="F466" s="125"/>
    </row>
    <row r="467" hidden="1">
      <c r="A467" s="130"/>
      <c r="B467" s="130"/>
      <c r="C467" s="130"/>
      <c r="D467" s="127"/>
      <c r="E467" s="123" t="str">
        <f>IFERROR(__xludf.DUMMYFUNCTION("Query('(Fuente) 2. Campos'!$1:$994,""SELECT E WHERE A = '""&amp;D467&amp;""' LIMIT 1"",FALSE)"),"")</f>
        <v/>
      </c>
      <c r="F467" s="125"/>
    </row>
    <row r="468" hidden="1">
      <c r="A468" s="130"/>
      <c r="B468" s="130"/>
      <c r="C468" s="130"/>
      <c r="D468" s="127"/>
      <c r="E468" s="123" t="str">
        <f>IFERROR(__xludf.DUMMYFUNCTION("Query('(Fuente) 2. Campos'!$1:$994,""SELECT E WHERE A = '""&amp;D468&amp;""' LIMIT 1"",FALSE)"),"")</f>
        <v/>
      </c>
      <c r="F468" s="125"/>
    </row>
    <row r="469" hidden="1">
      <c r="A469" s="130"/>
      <c r="B469" s="130"/>
      <c r="C469" s="130"/>
      <c r="D469" s="127"/>
      <c r="E469" s="123" t="str">
        <f>IFERROR(__xludf.DUMMYFUNCTION("Query('(Fuente) 2. Campos'!$1:$994,""SELECT E WHERE A = '""&amp;D469&amp;""' LIMIT 1"",FALSE)"),"")</f>
        <v/>
      </c>
      <c r="F469" s="125"/>
    </row>
    <row r="470" hidden="1">
      <c r="A470" s="130"/>
      <c r="B470" s="130"/>
      <c r="C470" s="130"/>
      <c r="D470" s="127"/>
      <c r="E470" s="123" t="str">
        <f>IFERROR(__xludf.DUMMYFUNCTION("Query('(Fuente) 2. Campos'!$1:$994,""SELECT E WHERE A = '""&amp;D470&amp;""' LIMIT 1"",FALSE)"),"")</f>
        <v/>
      </c>
      <c r="F470" s="125"/>
    </row>
    <row r="471" hidden="1">
      <c r="A471" s="130"/>
      <c r="B471" s="130"/>
      <c r="C471" s="130"/>
      <c r="D471" s="127"/>
      <c r="E471" s="123" t="str">
        <f>IFERROR(__xludf.DUMMYFUNCTION("Query('(Fuente) 2. Campos'!$1:$994,""SELECT E WHERE A = '""&amp;D471&amp;""' LIMIT 1"",FALSE)"),"")</f>
        <v/>
      </c>
      <c r="F471" s="125"/>
    </row>
    <row r="472" hidden="1">
      <c r="A472" s="130"/>
      <c r="B472" s="130"/>
      <c r="C472" s="130"/>
      <c r="D472" s="127"/>
      <c r="E472" s="123" t="str">
        <f>IFERROR(__xludf.DUMMYFUNCTION("Query('(Fuente) 2. Campos'!$1:$994,""SELECT E WHERE A = '""&amp;D472&amp;""' LIMIT 1"",FALSE)"),"")</f>
        <v/>
      </c>
      <c r="F472" s="125"/>
    </row>
    <row r="473" hidden="1">
      <c r="A473" s="130"/>
      <c r="B473" s="130"/>
      <c r="C473" s="130"/>
      <c r="D473" s="127"/>
      <c r="E473" s="123" t="str">
        <f>IFERROR(__xludf.DUMMYFUNCTION("Query('(Fuente) 2. Campos'!$1:$994,""SELECT E WHERE A = '""&amp;D473&amp;""' LIMIT 1"",FALSE)"),"")</f>
        <v/>
      </c>
      <c r="F473" s="125"/>
    </row>
    <row r="474" hidden="1">
      <c r="A474" s="130"/>
      <c r="B474" s="130"/>
      <c r="C474" s="130"/>
      <c r="D474" s="127"/>
      <c r="E474" s="123" t="str">
        <f>IFERROR(__xludf.DUMMYFUNCTION("Query('(Fuente) 2. Campos'!$1:$994,""SELECT E WHERE A = '""&amp;D474&amp;""' LIMIT 1"",FALSE)"),"")</f>
        <v/>
      </c>
      <c r="F474" s="125"/>
    </row>
    <row r="475" hidden="1">
      <c r="A475" s="130"/>
      <c r="B475" s="130"/>
      <c r="C475" s="130"/>
      <c r="D475" s="127"/>
      <c r="E475" s="123" t="str">
        <f>IFERROR(__xludf.DUMMYFUNCTION("Query('(Fuente) 2. Campos'!$1:$994,""SELECT E WHERE A = '""&amp;D475&amp;""' LIMIT 1"",FALSE)"),"")</f>
        <v/>
      </c>
      <c r="F475" s="125"/>
    </row>
    <row r="476" hidden="1">
      <c r="A476" s="130"/>
      <c r="B476" s="130"/>
      <c r="C476" s="130"/>
      <c r="D476" s="127"/>
      <c r="E476" s="123" t="str">
        <f>IFERROR(__xludf.DUMMYFUNCTION("Query('(Fuente) 2. Campos'!$1:$994,""SELECT E WHERE A = '""&amp;D476&amp;""' LIMIT 1"",FALSE)"),"")</f>
        <v/>
      </c>
      <c r="F476" s="125"/>
    </row>
    <row r="477" hidden="1">
      <c r="A477" s="130"/>
      <c r="B477" s="130"/>
      <c r="C477" s="130"/>
      <c r="D477" s="127"/>
      <c r="E477" s="123" t="str">
        <f>IFERROR(__xludf.DUMMYFUNCTION("Query('(Fuente) 2. Campos'!$1:$994,""SELECT E WHERE A = '""&amp;D477&amp;""' LIMIT 1"",FALSE)"),"")</f>
        <v/>
      </c>
      <c r="F477" s="125"/>
    </row>
    <row r="478" hidden="1">
      <c r="A478" s="130"/>
      <c r="B478" s="130"/>
      <c r="C478" s="130"/>
      <c r="D478" s="127"/>
      <c r="E478" s="123" t="str">
        <f>IFERROR(__xludf.DUMMYFUNCTION("Query('(Fuente) 2. Campos'!$1:$994,""SELECT E WHERE A = '""&amp;D478&amp;""' LIMIT 1"",FALSE)"),"")</f>
        <v/>
      </c>
      <c r="F478" s="125"/>
    </row>
    <row r="479" hidden="1">
      <c r="A479" s="130"/>
      <c r="B479" s="130"/>
      <c r="C479" s="130"/>
      <c r="D479" s="127"/>
      <c r="E479" s="123" t="str">
        <f>IFERROR(__xludf.DUMMYFUNCTION("Query('(Fuente) 2. Campos'!$1:$994,""SELECT E WHERE A = '""&amp;D479&amp;""' LIMIT 1"",FALSE)"),"")</f>
        <v/>
      </c>
      <c r="F479" s="125"/>
    </row>
    <row r="480" hidden="1">
      <c r="A480" s="130"/>
      <c r="B480" s="130"/>
      <c r="C480" s="130"/>
      <c r="D480" s="127"/>
      <c r="E480" s="123" t="str">
        <f>IFERROR(__xludf.DUMMYFUNCTION("Query('(Fuente) 2. Campos'!$1:$994,""SELECT E WHERE A = '""&amp;D480&amp;""' LIMIT 1"",FALSE)"),"")</f>
        <v/>
      </c>
      <c r="F480" s="125"/>
    </row>
    <row r="481" hidden="1">
      <c r="A481" s="130"/>
      <c r="B481" s="130"/>
      <c r="C481" s="130"/>
      <c r="D481" s="127"/>
      <c r="E481" s="123" t="str">
        <f>IFERROR(__xludf.DUMMYFUNCTION("Query('(Fuente) 2. Campos'!$1:$994,""SELECT E WHERE A = '""&amp;D481&amp;""' LIMIT 1"",FALSE)"),"")</f>
        <v/>
      </c>
      <c r="F481" s="125"/>
    </row>
    <row r="482" hidden="1">
      <c r="A482" s="130"/>
      <c r="B482" s="130"/>
      <c r="C482" s="130"/>
      <c r="D482" s="127"/>
      <c r="E482" s="123" t="str">
        <f>IFERROR(__xludf.DUMMYFUNCTION("Query('(Fuente) 2. Campos'!$1:$994,""SELECT E WHERE A = '""&amp;D482&amp;""' LIMIT 1"",FALSE)"),"")</f>
        <v/>
      </c>
      <c r="F482" s="125"/>
    </row>
    <row r="483" hidden="1">
      <c r="A483" s="130"/>
      <c r="B483" s="130"/>
      <c r="C483" s="130"/>
      <c r="D483" s="127"/>
      <c r="E483" s="123" t="str">
        <f>IFERROR(__xludf.DUMMYFUNCTION("Query('(Fuente) 2. Campos'!$1:$994,""SELECT E WHERE A = '""&amp;D483&amp;""' LIMIT 1"",FALSE)"),"")</f>
        <v/>
      </c>
      <c r="F483" s="125"/>
    </row>
    <row r="484" hidden="1">
      <c r="A484" s="130"/>
      <c r="B484" s="130"/>
      <c r="C484" s="130"/>
      <c r="D484" s="127"/>
      <c r="E484" s="123" t="str">
        <f>IFERROR(__xludf.DUMMYFUNCTION("Query('(Fuente) 2. Campos'!$1:$994,""SELECT E WHERE A = '""&amp;D484&amp;""' LIMIT 1"",FALSE)"),"")</f>
        <v/>
      </c>
      <c r="F484" s="125"/>
    </row>
    <row r="485" hidden="1">
      <c r="A485" s="130"/>
      <c r="B485" s="130"/>
      <c r="C485" s="130"/>
      <c r="D485" s="127"/>
      <c r="E485" s="123" t="str">
        <f>IFERROR(__xludf.DUMMYFUNCTION("Query('(Fuente) 2. Campos'!$1:$994,""SELECT E WHERE A = '""&amp;D485&amp;""' LIMIT 1"",FALSE)"),"")</f>
        <v/>
      </c>
      <c r="F485" s="125"/>
    </row>
    <row r="486" hidden="1">
      <c r="A486" s="130"/>
      <c r="B486" s="130"/>
      <c r="C486" s="130"/>
      <c r="D486" s="127"/>
      <c r="E486" s="123" t="str">
        <f>IFERROR(__xludf.DUMMYFUNCTION("Query('(Fuente) 2. Campos'!$1:$994,""SELECT E WHERE A = '""&amp;D486&amp;""' LIMIT 1"",FALSE)"),"")</f>
        <v/>
      </c>
      <c r="F486" s="125"/>
    </row>
    <row r="487" hidden="1">
      <c r="A487" s="130"/>
      <c r="B487" s="130"/>
      <c r="C487" s="130"/>
      <c r="D487" s="127"/>
      <c r="E487" s="123" t="str">
        <f>IFERROR(__xludf.DUMMYFUNCTION("Query('(Fuente) 2. Campos'!$1:$994,""SELECT E WHERE A = '""&amp;D487&amp;""' LIMIT 1"",FALSE)"),"")</f>
        <v/>
      </c>
      <c r="F487" s="125"/>
    </row>
    <row r="488" hidden="1">
      <c r="A488" s="130"/>
      <c r="B488" s="130"/>
      <c r="C488" s="130"/>
      <c r="D488" s="127"/>
      <c r="E488" s="123" t="str">
        <f>IFERROR(__xludf.DUMMYFUNCTION("Query('(Fuente) 2. Campos'!$1:$994,""SELECT E WHERE A = '""&amp;D488&amp;""' LIMIT 1"",FALSE)"),"")</f>
        <v/>
      </c>
      <c r="F488" s="125"/>
    </row>
    <row r="489" hidden="1">
      <c r="A489" s="130"/>
      <c r="B489" s="130"/>
      <c r="C489" s="130"/>
      <c r="D489" s="127"/>
      <c r="E489" s="123" t="str">
        <f>IFERROR(__xludf.DUMMYFUNCTION("Query('(Fuente) 2. Campos'!$1:$994,""SELECT E WHERE A = '""&amp;D489&amp;""' LIMIT 1"",FALSE)"),"")</f>
        <v/>
      </c>
      <c r="F489" s="125"/>
    </row>
    <row r="490" hidden="1">
      <c r="A490" s="130"/>
      <c r="B490" s="130"/>
      <c r="C490" s="130"/>
      <c r="D490" s="127"/>
      <c r="E490" s="123" t="str">
        <f>IFERROR(__xludf.DUMMYFUNCTION("Query('(Fuente) 2. Campos'!$1:$994,""SELECT E WHERE A = '""&amp;D490&amp;""' LIMIT 1"",FALSE)"),"")</f>
        <v/>
      </c>
      <c r="F490" s="125"/>
    </row>
    <row r="491" hidden="1">
      <c r="A491" s="130"/>
      <c r="B491" s="130"/>
      <c r="C491" s="130"/>
      <c r="D491" s="127"/>
      <c r="E491" s="123" t="str">
        <f>IFERROR(__xludf.DUMMYFUNCTION("Query('(Fuente) 2. Campos'!$1:$994,""SELECT E WHERE A = '""&amp;D491&amp;""' LIMIT 1"",FALSE)"),"")</f>
        <v/>
      </c>
      <c r="F491" s="125"/>
    </row>
    <row r="492" hidden="1">
      <c r="A492" s="130"/>
      <c r="B492" s="130"/>
      <c r="C492" s="130"/>
      <c r="D492" s="127"/>
      <c r="E492" s="123" t="str">
        <f>IFERROR(__xludf.DUMMYFUNCTION("Query('(Fuente) 2. Campos'!$1:$994,""SELECT E WHERE A = '""&amp;D492&amp;""' LIMIT 1"",FALSE)"),"")</f>
        <v/>
      </c>
      <c r="F492" s="125"/>
    </row>
    <row r="493" hidden="1">
      <c r="A493" s="130"/>
      <c r="B493" s="130"/>
      <c r="C493" s="130"/>
      <c r="D493" s="127"/>
      <c r="E493" s="123" t="str">
        <f>IFERROR(__xludf.DUMMYFUNCTION("Query('(Fuente) 2. Campos'!$1:$994,""SELECT E WHERE A = '""&amp;D493&amp;""' LIMIT 1"",FALSE)"),"")</f>
        <v/>
      </c>
      <c r="F493" s="125"/>
    </row>
    <row r="494" hidden="1">
      <c r="A494" s="130"/>
      <c r="B494" s="130"/>
      <c r="C494" s="130"/>
      <c r="D494" s="127"/>
      <c r="E494" s="123" t="str">
        <f>IFERROR(__xludf.DUMMYFUNCTION("Query('(Fuente) 2. Campos'!$1:$994,""SELECT E WHERE A = '""&amp;D494&amp;""' LIMIT 1"",FALSE)"),"")</f>
        <v/>
      </c>
      <c r="F494" s="125"/>
    </row>
    <row r="495" hidden="1">
      <c r="A495" s="130"/>
      <c r="B495" s="130"/>
      <c r="C495" s="130"/>
      <c r="D495" s="127"/>
      <c r="E495" s="123" t="str">
        <f>IFERROR(__xludf.DUMMYFUNCTION("Query('(Fuente) 2. Campos'!$1:$994,""SELECT E WHERE A = '""&amp;D495&amp;""' LIMIT 1"",FALSE)"),"")</f>
        <v/>
      </c>
      <c r="F495" s="125"/>
    </row>
    <row r="496" hidden="1">
      <c r="A496" s="130"/>
      <c r="B496" s="130"/>
      <c r="C496" s="130"/>
      <c r="D496" s="127"/>
      <c r="E496" s="123" t="str">
        <f>IFERROR(__xludf.DUMMYFUNCTION("Query('(Fuente) 2. Campos'!$1:$994,""SELECT E WHERE A = '""&amp;D496&amp;""' LIMIT 1"",FALSE)"),"")</f>
        <v/>
      </c>
      <c r="F496" s="125"/>
    </row>
    <row r="497" hidden="1">
      <c r="A497" s="130"/>
      <c r="B497" s="130"/>
      <c r="C497" s="130"/>
      <c r="D497" s="127"/>
      <c r="E497" s="123" t="str">
        <f>IFERROR(__xludf.DUMMYFUNCTION("Query('(Fuente) 2. Campos'!$1:$994,""SELECT E WHERE A = '""&amp;D497&amp;""' LIMIT 1"",FALSE)"),"")</f>
        <v/>
      </c>
      <c r="F497" s="125"/>
    </row>
    <row r="498" hidden="1">
      <c r="A498" s="130"/>
      <c r="B498" s="130"/>
      <c r="C498" s="130"/>
      <c r="D498" s="127"/>
      <c r="E498" s="123" t="str">
        <f>IFERROR(__xludf.DUMMYFUNCTION("Query('(Fuente) 2. Campos'!$1:$994,""SELECT E WHERE A = '""&amp;D498&amp;""' LIMIT 1"",FALSE)"),"")</f>
        <v/>
      </c>
      <c r="F498" s="125"/>
    </row>
    <row r="499" hidden="1">
      <c r="A499" s="130"/>
      <c r="B499" s="130"/>
      <c r="C499" s="130"/>
      <c r="D499" s="127"/>
      <c r="E499" s="123" t="str">
        <f>IFERROR(__xludf.DUMMYFUNCTION("Query('(Fuente) 2. Campos'!$1:$994,""SELECT E WHERE A = '""&amp;D499&amp;""' LIMIT 1"",FALSE)"),"")</f>
        <v/>
      </c>
      <c r="F499" s="125"/>
    </row>
    <row r="500" hidden="1">
      <c r="A500" s="130"/>
      <c r="B500" s="130"/>
      <c r="C500" s="130"/>
      <c r="D500" s="127"/>
      <c r="E500" s="123" t="str">
        <f>IFERROR(__xludf.DUMMYFUNCTION("Query('(Fuente) 2. Campos'!$1:$994,""SELECT E WHERE A = '""&amp;D500&amp;""' LIMIT 1"",FALSE)"),"")</f>
        <v/>
      </c>
      <c r="F500" s="125"/>
    </row>
    <row r="501" hidden="1">
      <c r="A501" s="130"/>
      <c r="B501" s="130"/>
      <c r="C501" s="130"/>
      <c r="D501" s="127"/>
      <c r="E501" s="123" t="str">
        <f>IFERROR(__xludf.DUMMYFUNCTION("Query('(Fuente) 2. Campos'!$1:$994,""SELECT E WHERE A = '""&amp;D501&amp;""' LIMIT 1"",FALSE)"),"")</f>
        <v/>
      </c>
      <c r="F501" s="125"/>
    </row>
    <row r="502" hidden="1">
      <c r="A502" s="130"/>
      <c r="B502" s="130"/>
      <c r="C502" s="130"/>
      <c r="D502" s="127"/>
      <c r="E502" s="123" t="str">
        <f>IFERROR(__xludf.DUMMYFUNCTION("Query('(Fuente) 2. Campos'!$1:$994,""SELECT E WHERE A = '""&amp;D502&amp;""' LIMIT 1"",FALSE)"),"")</f>
        <v/>
      </c>
      <c r="F502" s="125"/>
    </row>
    <row r="503" hidden="1">
      <c r="A503" s="130"/>
      <c r="B503" s="130"/>
      <c r="C503" s="130"/>
      <c r="D503" s="127"/>
      <c r="E503" s="123" t="str">
        <f>IFERROR(__xludf.DUMMYFUNCTION("Query('(Fuente) 2. Campos'!$1:$994,""SELECT E WHERE A = '""&amp;D503&amp;""' LIMIT 1"",FALSE)"),"")</f>
        <v/>
      </c>
      <c r="F503" s="125"/>
    </row>
    <row r="504" hidden="1">
      <c r="A504" s="130"/>
      <c r="B504" s="130"/>
      <c r="C504" s="130"/>
      <c r="D504" s="127"/>
      <c r="E504" s="123" t="str">
        <f>IFERROR(__xludf.DUMMYFUNCTION("Query('(Fuente) 2. Campos'!$1:$994,""SELECT E WHERE A = '""&amp;D504&amp;""' LIMIT 1"",FALSE)"),"")</f>
        <v/>
      </c>
      <c r="F504" s="125"/>
    </row>
    <row r="505" hidden="1">
      <c r="A505" s="130"/>
      <c r="B505" s="130"/>
      <c r="C505" s="130"/>
      <c r="D505" s="127"/>
      <c r="E505" s="123" t="str">
        <f>IFERROR(__xludf.DUMMYFUNCTION("Query('(Fuente) 2. Campos'!$1:$994,""SELECT E WHERE A = '""&amp;D505&amp;""' LIMIT 1"",FALSE)"),"")</f>
        <v/>
      </c>
      <c r="F505" s="125"/>
    </row>
    <row r="506" hidden="1">
      <c r="A506" s="130"/>
      <c r="B506" s="130"/>
      <c r="C506" s="130"/>
      <c r="D506" s="127"/>
      <c r="E506" s="123" t="str">
        <f>IFERROR(__xludf.DUMMYFUNCTION("Query('(Fuente) 2. Campos'!$1:$994,""SELECT E WHERE A = '""&amp;D506&amp;""' LIMIT 1"",FALSE)"),"")</f>
        <v/>
      </c>
      <c r="F506" s="125"/>
    </row>
    <row r="507" hidden="1">
      <c r="A507" s="130"/>
      <c r="B507" s="130"/>
      <c r="C507" s="130"/>
      <c r="D507" s="127"/>
      <c r="E507" s="123" t="str">
        <f>IFERROR(__xludf.DUMMYFUNCTION("Query('(Fuente) 2. Campos'!$1:$994,""SELECT E WHERE A = '""&amp;D507&amp;""' LIMIT 1"",FALSE)"),"")</f>
        <v/>
      </c>
      <c r="F507" s="125"/>
    </row>
    <row r="508" hidden="1">
      <c r="A508" s="130"/>
      <c r="B508" s="130"/>
      <c r="C508" s="130"/>
      <c r="D508" s="127"/>
      <c r="E508" s="123" t="str">
        <f>IFERROR(__xludf.DUMMYFUNCTION("Query('(Fuente) 2. Campos'!$1:$994,""SELECT E WHERE A = '""&amp;D508&amp;""' LIMIT 1"",FALSE)"),"")</f>
        <v/>
      </c>
      <c r="F508" s="125"/>
    </row>
    <row r="509" hidden="1">
      <c r="A509" s="130"/>
      <c r="B509" s="130"/>
      <c r="C509" s="130"/>
      <c r="D509" s="127"/>
      <c r="E509" s="123" t="str">
        <f>IFERROR(__xludf.DUMMYFUNCTION("Query('(Fuente) 2. Campos'!$1:$994,""SELECT E WHERE A = '""&amp;D509&amp;""' LIMIT 1"",FALSE)"),"")</f>
        <v/>
      </c>
      <c r="F509" s="125"/>
    </row>
    <row r="510" hidden="1">
      <c r="A510" s="130"/>
      <c r="B510" s="130"/>
      <c r="C510" s="130"/>
      <c r="D510" s="127"/>
      <c r="E510" s="123" t="str">
        <f>IFERROR(__xludf.DUMMYFUNCTION("Query('(Fuente) 2. Campos'!$1:$994,""SELECT E WHERE A = '""&amp;D510&amp;""' LIMIT 1"",FALSE)"),"")</f>
        <v/>
      </c>
      <c r="F510" s="125"/>
    </row>
    <row r="511" hidden="1">
      <c r="A511" s="130"/>
      <c r="B511" s="130"/>
      <c r="C511" s="130"/>
      <c r="D511" s="127"/>
      <c r="E511" s="123" t="str">
        <f>IFERROR(__xludf.DUMMYFUNCTION("Query('(Fuente) 2. Campos'!$1:$994,""SELECT E WHERE A = '""&amp;D511&amp;""' LIMIT 1"",FALSE)"),"")</f>
        <v/>
      </c>
      <c r="F511" s="125"/>
    </row>
    <row r="512" hidden="1">
      <c r="A512" s="130"/>
      <c r="B512" s="130"/>
      <c r="C512" s="130"/>
      <c r="D512" s="127"/>
      <c r="E512" s="123" t="str">
        <f>IFERROR(__xludf.DUMMYFUNCTION("Query('(Fuente) 2. Campos'!$1:$994,""SELECT E WHERE A = '""&amp;D512&amp;""' LIMIT 1"",FALSE)"),"")</f>
        <v/>
      </c>
      <c r="F512" s="125"/>
    </row>
    <row r="513" hidden="1">
      <c r="A513" s="130"/>
      <c r="B513" s="130"/>
      <c r="C513" s="130"/>
      <c r="D513" s="127"/>
      <c r="E513" s="123" t="str">
        <f>IFERROR(__xludf.DUMMYFUNCTION("Query('(Fuente) 2. Campos'!$1:$994,""SELECT E WHERE A = '""&amp;D513&amp;""' LIMIT 1"",FALSE)"),"")</f>
        <v/>
      </c>
      <c r="F513" s="125"/>
    </row>
    <row r="514" hidden="1">
      <c r="A514" s="130"/>
      <c r="B514" s="130"/>
      <c r="C514" s="130"/>
      <c r="D514" s="127"/>
      <c r="E514" s="123" t="str">
        <f>IFERROR(__xludf.DUMMYFUNCTION("Query('(Fuente) 2. Campos'!$1:$994,""SELECT E WHERE A = '""&amp;D514&amp;""' LIMIT 1"",FALSE)"),"")</f>
        <v/>
      </c>
      <c r="F514" s="125"/>
    </row>
    <row r="515" hidden="1">
      <c r="A515" s="130"/>
      <c r="B515" s="130"/>
      <c r="C515" s="130"/>
      <c r="D515" s="127"/>
      <c r="E515" s="123" t="str">
        <f>IFERROR(__xludf.DUMMYFUNCTION("Query('(Fuente) 2. Campos'!$1:$994,""SELECT E WHERE A = '""&amp;D515&amp;""' LIMIT 1"",FALSE)"),"")</f>
        <v/>
      </c>
      <c r="F515" s="125"/>
    </row>
    <row r="516" hidden="1">
      <c r="A516" s="130"/>
      <c r="B516" s="130"/>
      <c r="C516" s="130"/>
      <c r="D516" s="127"/>
      <c r="E516" s="123" t="str">
        <f>IFERROR(__xludf.DUMMYFUNCTION("Query('(Fuente) 2. Campos'!$1:$994,""SELECT E WHERE A = '""&amp;D516&amp;""' LIMIT 1"",FALSE)"),"")</f>
        <v/>
      </c>
      <c r="F516" s="125"/>
    </row>
    <row r="517" hidden="1">
      <c r="A517" s="130"/>
      <c r="B517" s="130"/>
      <c r="C517" s="130"/>
      <c r="D517" s="127"/>
      <c r="E517" s="123" t="str">
        <f>IFERROR(__xludf.DUMMYFUNCTION("Query('(Fuente) 2. Campos'!$1:$994,""SELECT E WHERE A = '""&amp;D517&amp;""' LIMIT 1"",FALSE)"),"")</f>
        <v/>
      </c>
      <c r="F517" s="125"/>
    </row>
    <row r="518" hidden="1">
      <c r="A518" s="130"/>
      <c r="B518" s="130"/>
      <c r="C518" s="130"/>
      <c r="D518" s="127"/>
      <c r="E518" s="123" t="str">
        <f>IFERROR(__xludf.DUMMYFUNCTION("Query('(Fuente) 2. Campos'!$1:$994,""SELECT E WHERE A = '""&amp;D518&amp;""' LIMIT 1"",FALSE)"),"")</f>
        <v/>
      </c>
      <c r="F518" s="125"/>
    </row>
    <row r="519" hidden="1">
      <c r="A519" s="130"/>
      <c r="B519" s="130"/>
      <c r="C519" s="130"/>
      <c r="D519" s="127"/>
      <c r="E519" s="123" t="str">
        <f>IFERROR(__xludf.DUMMYFUNCTION("Query('(Fuente) 2. Campos'!$1:$994,""SELECT E WHERE A = '""&amp;D519&amp;""' LIMIT 1"",FALSE)"),"")</f>
        <v/>
      </c>
      <c r="F519" s="125"/>
    </row>
    <row r="520" hidden="1">
      <c r="A520" s="130"/>
      <c r="B520" s="130"/>
      <c r="C520" s="130"/>
      <c r="D520" s="127"/>
      <c r="E520" s="123" t="str">
        <f>IFERROR(__xludf.DUMMYFUNCTION("Query('(Fuente) 2. Campos'!$1:$994,""SELECT E WHERE A = '""&amp;D520&amp;""' LIMIT 1"",FALSE)"),"")</f>
        <v/>
      </c>
      <c r="F520" s="125"/>
    </row>
    <row r="521" hidden="1">
      <c r="A521" s="130"/>
      <c r="B521" s="130"/>
      <c r="C521" s="130"/>
      <c r="D521" s="127"/>
      <c r="E521" s="123" t="str">
        <f>IFERROR(__xludf.DUMMYFUNCTION("Query('(Fuente) 2. Campos'!$1:$994,""SELECT E WHERE A = '""&amp;D521&amp;""' LIMIT 1"",FALSE)"),"")</f>
        <v/>
      </c>
      <c r="F521" s="125"/>
    </row>
    <row r="522" hidden="1">
      <c r="A522" s="130"/>
      <c r="B522" s="130"/>
      <c r="C522" s="130"/>
      <c r="D522" s="127"/>
      <c r="E522" s="123" t="str">
        <f>IFERROR(__xludf.DUMMYFUNCTION("Query('(Fuente) 2. Campos'!$1:$994,""SELECT E WHERE A = '""&amp;D522&amp;""' LIMIT 1"",FALSE)"),"")</f>
        <v/>
      </c>
      <c r="F522" s="125"/>
    </row>
    <row r="523" hidden="1">
      <c r="A523" s="130"/>
      <c r="B523" s="130"/>
      <c r="C523" s="130"/>
      <c r="D523" s="127"/>
      <c r="E523" s="123" t="str">
        <f>IFERROR(__xludf.DUMMYFUNCTION("Query('(Fuente) 2. Campos'!$1:$994,""SELECT E WHERE A = '""&amp;D523&amp;""' LIMIT 1"",FALSE)"),"")</f>
        <v/>
      </c>
      <c r="F523" s="125"/>
    </row>
    <row r="524" hidden="1">
      <c r="A524" s="130"/>
      <c r="B524" s="130"/>
      <c r="C524" s="130"/>
      <c r="D524" s="127"/>
      <c r="E524" s="123" t="str">
        <f>IFERROR(__xludf.DUMMYFUNCTION("Query('(Fuente) 2. Campos'!$1:$994,""SELECT E WHERE A = '""&amp;D524&amp;""' LIMIT 1"",FALSE)"),"")</f>
        <v/>
      </c>
      <c r="F524" s="125"/>
    </row>
    <row r="525" hidden="1">
      <c r="A525" s="130"/>
      <c r="B525" s="130"/>
      <c r="C525" s="130"/>
      <c r="D525" s="127"/>
      <c r="E525" s="123" t="str">
        <f>IFERROR(__xludf.DUMMYFUNCTION("Query('(Fuente) 2. Campos'!$1:$994,""SELECT E WHERE A = '""&amp;D525&amp;""' LIMIT 1"",FALSE)"),"")</f>
        <v/>
      </c>
      <c r="F525" s="125"/>
    </row>
    <row r="526" hidden="1">
      <c r="A526" s="130"/>
      <c r="B526" s="130"/>
      <c r="C526" s="130"/>
      <c r="D526" s="127"/>
      <c r="E526" s="123" t="str">
        <f>IFERROR(__xludf.DUMMYFUNCTION("Query('(Fuente) 2. Campos'!$1:$994,""SELECT E WHERE A = '""&amp;D526&amp;""' LIMIT 1"",FALSE)"),"")</f>
        <v/>
      </c>
      <c r="F526" s="125"/>
    </row>
    <row r="527" hidden="1">
      <c r="A527" s="130"/>
      <c r="B527" s="130"/>
      <c r="C527" s="130"/>
      <c r="D527" s="127"/>
      <c r="E527" s="123" t="str">
        <f>IFERROR(__xludf.DUMMYFUNCTION("Query('(Fuente) 2. Campos'!$1:$994,""SELECT E WHERE A = '""&amp;D527&amp;""' LIMIT 1"",FALSE)"),"")</f>
        <v/>
      </c>
      <c r="F527" s="125"/>
    </row>
    <row r="528" hidden="1">
      <c r="A528" s="130"/>
      <c r="B528" s="130"/>
      <c r="C528" s="130"/>
      <c r="D528" s="127"/>
      <c r="E528" s="123" t="str">
        <f>IFERROR(__xludf.DUMMYFUNCTION("Query('(Fuente) 2. Campos'!$1:$994,""SELECT E WHERE A = '""&amp;D528&amp;""' LIMIT 1"",FALSE)"),"")</f>
        <v/>
      </c>
      <c r="F528" s="125"/>
    </row>
    <row r="529" hidden="1">
      <c r="A529" s="130"/>
      <c r="B529" s="130"/>
      <c r="C529" s="130"/>
      <c r="D529" s="127"/>
      <c r="E529" s="123" t="str">
        <f>IFERROR(__xludf.DUMMYFUNCTION("Query('(Fuente) 2. Campos'!$1:$994,""SELECT E WHERE A = '""&amp;D529&amp;""' LIMIT 1"",FALSE)"),"")</f>
        <v/>
      </c>
      <c r="F529" s="125"/>
    </row>
    <row r="530" hidden="1">
      <c r="A530" s="130"/>
      <c r="B530" s="130"/>
      <c r="C530" s="130"/>
      <c r="D530" s="127"/>
      <c r="E530" s="123" t="str">
        <f>IFERROR(__xludf.DUMMYFUNCTION("Query('(Fuente) 2. Campos'!$1:$994,""SELECT E WHERE A = '""&amp;D530&amp;""' LIMIT 1"",FALSE)"),"")</f>
        <v/>
      </c>
      <c r="F530" s="125"/>
    </row>
    <row r="531" hidden="1">
      <c r="A531" s="130"/>
      <c r="B531" s="130"/>
      <c r="C531" s="130"/>
      <c r="D531" s="127"/>
      <c r="E531" s="123" t="str">
        <f>IFERROR(__xludf.DUMMYFUNCTION("Query('(Fuente) 2. Campos'!$1:$994,""SELECT E WHERE A = '""&amp;D531&amp;""' LIMIT 1"",FALSE)"),"")</f>
        <v/>
      </c>
      <c r="F531" s="125"/>
    </row>
    <row r="532" hidden="1">
      <c r="A532" s="130"/>
      <c r="B532" s="130"/>
      <c r="C532" s="130"/>
      <c r="D532" s="127"/>
      <c r="E532" s="123" t="str">
        <f>IFERROR(__xludf.DUMMYFUNCTION("Query('(Fuente) 2. Campos'!$1:$994,""SELECT E WHERE A = '""&amp;D532&amp;""' LIMIT 1"",FALSE)"),"")</f>
        <v/>
      </c>
      <c r="F532" s="125"/>
    </row>
    <row r="533" hidden="1">
      <c r="A533" s="130"/>
      <c r="B533" s="130"/>
      <c r="C533" s="130"/>
      <c r="D533" s="127"/>
      <c r="E533" s="123" t="str">
        <f>IFERROR(__xludf.DUMMYFUNCTION("Query('(Fuente) 2. Campos'!$1:$994,""SELECT E WHERE A = '""&amp;D533&amp;""' LIMIT 1"",FALSE)"),"")</f>
        <v/>
      </c>
      <c r="F533" s="125"/>
    </row>
    <row r="534" hidden="1">
      <c r="A534" s="130"/>
      <c r="B534" s="130"/>
      <c r="C534" s="130"/>
      <c r="D534" s="127"/>
      <c r="E534" s="123" t="str">
        <f>IFERROR(__xludf.DUMMYFUNCTION("Query('(Fuente) 2. Campos'!$1:$994,""SELECT E WHERE A = '""&amp;D534&amp;""' LIMIT 1"",FALSE)"),"")</f>
        <v/>
      </c>
      <c r="F534" s="125"/>
    </row>
    <row r="535" hidden="1">
      <c r="A535" s="130"/>
      <c r="B535" s="130"/>
      <c r="C535" s="130"/>
      <c r="D535" s="127"/>
      <c r="E535" s="123" t="str">
        <f>IFERROR(__xludf.DUMMYFUNCTION("Query('(Fuente) 2. Campos'!$1:$994,""SELECT E WHERE A = '""&amp;D535&amp;""' LIMIT 1"",FALSE)"),"")</f>
        <v/>
      </c>
      <c r="F535" s="125"/>
    </row>
    <row r="536" hidden="1">
      <c r="A536" s="130"/>
      <c r="B536" s="130"/>
      <c r="C536" s="130"/>
      <c r="D536" s="127"/>
      <c r="E536" s="123" t="str">
        <f>IFERROR(__xludf.DUMMYFUNCTION("Query('(Fuente) 2. Campos'!$1:$994,""SELECT E WHERE A = '""&amp;D536&amp;""' LIMIT 1"",FALSE)"),"")</f>
        <v/>
      </c>
      <c r="F536" s="125"/>
    </row>
    <row r="537" hidden="1">
      <c r="A537" s="130"/>
      <c r="B537" s="130"/>
      <c r="C537" s="130"/>
      <c r="D537" s="127"/>
      <c r="E537" s="123" t="str">
        <f>IFERROR(__xludf.DUMMYFUNCTION("Query('(Fuente) 2. Campos'!$1:$994,""SELECT E WHERE A = '""&amp;D537&amp;""' LIMIT 1"",FALSE)"),"")</f>
        <v/>
      </c>
      <c r="F537" s="125"/>
    </row>
    <row r="538" hidden="1">
      <c r="A538" s="130"/>
      <c r="B538" s="130"/>
      <c r="C538" s="130"/>
      <c r="D538" s="127"/>
      <c r="E538" s="123" t="str">
        <f>IFERROR(__xludf.DUMMYFUNCTION("Query('(Fuente) 2. Campos'!$1:$994,""SELECT E WHERE A = '""&amp;D538&amp;""' LIMIT 1"",FALSE)"),"")</f>
        <v/>
      </c>
      <c r="F538" s="125"/>
    </row>
    <row r="539" hidden="1">
      <c r="A539" s="130"/>
      <c r="B539" s="130"/>
      <c r="C539" s="130"/>
      <c r="D539" s="127"/>
      <c r="E539" s="123" t="str">
        <f>IFERROR(__xludf.DUMMYFUNCTION("Query('(Fuente) 2. Campos'!$1:$994,""SELECT E WHERE A = '""&amp;D539&amp;""' LIMIT 1"",FALSE)"),"")</f>
        <v/>
      </c>
      <c r="F539" s="125"/>
    </row>
    <row r="540" hidden="1">
      <c r="A540" s="130"/>
      <c r="B540" s="130"/>
      <c r="C540" s="130"/>
      <c r="D540" s="127"/>
      <c r="E540" s="123" t="str">
        <f>IFERROR(__xludf.DUMMYFUNCTION("Query('(Fuente) 2. Campos'!$1:$994,""SELECT E WHERE A = '""&amp;D540&amp;""' LIMIT 1"",FALSE)"),"")</f>
        <v/>
      </c>
      <c r="F540" s="125"/>
    </row>
    <row r="541" hidden="1">
      <c r="A541" s="130"/>
      <c r="B541" s="130"/>
      <c r="C541" s="130"/>
      <c r="D541" s="127"/>
      <c r="E541" s="123" t="str">
        <f>IFERROR(__xludf.DUMMYFUNCTION("Query('(Fuente) 2. Campos'!$1:$994,""SELECT E WHERE A = '""&amp;D541&amp;""' LIMIT 1"",FALSE)"),"")</f>
        <v/>
      </c>
      <c r="F541" s="125"/>
    </row>
    <row r="542" hidden="1">
      <c r="A542" s="130"/>
      <c r="B542" s="130"/>
      <c r="C542" s="130"/>
      <c r="D542" s="127"/>
      <c r="E542" s="123" t="str">
        <f>IFERROR(__xludf.DUMMYFUNCTION("Query('(Fuente) 2. Campos'!$1:$994,""SELECT E WHERE A = '""&amp;D542&amp;""' LIMIT 1"",FALSE)"),"")</f>
        <v/>
      </c>
      <c r="F542" s="125"/>
    </row>
    <row r="543" hidden="1">
      <c r="A543" s="130"/>
      <c r="B543" s="130"/>
      <c r="C543" s="130"/>
      <c r="D543" s="127"/>
      <c r="E543" s="123" t="str">
        <f>IFERROR(__xludf.DUMMYFUNCTION("Query('(Fuente) 2. Campos'!$1:$994,""SELECT E WHERE A = '""&amp;D543&amp;""' LIMIT 1"",FALSE)"),"")</f>
        <v/>
      </c>
      <c r="F543" s="125"/>
    </row>
    <row r="544" hidden="1">
      <c r="A544" s="130"/>
      <c r="B544" s="130"/>
      <c r="C544" s="130"/>
      <c r="D544" s="127"/>
      <c r="E544" s="123" t="str">
        <f>IFERROR(__xludf.DUMMYFUNCTION("Query('(Fuente) 2. Campos'!$1:$994,""SELECT E WHERE A = '""&amp;D544&amp;""' LIMIT 1"",FALSE)"),"")</f>
        <v/>
      </c>
      <c r="F544" s="125"/>
    </row>
    <row r="545" hidden="1">
      <c r="A545" s="130"/>
      <c r="B545" s="130"/>
      <c r="C545" s="130"/>
      <c r="D545" s="127"/>
      <c r="E545" s="123" t="str">
        <f>IFERROR(__xludf.DUMMYFUNCTION("Query('(Fuente) 2. Campos'!$1:$994,""SELECT E WHERE A = '""&amp;D545&amp;""' LIMIT 1"",FALSE)"),"")</f>
        <v/>
      </c>
      <c r="F545" s="125"/>
    </row>
    <row r="546" hidden="1">
      <c r="A546" s="130"/>
      <c r="B546" s="130"/>
      <c r="C546" s="130"/>
      <c r="D546" s="127"/>
      <c r="E546" s="123" t="str">
        <f>IFERROR(__xludf.DUMMYFUNCTION("Query('(Fuente) 2. Campos'!$1:$994,""SELECT E WHERE A = '""&amp;D546&amp;""' LIMIT 1"",FALSE)"),"")</f>
        <v/>
      </c>
      <c r="F546" s="125"/>
    </row>
    <row r="547" hidden="1">
      <c r="A547" s="130"/>
      <c r="B547" s="130"/>
      <c r="C547" s="130"/>
      <c r="D547" s="127"/>
      <c r="E547" s="123" t="str">
        <f>IFERROR(__xludf.DUMMYFUNCTION("Query('(Fuente) 2. Campos'!$1:$994,""SELECT E WHERE A = '""&amp;D547&amp;""' LIMIT 1"",FALSE)"),"")</f>
        <v/>
      </c>
      <c r="F547" s="125"/>
    </row>
    <row r="548" hidden="1">
      <c r="A548" s="130"/>
      <c r="B548" s="130"/>
      <c r="C548" s="130"/>
      <c r="D548" s="127"/>
      <c r="E548" s="123" t="str">
        <f>IFERROR(__xludf.DUMMYFUNCTION("Query('(Fuente) 2. Campos'!$1:$994,""SELECT E WHERE A = '""&amp;D548&amp;""' LIMIT 1"",FALSE)"),"")</f>
        <v/>
      </c>
      <c r="F548" s="125"/>
    </row>
    <row r="549" hidden="1">
      <c r="A549" s="130"/>
      <c r="B549" s="130"/>
      <c r="C549" s="130"/>
      <c r="D549" s="127"/>
      <c r="E549" s="123" t="str">
        <f>IFERROR(__xludf.DUMMYFUNCTION("Query('(Fuente) 2. Campos'!$1:$994,""SELECT E WHERE A = '""&amp;D549&amp;""' LIMIT 1"",FALSE)"),"")</f>
        <v/>
      </c>
      <c r="F549" s="125"/>
    </row>
    <row r="550" hidden="1">
      <c r="A550" s="130"/>
      <c r="B550" s="130"/>
      <c r="C550" s="130"/>
      <c r="D550" s="127"/>
      <c r="E550" s="123" t="str">
        <f>IFERROR(__xludf.DUMMYFUNCTION("Query('(Fuente) 2. Campos'!$1:$994,""SELECT E WHERE A = '""&amp;D550&amp;""' LIMIT 1"",FALSE)"),"")</f>
        <v/>
      </c>
      <c r="F550" s="125"/>
    </row>
    <row r="551" hidden="1">
      <c r="A551" s="130"/>
      <c r="B551" s="130"/>
      <c r="C551" s="130"/>
      <c r="D551" s="127"/>
      <c r="E551" s="123" t="str">
        <f>IFERROR(__xludf.DUMMYFUNCTION("Query('(Fuente) 2. Campos'!$1:$994,""SELECT E WHERE A = '""&amp;D551&amp;""' LIMIT 1"",FALSE)"),"")</f>
        <v/>
      </c>
      <c r="F551" s="125"/>
    </row>
    <row r="552" hidden="1">
      <c r="A552" s="130"/>
      <c r="B552" s="130"/>
      <c r="C552" s="130"/>
      <c r="D552" s="127"/>
      <c r="E552" s="123" t="str">
        <f>IFERROR(__xludf.DUMMYFUNCTION("Query('(Fuente) 2. Campos'!$1:$994,""SELECT E WHERE A = '""&amp;D552&amp;""' LIMIT 1"",FALSE)"),"")</f>
        <v/>
      </c>
      <c r="F552" s="125"/>
    </row>
    <row r="553" hidden="1">
      <c r="A553" s="130"/>
      <c r="B553" s="130"/>
      <c r="C553" s="130"/>
      <c r="D553" s="127"/>
      <c r="E553" s="123" t="str">
        <f>IFERROR(__xludf.DUMMYFUNCTION("Query('(Fuente) 2. Campos'!$1:$994,""SELECT E WHERE A = '""&amp;D553&amp;""' LIMIT 1"",FALSE)"),"")</f>
        <v/>
      </c>
      <c r="F553" s="125"/>
    </row>
    <row r="554" hidden="1">
      <c r="A554" s="130"/>
      <c r="B554" s="130"/>
      <c r="C554" s="130"/>
      <c r="D554" s="127"/>
      <c r="E554" s="123" t="str">
        <f>IFERROR(__xludf.DUMMYFUNCTION("Query('(Fuente) 2. Campos'!$1:$994,""SELECT E WHERE A = '""&amp;D554&amp;""' LIMIT 1"",FALSE)"),"")</f>
        <v/>
      </c>
      <c r="F554" s="125"/>
    </row>
    <row r="555" hidden="1">
      <c r="A555" s="130"/>
      <c r="B555" s="130"/>
      <c r="C555" s="130"/>
      <c r="D555" s="127"/>
      <c r="E555" s="123" t="str">
        <f>IFERROR(__xludf.DUMMYFUNCTION("Query('(Fuente) 2. Campos'!$1:$994,""SELECT E WHERE A = '""&amp;D555&amp;""' LIMIT 1"",FALSE)"),"")</f>
        <v/>
      </c>
      <c r="F555" s="125"/>
    </row>
    <row r="556" hidden="1">
      <c r="A556" s="130"/>
      <c r="B556" s="130"/>
      <c r="C556" s="130"/>
      <c r="D556" s="127"/>
      <c r="E556" s="123" t="str">
        <f>IFERROR(__xludf.DUMMYFUNCTION("Query('(Fuente) 2. Campos'!$1:$994,""SELECT E WHERE A = '""&amp;D556&amp;""' LIMIT 1"",FALSE)"),"")</f>
        <v/>
      </c>
      <c r="F556" s="125"/>
    </row>
    <row r="557" hidden="1">
      <c r="A557" s="130"/>
      <c r="B557" s="130"/>
      <c r="C557" s="130"/>
      <c r="D557" s="127"/>
      <c r="E557" s="123" t="str">
        <f>IFERROR(__xludf.DUMMYFUNCTION("Query('(Fuente) 2. Campos'!$1:$994,""SELECT E WHERE A = '""&amp;D557&amp;""' LIMIT 1"",FALSE)"),"")</f>
        <v/>
      </c>
      <c r="F557" s="125"/>
    </row>
    <row r="558" hidden="1">
      <c r="A558" s="130"/>
      <c r="B558" s="130"/>
      <c r="C558" s="130"/>
      <c r="D558" s="127"/>
      <c r="E558" s="123" t="str">
        <f>IFERROR(__xludf.DUMMYFUNCTION("Query('(Fuente) 2. Campos'!$1:$994,""SELECT E WHERE A = '""&amp;D558&amp;""' LIMIT 1"",FALSE)"),"")</f>
        <v/>
      </c>
      <c r="F558" s="125"/>
    </row>
    <row r="559" hidden="1">
      <c r="A559" s="130"/>
      <c r="B559" s="130"/>
      <c r="C559" s="130"/>
      <c r="D559" s="127"/>
      <c r="E559" s="123" t="str">
        <f>IFERROR(__xludf.DUMMYFUNCTION("Query('(Fuente) 2. Campos'!$1:$994,""SELECT E WHERE A = '""&amp;D559&amp;""' LIMIT 1"",FALSE)"),"")</f>
        <v/>
      </c>
      <c r="F559" s="125"/>
    </row>
    <row r="560" hidden="1">
      <c r="A560" s="130"/>
      <c r="B560" s="130"/>
      <c r="C560" s="130"/>
      <c r="D560" s="127"/>
      <c r="E560" s="123" t="str">
        <f>IFERROR(__xludf.DUMMYFUNCTION("Query('(Fuente) 2. Campos'!$1:$994,""SELECT E WHERE A = '""&amp;D560&amp;""' LIMIT 1"",FALSE)"),"")</f>
        <v/>
      </c>
      <c r="F560" s="125"/>
    </row>
    <row r="561" hidden="1">
      <c r="A561" s="130"/>
      <c r="B561" s="130"/>
      <c r="C561" s="130"/>
      <c r="D561" s="127"/>
      <c r="E561" s="123" t="str">
        <f>IFERROR(__xludf.DUMMYFUNCTION("Query('(Fuente) 2. Campos'!$1:$994,""SELECT E WHERE A = '""&amp;D561&amp;""' LIMIT 1"",FALSE)"),"")</f>
        <v/>
      </c>
      <c r="F561" s="125"/>
    </row>
    <row r="562" hidden="1">
      <c r="A562" s="130"/>
      <c r="B562" s="130"/>
      <c r="C562" s="130"/>
      <c r="D562" s="127"/>
      <c r="E562" s="123" t="str">
        <f>IFERROR(__xludf.DUMMYFUNCTION("Query('(Fuente) 2. Campos'!$1:$994,""SELECT E WHERE A = '""&amp;D562&amp;""' LIMIT 1"",FALSE)"),"")</f>
        <v/>
      </c>
      <c r="F562" s="125"/>
    </row>
    <row r="563" hidden="1">
      <c r="A563" s="130"/>
      <c r="B563" s="130"/>
      <c r="C563" s="130"/>
      <c r="D563" s="127"/>
      <c r="E563" s="123" t="str">
        <f>IFERROR(__xludf.DUMMYFUNCTION("Query('(Fuente) 2. Campos'!$1:$994,""SELECT E WHERE A = '""&amp;D563&amp;""' LIMIT 1"",FALSE)"),"")</f>
        <v/>
      </c>
      <c r="F563" s="125"/>
    </row>
    <row r="564" hidden="1">
      <c r="A564" s="130"/>
      <c r="B564" s="130"/>
      <c r="C564" s="130"/>
      <c r="D564" s="127"/>
      <c r="E564" s="123" t="str">
        <f>IFERROR(__xludf.DUMMYFUNCTION("Query('(Fuente) 2. Campos'!$1:$994,""SELECT E WHERE A = '""&amp;D564&amp;""' LIMIT 1"",FALSE)"),"")</f>
        <v/>
      </c>
      <c r="F564" s="125"/>
    </row>
    <row r="565" hidden="1">
      <c r="A565" s="130"/>
      <c r="B565" s="130"/>
      <c r="C565" s="130"/>
      <c r="D565" s="127"/>
      <c r="E565" s="123" t="str">
        <f>IFERROR(__xludf.DUMMYFUNCTION("Query('(Fuente) 2. Campos'!$1:$994,""SELECT E WHERE A = '""&amp;D565&amp;""' LIMIT 1"",FALSE)"),"")</f>
        <v/>
      </c>
      <c r="F565" s="125"/>
    </row>
    <row r="566" hidden="1">
      <c r="A566" s="130"/>
      <c r="B566" s="130"/>
      <c r="C566" s="130"/>
      <c r="D566" s="127"/>
      <c r="E566" s="123" t="str">
        <f>IFERROR(__xludf.DUMMYFUNCTION("Query('(Fuente) 2. Campos'!$1:$994,""SELECT E WHERE A = '""&amp;D566&amp;""' LIMIT 1"",FALSE)"),"")</f>
        <v/>
      </c>
      <c r="F566" s="125"/>
    </row>
    <row r="567" hidden="1">
      <c r="A567" s="130"/>
      <c r="B567" s="130"/>
      <c r="C567" s="130"/>
      <c r="D567" s="127"/>
      <c r="E567" s="123" t="str">
        <f>IFERROR(__xludf.DUMMYFUNCTION("Query('(Fuente) 2. Campos'!$1:$994,""SELECT E WHERE A = '""&amp;D567&amp;""' LIMIT 1"",FALSE)"),"")</f>
        <v/>
      </c>
      <c r="F567" s="125"/>
    </row>
    <row r="568" hidden="1">
      <c r="A568" s="130"/>
      <c r="B568" s="130"/>
      <c r="C568" s="130"/>
      <c r="D568" s="127"/>
      <c r="E568" s="123" t="str">
        <f>IFERROR(__xludf.DUMMYFUNCTION("Query('(Fuente) 2. Campos'!$1:$994,""SELECT E WHERE A = '""&amp;D568&amp;""' LIMIT 1"",FALSE)"),"")</f>
        <v/>
      </c>
      <c r="F568" s="125"/>
    </row>
    <row r="569" hidden="1">
      <c r="A569" s="130"/>
      <c r="B569" s="130"/>
      <c r="C569" s="130"/>
      <c r="D569" s="127"/>
      <c r="E569" s="123" t="str">
        <f>IFERROR(__xludf.DUMMYFUNCTION("Query('(Fuente) 2. Campos'!$1:$994,""SELECT E WHERE A = '""&amp;D569&amp;""' LIMIT 1"",FALSE)"),"")</f>
        <v/>
      </c>
      <c r="F569" s="125"/>
    </row>
    <row r="570" hidden="1">
      <c r="A570" s="130"/>
      <c r="B570" s="130"/>
      <c r="C570" s="130"/>
      <c r="D570" s="127"/>
      <c r="E570" s="123" t="str">
        <f>IFERROR(__xludf.DUMMYFUNCTION("Query('(Fuente) 2. Campos'!$1:$994,""SELECT E WHERE A = '""&amp;D570&amp;""' LIMIT 1"",FALSE)"),"")</f>
        <v/>
      </c>
      <c r="F570" s="125"/>
    </row>
    <row r="571" hidden="1">
      <c r="A571" s="130"/>
      <c r="B571" s="130"/>
      <c r="C571" s="130"/>
      <c r="D571" s="127"/>
      <c r="E571" s="123" t="str">
        <f>IFERROR(__xludf.DUMMYFUNCTION("Query('(Fuente) 2. Campos'!$1:$994,""SELECT E WHERE A = '""&amp;D571&amp;""' LIMIT 1"",FALSE)"),"")</f>
        <v/>
      </c>
      <c r="F571" s="125"/>
    </row>
    <row r="572" hidden="1">
      <c r="A572" s="130"/>
      <c r="B572" s="130"/>
      <c r="C572" s="130"/>
      <c r="D572" s="127"/>
      <c r="E572" s="123" t="str">
        <f>IFERROR(__xludf.DUMMYFUNCTION("Query('(Fuente) 2. Campos'!$1:$994,""SELECT E WHERE A = '""&amp;D572&amp;""' LIMIT 1"",FALSE)"),"")</f>
        <v/>
      </c>
      <c r="F572" s="125"/>
    </row>
    <row r="573" hidden="1">
      <c r="A573" s="130"/>
      <c r="B573" s="130"/>
      <c r="C573" s="130"/>
      <c r="D573" s="127"/>
      <c r="E573" s="123" t="str">
        <f>IFERROR(__xludf.DUMMYFUNCTION("Query('(Fuente) 2. Campos'!$1:$994,""SELECT E WHERE A = '""&amp;D573&amp;""' LIMIT 1"",FALSE)"),"")</f>
        <v/>
      </c>
      <c r="F573" s="125"/>
    </row>
    <row r="574" hidden="1">
      <c r="A574" s="130"/>
      <c r="B574" s="130"/>
      <c r="C574" s="130"/>
      <c r="D574" s="127"/>
      <c r="E574" s="123" t="str">
        <f>IFERROR(__xludf.DUMMYFUNCTION("Query('(Fuente) 2. Campos'!$1:$994,""SELECT E WHERE A = '""&amp;D574&amp;""' LIMIT 1"",FALSE)"),"")</f>
        <v/>
      </c>
      <c r="F574" s="125"/>
    </row>
    <row r="575" hidden="1">
      <c r="A575" s="130"/>
      <c r="B575" s="130"/>
      <c r="C575" s="130"/>
      <c r="D575" s="127"/>
      <c r="E575" s="123" t="str">
        <f>IFERROR(__xludf.DUMMYFUNCTION("Query('(Fuente) 2. Campos'!$1:$994,""SELECT E WHERE A = '""&amp;D575&amp;""' LIMIT 1"",FALSE)"),"")</f>
        <v/>
      </c>
      <c r="F575" s="125"/>
    </row>
    <row r="576" hidden="1">
      <c r="A576" s="130"/>
      <c r="B576" s="130"/>
      <c r="C576" s="130"/>
      <c r="D576" s="127"/>
      <c r="E576" s="123" t="str">
        <f>IFERROR(__xludf.DUMMYFUNCTION("Query('(Fuente) 2. Campos'!$1:$994,""SELECT E WHERE A = '""&amp;D576&amp;""' LIMIT 1"",FALSE)"),"")</f>
        <v/>
      </c>
      <c r="F576" s="125"/>
    </row>
    <row r="577" hidden="1">
      <c r="A577" s="130"/>
      <c r="B577" s="130"/>
      <c r="C577" s="130"/>
      <c r="D577" s="127"/>
      <c r="E577" s="123" t="str">
        <f>IFERROR(__xludf.DUMMYFUNCTION("Query('(Fuente) 2. Campos'!$1:$994,""SELECT E WHERE A = '""&amp;D577&amp;""' LIMIT 1"",FALSE)"),"")</f>
        <v/>
      </c>
      <c r="F577" s="125"/>
    </row>
    <row r="578" hidden="1">
      <c r="A578" s="130"/>
      <c r="B578" s="130"/>
      <c r="C578" s="130"/>
      <c r="D578" s="127"/>
      <c r="E578" s="123" t="str">
        <f>IFERROR(__xludf.DUMMYFUNCTION("Query('(Fuente) 2. Campos'!$1:$994,""SELECT E WHERE A = '""&amp;D578&amp;""' LIMIT 1"",FALSE)"),"")</f>
        <v/>
      </c>
      <c r="F578" s="125"/>
    </row>
    <row r="579" hidden="1">
      <c r="A579" s="130"/>
      <c r="B579" s="130"/>
      <c r="C579" s="130"/>
      <c r="D579" s="127"/>
      <c r="E579" s="123" t="str">
        <f>IFERROR(__xludf.DUMMYFUNCTION("Query('(Fuente) 2. Campos'!$1:$994,""SELECT E WHERE A = '""&amp;D579&amp;""' LIMIT 1"",FALSE)"),"")</f>
        <v/>
      </c>
      <c r="F579" s="125"/>
    </row>
    <row r="580" hidden="1">
      <c r="A580" s="130"/>
      <c r="B580" s="130"/>
      <c r="C580" s="130"/>
      <c r="D580" s="127"/>
      <c r="E580" s="123" t="str">
        <f>IFERROR(__xludf.DUMMYFUNCTION("Query('(Fuente) 2. Campos'!$1:$994,""SELECT E WHERE A = '""&amp;D580&amp;""' LIMIT 1"",FALSE)"),"")</f>
        <v/>
      </c>
      <c r="F580" s="125"/>
    </row>
    <row r="581" hidden="1">
      <c r="A581" s="130"/>
      <c r="B581" s="130"/>
      <c r="C581" s="130"/>
      <c r="D581" s="127"/>
      <c r="E581" s="123" t="str">
        <f>IFERROR(__xludf.DUMMYFUNCTION("Query('(Fuente) 2. Campos'!$1:$994,""SELECT E WHERE A = '""&amp;D581&amp;""' LIMIT 1"",FALSE)"),"")</f>
        <v/>
      </c>
      <c r="F581" s="125"/>
    </row>
    <row r="582" hidden="1">
      <c r="A582" s="130"/>
      <c r="B582" s="130"/>
      <c r="C582" s="130"/>
      <c r="D582" s="127"/>
      <c r="E582" s="123" t="str">
        <f>IFERROR(__xludf.DUMMYFUNCTION("Query('(Fuente) 2. Campos'!$1:$994,""SELECT E WHERE A = '""&amp;D582&amp;""' LIMIT 1"",FALSE)"),"")</f>
        <v/>
      </c>
      <c r="F582" s="125"/>
    </row>
    <row r="583" hidden="1">
      <c r="A583" s="130"/>
      <c r="B583" s="130"/>
      <c r="C583" s="130"/>
      <c r="D583" s="127"/>
      <c r="E583" s="123" t="str">
        <f>IFERROR(__xludf.DUMMYFUNCTION("Query('(Fuente) 2. Campos'!$1:$994,""SELECT E WHERE A = '""&amp;D583&amp;""' LIMIT 1"",FALSE)"),"")</f>
        <v/>
      </c>
      <c r="F583" s="125"/>
    </row>
    <row r="584" hidden="1">
      <c r="A584" s="130"/>
      <c r="B584" s="130"/>
      <c r="C584" s="130"/>
      <c r="D584" s="127"/>
      <c r="E584" s="123" t="str">
        <f>IFERROR(__xludf.DUMMYFUNCTION("Query('(Fuente) 2. Campos'!$1:$994,""SELECT E WHERE A = '""&amp;D584&amp;""' LIMIT 1"",FALSE)"),"")</f>
        <v/>
      </c>
      <c r="F584" s="125"/>
    </row>
    <row r="585" hidden="1">
      <c r="A585" s="130"/>
      <c r="B585" s="130"/>
      <c r="C585" s="130"/>
      <c r="D585" s="127"/>
      <c r="E585" s="123" t="str">
        <f>IFERROR(__xludf.DUMMYFUNCTION("Query('(Fuente) 2. Campos'!$1:$994,""SELECT E WHERE A = '""&amp;D585&amp;""' LIMIT 1"",FALSE)"),"")</f>
        <v/>
      </c>
      <c r="F585" s="125"/>
    </row>
    <row r="586" hidden="1">
      <c r="A586" s="130"/>
      <c r="B586" s="130"/>
      <c r="C586" s="130"/>
      <c r="D586" s="127"/>
      <c r="E586" s="123" t="str">
        <f>IFERROR(__xludf.DUMMYFUNCTION("Query('(Fuente) 2. Campos'!$1:$994,""SELECT E WHERE A = '""&amp;D586&amp;""' LIMIT 1"",FALSE)"),"")</f>
        <v/>
      </c>
      <c r="F586" s="125"/>
    </row>
    <row r="587" hidden="1">
      <c r="A587" s="130"/>
      <c r="B587" s="130"/>
      <c r="C587" s="130"/>
      <c r="D587" s="127"/>
      <c r="E587" s="123" t="str">
        <f>IFERROR(__xludf.DUMMYFUNCTION("Query('(Fuente) 2. Campos'!$1:$994,""SELECT E WHERE A = '""&amp;D587&amp;""' LIMIT 1"",FALSE)"),"")</f>
        <v/>
      </c>
      <c r="F587" s="125"/>
    </row>
    <row r="588" hidden="1">
      <c r="A588" s="130"/>
      <c r="B588" s="130"/>
      <c r="C588" s="130"/>
      <c r="D588" s="127"/>
      <c r="E588" s="123" t="str">
        <f>IFERROR(__xludf.DUMMYFUNCTION("Query('(Fuente) 2. Campos'!$1:$994,""SELECT E WHERE A = '""&amp;D588&amp;""' LIMIT 1"",FALSE)"),"")</f>
        <v/>
      </c>
      <c r="F588" s="125"/>
    </row>
    <row r="589" hidden="1">
      <c r="A589" s="130"/>
      <c r="B589" s="130"/>
      <c r="C589" s="130"/>
      <c r="D589" s="127"/>
      <c r="E589" s="123" t="str">
        <f>IFERROR(__xludf.DUMMYFUNCTION("Query('(Fuente) 2. Campos'!$1:$994,""SELECT E WHERE A = '""&amp;D589&amp;""' LIMIT 1"",FALSE)"),"")</f>
        <v/>
      </c>
      <c r="F589" s="125"/>
    </row>
    <row r="590" hidden="1">
      <c r="A590" s="130"/>
      <c r="B590" s="130"/>
      <c r="C590" s="130"/>
      <c r="D590" s="127"/>
      <c r="E590" s="123" t="str">
        <f>IFERROR(__xludf.DUMMYFUNCTION("Query('(Fuente) 2. Campos'!$1:$994,""SELECT E WHERE A = '""&amp;D590&amp;""' LIMIT 1"",FALSE)"),"")</f>
        <v/>
      </c>
      <c r="F590" s="125"/>
    </row>
    <row r="591" hidden="1">
      <c r="A591" s="130"/>
      <c r="B591" s="130"/>
      <c r="C591" s="130"/>
      <c r="D591" s="127"/>
      <c r="E591" s="123" t="str">
        <f>IFERROR(__xludf.DUMMYFUNCTION("Query('(Fuente) 2. Campos'!$1:$994,""SELECT E WHERE A = '""&amp;D591&amp;""' LIMIT 1"",FALSE)"),"")</f>
        <v/>
      </c>
      <c r="F591" s="125"/>
    </row>
    <row r="592" hidden="1">
      <c r="A592" s="130"/>
      <c r="B592" s="130"/>
      <c r="C592" s="130"/>
      <c r="D592" s="127"/>
      <c r="E592" s="123" t="str">
        <f>IFERROR(__xludf.DUMMYFUNCTION("Query('(Fuente) 2. Campos'!$1:$994,""SELECT E WHERE A = '""&amp;D592&amp;""' LIMIT 1"",FALSE)"),"")</f>
        <v/>
      </c>
      <c r="F592" s="125"/>
    </row>
    <row r="593" hidden="1">
      <c r="A593" s="130"/>
      <c r="B593" s="130"/>
      <c r="C593" s="130"/>
      <c r="D593" s="127"/>
      <c r="E593" s="123" t="str">
        <f>IFERROR(__xludf.DUMMYFUNCTION("Query('(Fuente) 2. Campos'!$1:$994,""SELECT E WHERE A = '""&amp;D593&amp;""' LIMIT 1"",FALSE)"),"")</f>
        <v/>
      </c>
      <c r="F593" s="125"/>
    </row>
    <row r="594" hidden="1">
      <c r="A594" s="130"/>
      <c r="B594" s="130"/>
      <c r="C594" s="130"/>
      <c r="D594" s="127"/>
      <c r="E594" s="123" t="str">
        <f>IFERROR(__xludf.DUMMYFUNCTION("Query('(Fuente) 2. Campos'!$1:$994,""SELECT E WHERE A = '""&amp;D594&amp;""' LIMIT 1"",FALSE)"),"")</f>
        <v/>
      </c>
      <c r="F594" s="125"/>
    </row>
    <row r="595" hidden="1">
      <c r="A595" s="130"/>
      <c r="B595" s="130"/>
      <c r="C595" s="130"/>
      <c r="D595" s="127"/>
      <c r="E595" s="123" t="str">
        <f>IFERROR(__xludf.DUMMYFUNCTION("Query('(Fuente) 2. Campos'!$1:$994,""SELECT E WHERE A = '""&amp;D595&amp;""' LIMIT 1"",FALSE)"),"")</f>
        <v/>
      </c>
      <c r="F595" s="125"/>
    </row>
    <row r="596" hidden="1">
      <c r="A596" s="130"/>
      <c r="B596" s="130"/>
      <c r="C596" s="130"/>
      <c r="D596" s="127"/>
      <c r="E596" s="123" t="str">
        <f>IFERROR(__xludf.DUMMYFUNCTION("Query('(Fuente) 2. Campos'!$1:$994,""SELECT E WHERE A = '""&amp;D596&amp;""' LIMIT 1"",FALSE)"),"")</f>
        <v/>
      </c>
      <c r="F596" s="125"/>
    </row>
    <row r="597" hidden="1">
      <c r="A597" s="130"/>
      <c r="B597" s="130"/>
      <c r="C597" s="130"/>
      <c r="D597" s="127"/>
      <c r="E597" s="123" t="str">
        <f>IFERROR(__xludf.DUMMYFUNCTION("Query('(Fuente) 2. Campos'!$1:$994,""SELECT E WHERE A = '""&amp;D597&amp;""' LIMIT 1"",FALSE)"),"")</f>
        <v/>
      </c>
      <c r="F597" s="125"/>
    </row>
    <row r="598" hidden="1">
      <c r="A598" s="130"/>
      <c r="B598" s="130"/>
      <c r="C598" s="130"/>
      <c r="D598" s="127"/>
      <c r="E598" s="123" t="str">
        <f>IFERROR(__xludf.DUMMYFUNCTION("Query('(Fuente) 2. Campos'!$1:$994,""SELECT E WHERE A = '""&amp;D598&amp;""' LIMIT 1"",FALSE)"),"")</f>
        <v/>
      </c>
      <c r="F598" s="125"/>
    </row>
    <row r="599" hidden="1">
      <c r="A599" s="130"/>
      <c r="B599" s="130"/>
      <c r="C599" s="130"/>
      <c r="D599" s="127"/>
      <c r="E599" s="123" t="str">
        <f>IFERROR(__xludf.DUMMYFUNCTION("Query('(Fuente) 2. Campos'!$1:$994,""SELECT E WHERE A = '""&amp;D599&amp;""' LIMIT 1"",FALSE)"),"")</f>
        <v/>
      </c>
      <c r="F599" s="125"/>
    </row>
    <row r="600" hidden="1">
      <c r="A600" s="130"/>
      <c r="B600" s="130"/>
      <c r="C600" s="130"/>
      <c r="D600" s="127"/>
      <c r="E600" s="123" t="str">
        <f>IFERROR(__xludf.DUMMYFUNCTION("Query('(Fuente) 2. Campos'!$1:$994,""SELECT E WHERE A = '""&amp;D600&amp;""' LIMIT 1"",FALSE)"),"")</f>
        <v/>
      </c>
      <c r="F600" s="125"/>
    </row>
    <row r="601" hidden="1">
      <c r="A601" s="130"/>
      <c r="B601" s="130"/>
      <c r="C601" s="130"/>
      <c r="D601" s="127"/>
      <c r="E601" s="123" t="str">
        <f>IFERROR(__xludf.DUMMYFUNCTION("Query('(Fuente) 2. Campos'!$1:$994,""SELECT E WHERE A = '""&amp;D601&amp;""' LIMIT 1"",FALSE)"),"")</f>
        <v/>
      </c>
      <c r="F601" s="125"/>
    </row>
    <row r="602" hidden="1">
      <c r="A602" s="130"/>
      <c r="B602" s="130"/>
      <c r="C602" s="130"/>
      <c r="D602" s="127"/>
      <c r="E602" s="123" t="str">
        <f>IFERROR(__xludf.DUMMYFUNCTION("Query('(Fuente) 2. Campos'!$1:$994,""SELECT E WHERE A = '""&amp;D602&amp;""' LIMIT 1"",FALSE)"),"")</f>
        <v/>
      </c>
      <c r="F602" s="125"/>
    </row>
    <row r="603" hidden="1">
      <c r="A603" s="130"/>
      <c r="B603" s="130"/>
      <c r="C603" s="130"/>
      <c r="D603" s="127"/>
      <c r="E603" s="123" t="str">
        <f>IFERROR(__xludf.DUMMYFUNCTION("Query('(Fuente) 2. Campos'!$1:$994,""SELECT E WHERE A = '""&amp;D603&amp;""' LIMIT 1"",FALSE)"),"")</f>
        <v/>
      </c>
      <c r="F603" s="125"/>
    </row>
    <row r="604" hidden="1">
      <c r="A604" s="130"/>
      <c r="B604" s="130"/>
      <c r="C604" s="130"/>
      <c r="D604" s="127"/>
      <c r="E604" s="123" t="str">
        <f>IFERROR(__xludf.DUMMYFUNCTION("Query('(Fuente) 2. Campos'!$1:$994,""SELECT E WHERE A = '""&amp;D604&amp;""' LIMIT 1"",FALSE)"),"")</f>
        <v/>
      </c>
      <c r="F604" s="125"/>
    </row>
    <row r="605" hidden="1">
      <c r="A605" s="130"/>
      <c r="B605" s="130"/>
      <c r="C605" s="130"/>
      <c r="D605" s="127"/>
      <c r="E605" s="123" t="str">
        <f>IFERROR(__xludf.DUMMYFUNCTION("Query('(Fuente) 2. Campos'!$1:$994,""SELECT E WHERE A = '""&amp;D605&amp;""' LIMIT 1"",FALSE)"),"")</f>
        <v/>
      </c>
      <c r="F605" s="125"/>
    </row>
    <row r="606" hidden="1">
      <c r="A606" s="130"/>
      <c r="B606" s="130"/>
      <c r="C606" s="130"/>
      <c r="D606" s="127"/>
      <c r="E606" s="123" t="str">
        <f>IFERROR(__xludf.DUMMYFUNCTION("Query('(Fuente) 2. Campos'!$1:$994,""SELECT E WHERE A = '""&amp;D606&amp;""' LIMIT 1"",FALSE)"),"")</f>
        <v/>
      </c>
      <c r="F606" s="125"/>
    </row>
    <row r="607" hidden="1">
      <c r="A607" s="130"/>
      <c r="B607" s="130"/>
      <c r="C607" s="130"/>
      <c r="D607" s="127"/>
      <c r="E607" s="123" t="str">
        <f>IFERROR(__xludf.DUMMYFUNCTION("Query('(Fuente) 2. Campos'!$1:$994,""SELECT E WHERE A = '""&amp;D607&amp;""' LIMIT 1"",FALSE)"),"")</f>
        <v/>
      </c>
      <c r="F607" s="125"/>
    </row>
    <row r="608" hidden="1">
      <c r="A608" s="130"/>
      <c r="B608" s="130"/>
      <c r="C608" s="130"/>
      <c r="D608" s="127"/>
      <c r="E608" s="123" t="str">
        <f>IFERROR(__xludf.DUMMYFUNCTION("Query('(Fuente) 2. Campos'!$1:$994,""SELECT E WHERE A = '""&amp;D608&amp;""' LIMIT 1"",FALSE)"),"")</f>
        <v/>
      </c>
      <c r="F608" s="125"/>
    </row>
    <row r="609" hidden="1">
      <c r="A609" s="130"/>
      <c r="B609" s="130"/>
      <c r="C609" s="130"/>
      <c r="D609" s="127"/>
      <c r="E609" s="123" t="str">
        <f>IFERROR(__xludf.DUMMYFUNCTION("Query('(Fuente) 2. Campos'!$1:$994,""SELECT E WHERE A = '""&amp;D609&amp;""' LIMIT 1"",FALSE)"),"")</f>
        <v/>
      </c>
      <c r="F609" s="125"/>
    </row>
    <row r="610" hidden="1">
      <c r="A610" s="130"/>
      <c r="B610" s="130"/>
      <c r="C610" s="130"/>
      <c r="D610" s="127"/>
      <c r="E610" s="123" t="str">
        <f>IFERROR(__xludf.DUMMYFUNCTION("Query('(Fuente) 2. Campos'!$1:$994,""SELECT E WHERE A = '""&amp;D610&amp;""' LIMIT 1"",FALSE)"),"")</f>
        <v/>
      </c>
      <c r="F610" s="125"/>
    </row>
    <row r="611" hidden="1">
      <c r="A611" s="130"/>
      <c r="B611" s="130"/>
      <c r="C611" s="130"/>
      <c r="D611" s="127"/>
      <c r="E611" s="123" t="str">
        <f>IFERROR(__xludf.DUMMYFUNCTION("Query('(Fuente) 2. Campos'!$1:$994,""SELECT E WHERE A = '""&amp;D611&amp;""' LIMIT 1"",FALSE)"),"")</f>
        <v/>
      </c>
      <c r="F611" s="125"/>
    </row>
    <row r="612" hidden="1">
      <c r="A612" s="130"/>
      <c r="B612" s="130"/>
      <c r="C612" s="130"/>
      <c r="D612" s="127"/>
      <c r="E612" s="123" t="str">
        <f>IFERROR(__xludf.DUMMYFUNCTION("Query('(Fuente) 2. Campos'!$1:$994,""SELECT E WHERE A = '""&amp;D612&amp;""' LIMIT 1"",FALSE)"),"")</f>
        <v/>
      </c>
      <c r="F612" s="125"/>
    </row>
    <row r="613" hidden="1">
      <c r="A613" s="130"/>
      <c r="B613" s="130"/>
      <c r="C613" s="130"/>
      <c r="D613" s="127"/>
      <c r="E613" s="123" t="str">
        <f>IFERROR(__xludf.DUMMYFUNCTION("Query('(Fuente) 2. Campos'!$1:$994,""SELECT E WHERE A = '""&amp;D613&amp;""' LIMIT 1"",FALSE)"),"")</f>
        <v/>
      </c>
      <c r="F613" s="125"/>
    </row>
    <row r="614" hidden="1">
      <c r="A614" s="130"/>
      <c r="B614" s="130"/>
      <c r="C614" s="130"/>
      <c r="D614" s="127"/>
      <c r="E614" s="123" t="str">
        <f>IFERROR(__xludf.DUMMYFUNCTION("Query('(Fuente) 2. Campos'!$1:$994,""SELECT E WHERE A = '""&amp;D614&amp;""' LIMIT 1"",FALSE)"),"")</f>
        <v/>
      </c>
      <c r="F614" s="125"/>
    </row>
    <row r="615" hidden="1">
      <c r="A615" s="130"/>
      <c r="B615" s="130"/>
      <c r="C615" s="130"/>
      <c r="D615" s="127"/>
      <c r="E615" s="123" t="str">
        <f>IFERROR(__xludf.DUMMYFUNCTION("Query('(Fuente) 2. Campos'!$1:$994,""SELECT E WHERE A = '""&amp;D615&amp;""' LIMIT 1"",FALSE)"),"")</f>
        <v/>
      </c>
      <c r="F615" s="125"/>
    </row>
    <row r="616" hidden="1">
      <c r="A616" s="130"/>
      <c r="B616" s="130"/>
      <c r="C616" s="130"/>
      <c r="D616" s="127"/>
      <c r="E616" s="123" t="str">
        <f>IFERROR(__xludf.DUMMYFUNCTION("Query('(Fuente) 2. Campos'!$1:$994,""SELECT E WHERE A = '""&amp;D616&amp;""' LIMIT 1"",FALSE)"),"")</f>
        <v/>
      </c>
      <c r="F616" s="125"/>
    </row>
    <row r="617" hidden="1">
      <c r="A617" s="130"/>
      <c r="B617" s="130"/>
      <c r="C617" s="130"/>
      <c r="D617" s="127"/>
      <c r="E617" s="123" t="str">
        <f>IFERROR(__xludf.DUMMYFUNCTION("Query('(Fuente) 2. Campos'!$1:$994,""SELECT E WHERE A = '""&amp;D617&amp;""' LIMIT 1"",FALSE)"),"")</f>
        <v/>
      </c>
      <c r="F617" s="125"/>
    </row>
    <row r="618" hidden="1">
      <c r="A618" s="130"/>
      <c r="B618" s="130"/>
      <c r="C618" s="130"/>
      <c r="D618" s="127"/>
      <c r="E618" s="123" t="str">
        <f>IFERROR(__xludf.DUMMYFUNCTION("Query('(Fuente) 2. Campos'!$1:$994,""SELECT E WHERE A = '""&amp;D618&amp;""' LIMIT 1"",FALSE)"),"")</f>
        <v/>
      </c>
      <c r="F618" s="125"/>
    </row>
    <row r="619" hidden="1">
      <c r="A619" s="130"/>
      <c r="B619" s="130"/>
      <c r="C619" s="130"/>
      <c r="D619" s="127"/>
      <c r="E619" s="123" t="str">
        <f>IFERROR(__xludf.DUMMYFUNCTION("Query('(Fuente) 2. Campos'!$1:$994,""SELECT E WHERE A = '""&amp;D619&amp;""' LIMIT 1"",FALSE)"),"")</f>
        <v/>
      </c>
      <c r="F619" s="125"/>
    </row>
    <row r="620" hidden="1">
      <c r="A620" s="130"/>
      <c r="B620" s="130"/>
      <c r="C620" s="130"/>
      <c r="D620" s="127"/>
      <c r="E620" s="123" t="str">
        <f>IFERROR(__xludf.DUMMYFUNCTION("Query('(Fuente) 2. Campos'!$1:$994,""SELECT E WHERE A = '""&amp;D620&amp;""' LIMIT 1"",FALSE)"),"")</f>
        <v/>
      </c>
      <c r="F620" s="125"/>
    </row>
    <row r="621" hidden="1">
      <c r="A621" s="130"/>
      <c r="B621" s="130"/>
      <c r="C621" s="130"/>
      <c r="D621" s="127"/>
      <c r="E621" s="123" t="str">
        <f>IFERROR(__xludf.DUMMYFUNCTION("Query('(Fuente) 2. Campos'!$1:$994,""SELECT E WHERE A = '""&amp;D621&amp;""' LIMIT 1"",FALSE)"),"")</f>
        <v/>
      </c>
      <c r="F621" s="125"/>
    </row>
    <row r="622" hidden="1">
      <c r="A622" s="130"/>
      <c r="B622" s="130"/>
      <c r="C622" s="130"/>
      <c r="D622" s="127"/>
      <c r="E622" s="123" t="str">
        <f>IFERROR(__xludf.DUMMYFUNCTION("Query('(Fuente) 2. Campos'!$1:$994,""SELECT E WHERE A = '""&amp;D622&amp;""' LIMIT 1"",FALSE)"),"")</f>
        <v/>
      </c>
      <c r="F622" s="125"/>
    </row>
    <row r="623" hidden="1">
      <c r="A623" s="130"/>
      <c r="B623" s="130"/>
      <c r="C623" s="130"/>
      <c r="D623" s="127"/>
      <c r="E623" s="123" t="str">
        <f>IFERROR(__xludf.DUMMYFUNCTION("Query('(Fuente) 2. Campos'!$1:$994,""SELECT E WHERE A = '""&amp;D623&amp;""' LIMIT 1"",FALSE)"),"")</f>
        <v/>
      </c>
      <c r="F623" s="125"/>
    </row>
    <row r="624" hidden="1">
      <c r="A624" s="130"/>
      <c r="B624" s="130"/>
      <c r="C624" s="130"/>
      <c r="D624" s="127"/>
      <c r="E624" s="123" t="str">
        <f>IFERROR(__xludf.DUMMYFUNCTION("Query('(Fuente) 2. Campos'!$1:$994,""SELECT E WHERE A = '""&amp;D624&amp;""' LIMIT 1"",FALSE)"),"")</f>
        <v/>
      </c>
      <c r="F624" s="125"/>
    </row>
    <row r="625" hidden="1">
      <c r="A625" s="130"/>
      <c r="B625" s="130"/>
      <c r="C625" s="130"/>
      <c r="D625" s="127"/>
      <c r="E625" s="123" t="str">
        <f>IFERROR(__xludf.DUMMYFUNCTION("Query('(Fuente) 2. Campos'!$1:$994,""SELECT E WHERE A = '""&amp;D625&amp;""' LIMIT 1"",FALSE)"),"")</f>
        <v/>
      </c>
      <c r="F625" s="125"/>
    </row>
    <row r="626" hidden="1">
      <c r="A626" s="130"/>
      <c r="B626" s="130"/>
      <c r="C626" s="130"/>
      <c r="D626" s="127"/>
      <c r="E626" s="123" t="str">
        <f>IFERROR(__xludf.DUMMYFUNCTION("Query('(Fuente) 2. Campos'!$1:$994,""SELECT E WHERE A = '""&amp;D626&amp;""' LIMIT 1"",FALSE)"),"")</f>
        <v/>
      </c>
      <c r="F626" s="125"/>
    </row>
    <row r="627" hidden="1">
      <c r="A627" s="130"/>
      <c r="B627" s="130"/>
      <c r="C627" s="130"/>
      <c r="D627" s="127"/>
      <c r="E627" s="123" t="str">
        <f>IFERROR(__xludf.DUMMYFUNCTION("Query('(Fuente) 2. Campos'!$1:$994,""SELECT E WHERE A = '""&amp;D627&amp;""' LIMIT 1"",FALSE)"),"")</f>
        <v/>
      </c>
      <c r="F627" s="125"/>
    </row>
    <row r="628" hidden="1">
      <c r="A628" s="130"/>
      <c r="B628" s="130"/>
      <c r="C628" s="130"/>
      <c r="D628" s="127"/>
      <c r="E628" s="123" t="str">
        <f>IFERROR(__xludf.DUMMYFUNCTION("Query('(Fuente) 2. Campos'!$1:$994,""SELECT E WHERE A = '""&amp;D628&amp;""' LIMIT 1"",FALSE)"),"")</f>
        <v/>
      </c>
      <c r="F628" s="125"/>
    </row>
    <row r="629" hidden="1">
      <c r="A629" s="130"/>
      <c r="B629" s="130"/>
      <c r="C629" s="130"/>
      <c r="D629" s="127"/>
      <c r="E629" s="123" t="str">
        <f>IFERROR(__xludf.DUMMYFUNCTION("Query('(Fuente) 2. Campos'!$1:$994,""SELECT E WHERE A = '""&amp;D629&amp;""' LIMIT 1"",FALSE)"),"")</f>
        <v/>
      </c>
      <c r="F629" s="125"/>
    </row>
    <row r="630" hidden="1">
      <c r="A630" s="130"/>
      <c r="B630" s="130"/>
      <c r="C630" s="130"/>
      <c r="D630" s="127"/>
      <c r="E630" s="123" t="str">
        <f>IFERROR(__xludf.DUMMYFUNCTION("Query('(Fuente) 2. Campos'!$1:$994,""SELECT E WHERE A = '""&amp;D630&amp;""' LIMIT 1"",FALSE)"),"")</f>
        <v/>
      </c>
      <c r="F630" s="125"/>
    </row>
    <row r="631" hidden="1">
      <c r="A631" s="130"/>
      <c r="B631" s="130"/>
      <c r="C631" s="130"/>
      <c r="D631" s="127"/>
      <c r="E631" s="123" t="str">
        <f>IFERROR(__xludf.DUMMYFUNCTION("Query('(Fuente) 2. Campos'!$1:$994,""SELECT E WHERE A = '""&amp;D631&amp;""' LIMIT 1"",FALSE)"),"")</f>
        <v/>
      </c>
      <c r="F631" s="125"/>
    </row>
    <row r="632" hidden="1">
      <c r="A632" s="130"/>
      <c r="B632" s="130"/>
      <c r="C632" s="130"/>
      <c r="D632" s="127"/>
      <c r="E632" s="123" t="str">
        <f>IFERROR(__xludf.DUMMYFUNCTION("Query('(Fuente) 2. Campos'!$1:$994,""SELECT E WHERE A = '""&amp;D632&amp;""' LIMIT 1"",FALSE)"),"")</f>
        <v/>
      </c>
      <c r="F632" s="125"/>
    </row>
    <row r="633" hidden="1">
      <c r="A633" s="130"/>
      <c r="B633" s="130"/>
      <c r="C633" s="130"/>
      <c r="D633" s="127"/>
      <c r="E633" s="123" t="str">
        <f>IFERROR(__xludf.DUMMYFUNCTION("Query('(Fuente) 2. Campos'!$1:$994,""SELECT E WHERE A = '""&amp;D633&amp;""' LIMIT 1"",FALSE)"),"")</f>
        <v/>
      </c>
      <c r="F633" s="125"/>
    </row>
    <row r="634" hidden="1">
      <c r="A634" s="130"/>
      <c r="B634" s="130"/>
      <c r="C634" s="130"/>
      <c r="D634" s="127"/>
      <c r="E634" s="123" t="str">
        <f>IFERROR(__xludf.DUMMYFUNCTION("Query('(Fuente) 2. Campos'!$1:$994,""SELECT E WHERE A = '""&amp;D634&amp;""' LIMIT 1"",FALSE)"),"")</f>
        <v/>
      </c>
      <c r="F634" s="125"/>
    </row>
    <row r="635" hidden="1">
      <c r="A635" s="130"/>
      <c r="B635" s="130"/>
      <c r="C635" s="130"/>
      <c r="D635" s="127"/>
      <c r="E635" s="123" t="str">
        <f>IFERROR(__xludf.DUMMYFUNCTION("Query('(Fuente) 2. Campos'!$1:$994,""SELECT E WHERE A = '""&amp;D635&amp;""' LIMIT 1"",FALSE)"),"")</f>
        <v/>
      </c>
      <c r="F635" s="125"/>
    </row>
    <row r="636" hidden="1">
      <c r="A636" s="130"/>
      <c r="B636" s="130"/>
      <c r="C636" s="130"/>
      <c r="D636" s="127"/>
      <c r="E636" s="123" t="str">
        <f>IFERROR(__xludf.DUMMYFUNCTION("Query('(Fuente) 2. Campos'!$1:$994,""SELECT E WHERE A = '""&amp;D636&amp;""' LIMIT 1"",FALSE)"),"")</f>
        <v/>
      </c>
      <c r="F636" s="125"/>
    </row>
    <row r="637" hidden="1">
      <c r="A637" s="130"/>
      <c r="B637" s="130"/>
      <c r="C637" s="130"/>
      <c r="D637" s="127"/>
      <c r="E637" s="123" t="str">
        <f>IFERROR(__xludf.DUMMYFUNCTION("Query('(Fuente) 2. Campos'!$1:$994,""SELECT E WHERE A = '""&amp;D637&amp;""' LIMIT 1"",FALSE)"),"")</f>
        <v/>
      </c>
      <c r="F637" s="125"/>
    </row>
    <row r="638" hidden="1">
      <c r="A638" s="130"/>
      <c r="B638" s="130"/>
      <c r="C638" s="130"/>
      <c r="D638" s="127"/>
      <c r="E638" s="123" t="str">
        <f>IFERROR(__xludf.DUMMYFUNCTION("Query('(Fuente) 2. Campos'!$1:$994,""SELECT E WHERE A = '""&amp;D638&amp;""' LIMIT 1"",FALSE)"),"")</f>
        <v/>
      </c>
      <c r="F638" s="125"/>
    </row>
    <row r="639" hidden="1">
      <c r="A639" s="130"/>
      <c r="B639" s="130"/>
      <c r="C639" s="130"/>
      <c r="D639" s="127"/>
      <c r="E639" s="123" t="str">
        <f>IFERROR(__xludf.DUMMYFUNCTION("Query('(Fuente) 2. Campos'!$1:$994,""SELECT E WHERE A = '""&amp;D639&amp;""' LIMIT 1"",FALSE)"),"")</f>
        <v/>
      </c>
      <c r="F639" s="125"/>
    </row>
    <row r="640" hidden="1">
      <c r="A640" s="130"/>
      <c r="B640" s="130"/>
      <c r="C640" s="130"/>
      <c r="D640" s="127"/>
      <c r="E640" s="123" t="str">
        <f>IFERROR(__xludf.DUMMYFUNCTION("Query('(Fuente) 2. Campos'!$1:$994,""SELECT E WHERE A = '""&amp;D640&amp;""' LIMIT 1"",FALSE)"),"")</f>
        <v/>
      </c>
      <c r="F640" s="125"/>
    </row>
    <row r="641" hidden="1">
      <c r="A641" s="130"/>
      <c r="B641" s="130"/>
      <c r="C641" s="130"/>
      <c r="D641" s="127"/>
      <c r="E641" s="123" t="str">
        <f>IFERROR(__xludf.DUMMYFUNCTION("Query('(Fuente) 2. Campos'!$1:$994,""SELECT E WHERE A = '""&amp;D641&amp;""' LIMIT 1"",FALSE)"),"")</f>
        <v/>
      </c>
      <c r="F641" s="125"/>
    </row>
    <row r="642" hidden="1">
      <c r="A642" s="130"/>
      <c r="B642" s="130"/>
      <c r="C642" s="130"/>
      <c r="D642" s="127"/>
      <c r="E642" s="123" t="str">
        <f>IFERROR(__xludf.DUMMYFUNCTION("Query('(Fuente) 2. Campos'!$1:$994,""SELECT E WHERE A = '""&amp;D642&amp;""' LIMIT 1"",FALSE)"),"")</f>
        <v/>
      </c>
      <c r="F642" s="125"/>
    </row>
    <row r="643" hidden="1">
      <c r="A643" s="130"/>
      <c r="B643" s="130"/>
      <c r="C643" s="130"/>
      <c r="D643" s="127"/>
      <c r="E643" s="123" t="str">
        <f>IFERROR(__xludf.DUMMYFUNCTION("Query('(Fuente) 2. Campos'!$1:$994,""SELECT E WHERE A = '""&amp;D643&amp;""' LIMIT 1"",FALSE)"),"")</f>
        <v/>
      </c>
      <c r="F643" s="125"/>
    </row>
    <row r="644" hidden="1">
      <c r="A644" s="130"/>
      <c r="B644" s="130"/>
      <c r="C644" s="130"/>
      <c r="D644" s="127"/>
      <c r="E644" s="123" t="str">
        <f>IFERROR(__xludf.DUMMYFUNCTION("Query('(Fuente) 2. Campos'!$1:$994,""SELECT E WHERE A = '""&amp;D644&amp;""' LIMIT 1"",FALSE)"),"")</f>
        <v/>
      </c>
      <c r="F644" s="125"/>
    </row>
    <row r="645" hidden="1">
      <c r="A645" s="130"/>
      <c r="B645" s="130"/>
      <c r="C645" s="130"/>
      <c r="D645" s="127"/>
      <c r="E645" s="123" t="str">
        <f>IFERROR(__xludf.DUMMYFUNCTION("Query('(Fuente) 2. Campos'!$1:$994,""SELECT E WHERE A = '""&amp;D645&amp;""' LIMIT 1"",FALSE)"),"")</f>
        <v/>
      </c>
      <c r="F645" s="125"/>
    </row>
    <row r="646" hidden="1">
      <c r="A646" s="130"/>
      <c r="B646" s="130"/>
      <c r="C646" s="130"/>
      <c r="D646" s="127"/>
      <c r="E646" s="123" t="str">
        <f>IFERROR(__xludf.DUMMYFUNCTION("Query('(Fuente) 2. Campos'!$1:$994,""SELECT E WHERE A = '""&amp;D646&amp;""' LIMIT 1"",FALSE)"),"")</f>
        <v/>
      </c>
      <c r="F646" s="125"/>
    </row>
    <row r="647" hidden="1">
      <c r="A647" s="130"/>
      <c r="B647" s="130"/>
      <c r="C647" s="130"/>
      <c r="D647" s="127"/>
      <c r="E647" s="123" t="str">
        <f>IFERROR(__xludf.DUMMYFUNCTION("Query('(Fuente) 2. Campos'!$1:$994,""SELECT E WHERE A = '""&amp;D647&amp;""' LIMIT 1"",FALSE)"),"")</f>
        <v/>
      </c>
      <c r="F647" s="125"/>
    </row>
    <row r="648" hidden="1">
      <c r="A648" s="130"/>
      <c r="B648" s="130"/>
      <c r="C648" s="130"/>
      <c r="D648" s="127"/>
      <c r="E648" s="123" t="str">
        <f>IFERROR(__xludf.DUMMYFUNCTION("Query('(Fuente) 2. Campos'!$1:$994,""SELECT E WHERE A = '""&amp;D648&amp;""' LIMIT 1"",FALSE)"),"")</f>
        <v/>
      </c>
      <c r="F648" s="125"/>
    </row>
    <row r="649" hidden="1">
      <c r="A649" s="130"/>
      <c r="B649" s="130"/>
      <c r="C649" s="130"/>
      <c r="D649" s="127"/>
      <c r="E649" s="123" t="str">
        <f>IFERROR(__xludf.DUMMYFUNCTION("Query('(Fuente) 2. Campos'!$1:$994,""SELECT E WHERE A = '""&amp;D649&amp;""' LIMIT 1"",FALSE)"),"")</f>
        <v/>
      </c>
      <c r="F649" s="125"/>
    </row>
    <row r="650" hidden="1">
      <c r="A650" s="130"/>
      <c r="B650" s="130"/>
      <c r="C650" s="130"/>
      <c r="D650" s="127"/>
      <c r="E650" s="123" t="str">
        <f>IFERROR(__xludf.DUMMYFUNCTION("Query('(Fuente) 2. Campos'!$1:$994,""SELECT E WHERE A = '""&amp;D650&amp;""' LIMIT 1"",FALSE)"),"")</f>
        <v/>
      </c>
      <c r="F650" s="125"/>
    </row>
    <row r="651" hidden="1">
      <c r="A651" s="130"/>
      <c r="B651" s="130"/>
      <c r="C651" s="130"/>
      <c r="D651" s="127"/>
      <c r="E651" s="123" t="str">
        <f>IFERROR(__xludf.DUMMYFUNCTION("Query('(Fuente) 2. Campos'!$1:$994,""SELECT E WHERE A = '""&amp;D651&amp;""' LIMIT 1"",FALSE)"),"")</f>
        <v/>
      </c>
      <c r="F651" s="125"/>
    </row>
    <row r="652" hidden="1">
      <c r="A652" s="130"/>
      <c r="B652" s="130"/>
      <c r="C652" s="130"/>
      <c r="D652" s="127"/>
      <c r="E652" s="123" t="str">
        <f>IFERROR(__xludf.DUMMYFUNCTION("Query('(Fuente) 2. Campos'!$1:$994,""SELECT E WHERE A = '""&amp;D652&amp;""' LIMIT 1"",FALSE)"),"")</f>
        <v/>
      </c>
      <c r="F652" s="125"/>
    </row>
    <row r="653" hidden="1">
      <c r="A653" s="130"/>
      <c r="B653" s="130"/>
      <c r="C653" s="130"/>
      <c r="D653" s="127"/>
      <c r="E653" s="123" t="str">
        <f>IFERROR(__xludf.DUMMYFUNCTION("Query('(Fuente) 2. Campos'!$1:$994,""SELECT E WHERE A = '""&amp;D653&amp;""' LIMIT 1"",FALSE)"),"")</f>
        <v/>
      </c>
      <c r="F653" s="125"/>
    </row>
    <row r="654" hidden="1">
      <c r="A654" s="130"/>
      <c r="B654" s="130"/>
      <c r="C654" s="130"/>
      <c r="D654" s="127"/>
      <c r="E654" s="123" t="str">
        <f>IFERROR(__xludf.DUMMYFUNCTION("Query('(Fuente) 2. Campos'!$1:$994,""SELECT E WHERE A = '""&amp;D654&amp;""' LIMIT 1"",FALSE)"),"")</f>
        <v/>
      </c>
      <c r="F654" s="125"/>
    </row>
    <row r="655" hidden="1">
      <c r="A655" s="130"/>
      <c r="B655" s="130"/>
      <c r="C655" s="130"/>
      <c r="D655" s="127"/>
      <c r="E655" s="123" t="str">
        <f>IFERROR(__xludf.DUMMYFUNCTION("Query('(Fuente) 2. Campos'!$1:$994,""SELECT E WHERE A = '""&amp;D655&amp;""' LIMIT 1"",FALSE)"),"")</f>
        <v/>
      </c>
      <c r="F655" s="125"/>
    </row>
    <row r="656" hidden="1">
      <c r="A656" s="130"/>
      <c r="B656" s="130"/>
      <c r="C656" s="130"/>
      <c r="D656" s="127"/>
      <c r="E656" s="123" t="str">
        <f>IFERROR(__xludf.DUMMYFUNCTION("Query('(Fuente) 2. Campos'!$1:$994,""SELECT E WHERE A = '""&amp;D656&amp;""' LIMIT 1"",FALSE)"),"")</f>
        <v/>
      </c>
      <c r="F656" s="125"/>
    </row>
    <row r="657" hidden="1">
      <c r="A657" s="130"/>
      <c r="B657" s="130"/>
      <c r="C657" s="130"/>
      <c r="D657" s="127"/>
      <c r="E657" s="123" t="str">
        <f>IFERROR(__xludf.DUMMYFUNCTION("Query('(Fuente) 2. Campos'!$1:$994,""SELECT E WHERE A = '""&amp;D657&amp;""' LIMIT 1"",FALSE)"),"")</f>
        <v/>
      </c>
      <c r="F657" s="125"/>
    </row>
    <row r="658" hidden="1">
      <c r="A658" s="130"/>
      <c r="B658" s="130"/>
      <c r="C658" s="130"/>
      <c r="D658" s="127"/>
      <c r="E658" s="123" t="str">
        <f>IFERROR(__xludf.DUMMYFUNCTION("Query('(Fuente) 2. Campos'!$1:$994,""SELECT E WHERE A = '""&amp;D658&amp;""' LIMIT 1"",FALSE)"),"")</f>
        <v/>
      </c>
      <c r="F658" s="125"/>
    </row>
    <row r="659" hidden="1">
      <c r="A659" s="130"/>
      <c r="B659" s="130"/>
      <c r="C659" s="130"/>
      <c r="D659" s="127"/>
      <c r="E659" s="123" t="str">
        <f>IFERROR(__xludf.DUMMYFUNCTION("Query('(Fuente) 2. Campos'!$1:$994,""SELECT E WHERE A = '""&amp;D659&amp;""' LIMIT 1"",FALSE)"),"")</f>
        <v/>
      </c>
      <c r="F659" s="125"/>
    </row>
    <row r="660" hidden="1">
      <c r="A660" s="130"/>
      <c r="B660" s="130"/>
      <c r="C660" s="130"/>
      <c r="D660" s="127"/>
      <c r="E660" s="123" t="str">
        <f>IFERROR(__xludf.DUMMYFUNCTION("Query('(Fuente) 2. Campos'!$1:$994,""SELECT E WHERE A = '""&amp;D660&amp;""' LIMIT 1"",FALSE)"),"")</f>
        <v/>
      </c>
      <c r="F660" s="125"/>
    </row>
    <row r="661" hidden="1">
      <c r="A661" s="130"/>
      <c r="B661" s="130"/>
      <c r="C661" s="130"/>
      <c r="D661" s="127"/>
      <c r="E661" s="123" t="str">
        <f>IFERROR(__xludf.DUMMYFUNCTION("Query('(Fuente) 2. Campos'!$1:$994,""SELECT E WHERE A = '""&amp;D661&amp;""' LIMIT 1"",FALSE)"),"")</f>
        <v/>
      </c>
      <c r="F661" s="125"/>
    </row>
    <row r="662" hidden="1">
      <c r="A662" s="130"/>
      <c r="B662" s="130"/>
      <c r="C662" s="130"/>
      <c r="D662" s="127"/>
      <c r="E662" s="123" t="str">
        <f>IFERROR(__xludf.DUMMYFUNCTION("Query('(Fuente) 2. Campos'!$1:$994,""SELECT E WHERE A = '""&amp;D662&amp;""' LIMIT 1"",FALSE)"),"")</f>
        <v/>
      </c>
      <c r="F662" s="125"/>
    </row>
    <row r="663" hidden="1">
      <c r="A663" s="130"/>
      <c r="B663" s="130"/>
      <c r="C663" s="130"/>
      <c r="D663" s="127"/>
      <c r="E663" s="123" t="str">
        <f>IFERROR(__xludf.DUMMYFUNCTION("Query('(Fuente) 2. Campos'!$1:$994,""SELECT E WHERE A = '""&amp;D663&amp;""' LIMIT 1"",FALSE)"),"")</f>
        <v/>
      </c>
      <c r="F663" s="125"/>
    </row>
    <row r="664" hidden="1">
      <c r="A664" s="130"/>
      <c r="B664" s="130"/>
      <c r="C664" s="130"/>
      <c r="D664" s="127"/>
      <c r="E664" s="123" t="str">
        <f>IFERROR(__xludf.DUMMYFUNCTION("Query('(Fuente) 2. Campos'!$1:$994,""SELECT E WHERE A = '""&amp;D664&amp;""' LIMIT 1"",FALSE)"),"")</f>
        <v/>
      </c>
      <c r="F664" s="125"/>
    </row>
    <row r="665" hidden="1">
      <c r="A665" s="130"/>
      <c r="B665" s="130"/>
      <c r="C665" s="130"/>
      <c r="D665" s="127"/>
      <c r="E665" s="123" t="str">
        <f>IFERROR(__xludf.DUMMYFUNCTION("Query('(Fuente) 2. Campos'!$1:$994,""SELECT E WHERE A = '""&amp;D665&amp;""' LIMIT 1"",FALSE)"),"")</f>
        <v/>
      </c>
      <c r="F665" s="125"/>
    </row>
    <row r="666" hidden="1">
      <c r="A666" s="130"/>
      <c r="B666" s="130"/>
      <c r="C666" s="130"/>
      <c r="D666" s="127"/>
      <c r="E666" s="123" t="str">
        <f>IFERROR(__xludf.DUMMYFUNCTION("Query('(Fuente) 2. Campos'!$1:$994,""SELECT E WHERE A = '""&amp;D666&amp;""' LIMIT 1"",FALSE)"),"")</f>
        <v/>
      </c>
      <c r="F666" s="125"/>
    </row>
    <row r="667" hidden="1">
      <c r="A667" s="130"/>
      <c r="B667" s="130"/>
      <c r="C667" s="130"/>
      <c r="D667" s="127"/>
      <c r="E667" s="123" t="str">
        <f>IFERROR(__xludf.DUMMYFUNCTION("Query('(Fuente) 2. Campos'!$1:$994,""SELECT E WHERE A = '""&amp;D667&amp;""' LIMIT 1"",FALSE)"),"")</f>
        <v/>
      </c>
      <c r="F667" s="125"/>
    </row>
    <row r="668" hidden="1">
      <c r="A668" s="130"/>
      <c r="B668" s="130"/>
      <c r="C668" s="130"/>
      <c r="D668" s="127"/>
      <c r="E668" s="123" t="str">
        <f>IFERROR(__xludf.DUMMYFUNCTION("Query('(Fuente) 2. Campos'!$1:$994,""SELECT E WHERE A = '""&amp;D668&amp;""' LIMIT 1"",FALSE)"),"")</f>
        <v/>
      </c>
      <c r="F668" s="125"/>
    </row>
    <row r="669" hidden="1">
      <c r="A669" s="130"/>
      <c r="B669" s="130"/>
      <c r="C669" s="130"/>
      <c r="D669" s="127"/>
      <c r="E669" s="123" t="str">
        <f>IFERROR(__xludf.DUMMYFUNCTION("Query('(Fuente) 2. Campos'!$1:$994,""SELECT E WHERE A = '""&amp;D669&amp;""' LIMIT 1"",FALSE)"),"")</f>
        <v/>
      </c>
      <c r="F669" s="125"/>
    </row>
    <row r="670" hidden="1">
      <c r="A670" s="130"/>
      <c r="B670" s="130"/>
      <c r="C670" s="130"/>
      <c r="D670" s="127"/>
      <c r="E670" s="123" t="str">
        <f>IFERROR(__xludf.DUMMYFUNCTION("Query('(Fuente) 2. Campos'!$1:$994,""SELECT E WHERE A = '""&amp;D670&amp;""' LIMIT 1"",FALSE)"),"")</f>
        <v/>
      </c>
      <c r="F670" s="125"/>
    </row>
    <row r="671" hidden="1">
      <c r="A671" s="130"/>
      <c r="B671" s="130"/>
      <c r="C671" s="130"/>
      <c r="D671" s="127"/>
      <c r="E671" s="123" t="str">
        <f>IFERROR(__xludf.DUMMYFUNCTION("Query('(Fuente) 2. Campos'!$1:$994,""SELECT E WHERE A = '""&amp;D671&amp;""' LIMIT 1"",FALSE)"),"")</f>
        <v/>
      </c>
      <c r="F671" s="125"/>
    </row>
    <row r="672" hidden="1">
      <c r="A672" s="130"/>
      <c r="B672" s="130"/>
      <c r="C672" s="130"/>
      <c r="D672" s="127"/>
      <c r="E672" s="123" t="str">
        <f>IFERROR(__xludf.DUMMYFUNCTION("Query('(Fuente) 2. Campos'!$1:$994,""SELECT E WHERE A = '""&amp;D672&amp;""' LIMIT 1"",FALSE)"),"")</f>
        <v/>
      </c>
      <c r="F672" s="125"/>
    </row>
    <row r="673" hidden="1">
      <c r="A673" s="130"/>
      <c r="B673" s="130"/>
      <c r="C673" s="130"/>
      <c r="D673" s="127"/>
      <c r="E673" s="123" t="str">
        <f>IFERROR(__xludf.DUMMYFUNCTION("Query('(Fuente) 2. Campos'!$1:$994,""SELECT E WHERE A = '""&amp;D673&amp;""' LIMIT 1"",FALSE)"),"")</f>
        <v/>
      </c>
      <c r="F673" s="125"/>
    </row>
    <row r="674" hidden="1">
      <c r="A674" s="130"/>
      <c r="B674" s="130"/>
      <c r="C674" s="130"/>
      <c r="D674" s="127"/>
      <c r="E674" s="123" t="str">
        <f>IFERROR(__xludf.DUMMYFUNCTION("Query('(Fuente) 2. Campos'!$1:$994,""SELECT E WHERE A = '""&amp;D674&amp;""' LIMIT 1"",FALSE)"),"")</f>
        <v/>
      </c>
      <c r="F674" s="125"/>
    </row>
    <row r="675" hidden="1">
      <c r="A675" s="130"/>
      <c r="B675" s="130"/>
      <c r="C675" s="130"/>
      <c r="D675" s="127"/>
      <c r="E675" s="123" t="str">
        <f>IFERROR(__xludf.DUMMYFUNCTION("Query('(Fuente) 2. Campos'!$1:$994,""SELECT E WHERE A = '""&amp;D675&amp;""' LIMIT 1"",FALSE)"),"")</f>
        <v/>
      </c>
      <c r="F675" s="125"/>
    </row>
    <row r="676" hidden="1">
      <c r="A676" s="130"/>
      <c r="B676" s="130"/>
      <c r="C676" s="130"/>
      <c r="D676" s="127"/>
      <c r="E676" s="123" t="str">
        <f>IFERROR(__xludf.DUMMYFUNCTION("Query('(Fuente) 2. Campos'!$1:$994,""SELECT E WHERE A = '""&amp;D676&amp;""' LIMIT 1"",FALSE)"),"")</f>
        <v/>
      </c>
      <c r="F676" s="125"/>
    </row>
    <row r="677" hidden="1">
      <c r="A677" s="130"/>
      <c r="B677" s="130"/>
      <c r="C677" s="130"/>
      <c r="D677" s="127"/>
      <c r="E677" s="123" t="str">
        <f>IFERROR(__xludf.DUMMYFUNCTION("Query('(Fuente) 2. Campos'!$1:$994,""SELECT E WHERE A = '""&amp;D677&amp;""' LIMIT 1"",FALSE)"),"")</f>
        <v/>
      </c>
      <c r="F677" s="125"/>
    </row>
    <row r="678" hidden="1">
      <c r="A678" s="130"/>
      <c r="B678" s="130"/>
      <c r="C678" s="130"/>
      <c r="D678" s="127"/>
      <c r="E678" s="123" t="str">
        <f>IFERROR(__xludf.DUMMYFUNCTION("Query('(Fuente) 2. Campos'!$1:$994,""SELECT E WHERE A = '""&amp;D678&amp;""' LIMIT 1"",FALSE)"),"")</f>
        <v/>
      </c>
      <c r="F678" s="125"/>
    </row>
    <row r="679" hidden="1">
      <c r="A679" s="130"/>
      <c r="B679" s="130"/>
      <c r="C679" s="130"/>
      <c r="D679" s="127"/>
      <c r="E679" s="123" t="str">
        <f>IFERROR(__xludf.DUMMYFUNCTION("Query('(Fuente) 2. Campos'!$1:$994,""SELECT E WHERE A = '""&amp;D679&amp;""' LIMIT 1"",FALSE)"),"")</f>
        <v/>
      </c>
      <c r="F679" s="125"/>
    </row>
    <row r="680" hidden="1">
      <c r="A680" s="130"/>
      <c r="B680" s="130"/>
      <c r="C680" s="130"/>
      <c r="D680" s="127"/>
      <c r="E680" s="123" t="str">
        <f>IFERROR(__xludf.DUMMYFUNCTION("Query('(Fuente) 2. Campos'!$1:$994,""SELECT E WHERE A = '""&amp;D680&amp;""' LIMIT 1"",FALSE)"),"")</f>
        <v/>
      </c>
      <c r="F680" s="125"/>
    </row>
    <row r="681" hidden="1">
      <c r="A681" s="130"/>
      <c r="B681" s="130"/>
      <c r="C681" s="130"/>
      <c r="D681" s="127"/>
      <c r="E681" s="123" t="str">
        <f>IFERROR(__xludf.DUMMYFUNCTION("Query('(Fuente) 2. Campos'!$1:$994,""SELECT E WHERE A = '""&amp;D681&amp;""' LIMIT 1"",FALSE)"),"")</f>
        <v/>
      </c>
      <c r="F681" s="125"/>
    </row>
    <row r="682" hidden="1">
      <c r="A682" s="130"/>
      <c r="B682" s="130"/>
      <c r="C682" s="130"/>
      <c r="D682" s="127"/>
      <c r="E682" s="123" t="str">
        <f>IFERROR(__xludf.DUMMYFUNCTION("Query('(Fuente) 2. Campos'!$1:$994,""SELECT E WHERE A = '""&amp;D682&amp;""' LIMIT 1"",FALSE)"),"")</f>
        <v/>
      </c>
      <c r="F682" s="125"/>
    </row>
    <row r="683" hidden="1">
      <c r="A683" s="130"/>
      <c r="B683" s="130"/>
      <c r="C683" s="130"/>
      <c r="D683" s="127"/>
      <c r="E683" s="123" t="str">
        <f>IFERROR(__xludf.DUMMYFUNCTION("Query('(Fuente) 2. Campos'!$1:$994,""SELECT E WHERE A = '""&amp;D683&amp;""' LIMIT 1"",FALSE)"),"")</f>
        <v/>
      </c>
      <c r="F683" s="125"/>
    </row>
    <row r="684" hidden="1">
      <c r="A684" s="130"/>
      <c r="B684" s="130"/>
      <c r="C684" s="130"/>
      <c r="D684" s="127"/>
      <c r="E684" s="123" t="str">
        <f>IFERROR(__xludf.DUMMYFUNCTION("Query('(Fuente) 2. Campos'!$1:$994,""SELECT E WHERE A = '""&amp;D684&amp;""' LIMIT 1"",FALSE)"),"")</f>
        <v/>
      </c>
      <c r="F684" s="125"/>
    </row>
    <row r="685" hidden="1">
      <c r="A685" s="130"/>
      <c r="B685" s="130"/>
      <c r="C685" s="130"/>
      <c r="D685" s="127"/>
      <c r="E685" s="123" t="str">
        <f>IFERROR(__xludf.DUMMYFUNCTION("Query('(Fuente) 2. Campos'!$1:$994,""SELECT E WHERE A = '""&amp;D685&amp;""' LIMIT 1"",FALSE)"),"")</f>
        <v/>
      </c>
      <c r="F685" s="125"/>
    </row>
    <row r="686" hidden="1">
      <c r="A686" s="130"/>
      <c r="B686" s="130"/>
      <c r="C686" s="130"/>
      <c r="D686" s="127"/>
      <c r="E686" s="123" t="str">
        <f>IFERROR(__xludf.DUMMYFUNCTION("Query('(Fuente) 2. Campos'!$1:$994,""SELECT E WHERE A = '""&amp;D686&amp;""' LIMIT 1"",FALSE)"),"")</f>
        <v/>
      </c>
      <c r="F686" s="125"/>
    </row>
    <row r="687" hidden="1">
      <c r="A687" s="130"/>
      <c r="B687" s="130"/>
      <c r="C687" s="130"/>
      <c r="D687" s="127"/>
      <c r="E687" s="123" t="str">
        <f>IFERROR(__xludf.DUMMYFUNCTION("Query('(Fuente) 2. Campos'!$1:$994,""SELECT E WHERE A = '""&amp;D687&amp;""' LIMIT 1"",FALSE)"),"")</f>
        <v/>
      </c>
      <c r="F687" s="125"/>
    </row>
    <row r="688" hidden="1">
      <c r="A688" s="130"/>
      <c r="B688" s="130"/>
      <c r="C688" s="130"/>
      <c r="D688" s="127"/>
      <c r="E688" s="123" t="str">
        <f>IFERROR(__xludf.DUMMYFUNCTION("Query('(Fuente) 2. Campos'!$1:$994,""SELECT E WHERE A = '""&amp;D688&amp;""' LIMIT 1"",FALSE)"),"")</f>
        <v/>
      </c>
      <c r="F688" s="125"/>
    </row>
    <row r="689" hidden="1">
      <c r="A689" s="130"/>
      <c r="B689" s="130"/>
      <c r="C689" s="130"/>
      <c r="D689" s="127"/>
      <c r="E689" s="123" t="str">
        <f>IFERROR(__xludf.DUMMYFUNCTION("Query('(Fuente) 2. Campos'!$1:$994,""SELECT E WHERE A = '""&amp;D689&amp;""' LIMIT 1"",FALSE)"),"")</f>
        <v/>
      </c>
      <c r="F689" s="125"/>
    </row>
    <row r="690" hidden="1">
      <c r="A690" s="130"/>
      <c r="B690" s="130"/>
      <c r="C690" s="130"/>
      <c r="D690" s="127"/>
      <c r="E690" s="123" t="str">
        <f>IFERROR(__xludf.DUMMYFUNCTION("Query('(Fuente) 2. Campos'!$1:$994,""SELECT E WHERE A = '""&amp;D690&amp;""' LIMIT 1"",FALSE)"),"")</f>
        <v/>
      </c>
      <c r="F690" s="125"/>
    </row>
    <row r="691" hidden="1">
      <c r="A691" s="130"/>
      <c r="B691" s="130"/>
      <c r="C691" s="130"/>
      <c r="D691" s="127"/>
      <c r="E691" s="123" t="str">
        <f>IFERROR(__xludf.DUMMYFUNCTION("Query('(Fuente) 2. Campos'!$1:$994,""SELECT E WHERE A = '""&amp;D691&amp;""' LIMIT 1"",FALSE)"),"")</f>
        <v/>
      </c>
      <c r="F691" s="125"/>
    </row>
    <row r="692" hidden="1">
      <c r="A692" s="130"/>
      <c r="B692" s="130"/>
      <c r="C692" s="130"/>
      <c r="D692" s="127"/>
      <c r="E692" s="123" t="str">
        <f>IFERROR(__xludf.DUMMYFUNCTION("Query('(Fuente) 2. Campos'!$1:$994,""SELECT E WHERE A = '""&amp;D692&amp;""' LIMIT 1"",FALSE)"),"")</f>
        <v/>
      </c>
      <c r="F692" s="125"/>
    </row>
    <row r="693" hidden="1">
      <c r="A693" s="130"/>
      <c r="B693" s="130"/>
      <c r="C693" s="130"/>
      <c r="D693" s="127"/>
      <c r="E693" s="123" t="str">
        <f>IFERROR(__xludf.DUMMYFUNCTION("Query('(Fuente) 2. Campos'!$1:$994,""SELECT E WHERE A = '""&amp;D693&amp;""' LIMIT 1"",FALSE)"),"")</f>
        <v/>
      </c>
      <c r="F693" s="125"/>
    </row>
    <row r="694" hidden="1">
      <c r="A694" s="130"/>
      <c r="B694" s="130"/>
      <c r="C694" s="130"/>
      <c r="D694" s="127"/>
      <c r="E694" s="123" t="str">
        <f>IFERROR(__xludf.DUMMYFUNCTION("Query('(Fuente) 2. Campos'!$1:$994,""SELECT E WHERE A = '""&amp;D694&amp;""' LIMIT 1"",FALSE)"),"")</f>
        <v/>
      </c>
      <c r="F694" s="125"/>
    </row>
    <row r="695" hidden="1">
      <c r="A695" s="130"/>
      <c r="B695" s="130"/>
      <c r="C695" s="130"/>
      <c r="D695" s="127"/>
      <c r="E695" s="123" t="str">
        <f>IFERROR(__xludf.DUMMYFUNCTION("Query('(Fuente) 2. Campos'!$1:$994,""SELECT E WHERE A = '""&amp;D695&amp;""' LIMIT 1"",FALSE)"),"")</f>
        <v/>
      </c>
      <c r="F695" s="125"/>
    </row>
    <row r="696" hidden="1">
      <c r="A696" s="130"/>
      <c r="B696" s="130"/>
      <c r="C696" s="130"/>
      <c r="D696" s="127"/>
      <c r="E696" s="123" t="str">
        <f>IFERROR(__xludf.DUMMYFUNCTION("Query('(Fuente) 2. Campos'!$1:$994,""SELECT E WHERE A = '""&amp;D696&amp;""' LIMIT 1"",FALSE)"),"")</f>
        <v/>
      </c>
      <c r="F696" s="125"/>
    </row>
    <row r="697" hidden="1">
      <c r="A697" s="130"/>
      <c r="B697" s="130"/>
      <c r="C697" s="130"/>
      <c r="D697" s="127"/>
      <c r="E697" s="123" t="str">
        <f>IFERROR(__xludf.DUMMYFUNCTION("Query('(Fuente) 2. Campos'!$1:$994,""SELECT E WHERE A = '""&amp;D697&amp;""' LIMIT 1"",FALSE)"),"")</f>
        <v/>
      </c>
      <c r="F697" s="125"/>
    </row>
    <row r="698" hidden="1">
      <c r="A698" s="130"/>
      <c r="B698" s="130"/>
      <c r="C698" s="130"/>
      <c r="D698" s="127"/>
      <c r="E698" s="123" t="str">
        <f>IFERROR(__xludf.DUMMYFUNCTION("Query('(Fuente) 2. Campos'!$1:$994,""SELECT E WHERE A = '""&amp;D698&amp;""' LIMIT 1"",FALSE)"),"")</f>
        <v/>
      </c>
      <c r="F698" s="125"/>
    </row>
    <row r="699" hidden="1">
      <c r="A699" s="130"/>
      <c r="B699" s="130"/>
      <c r="C699" s="130"/>
      <c r="D699" s="127"/>
      <c r="E699" s="123" t="str">
        <f>IFERROR(__xludf.DUMMYFUNCTION("Query('(Fuente) 2. Campos'!$1:$994,""SELECT E WHERE A = '""&amp;D699&amp;""' LIMIT 1"",FALSE)"),"")</f>
        <v/>
      </c>
      <c r="F699" s="125"/>
    </row>
    <row r="700" hidden="1">
      <c r="A700" s="130"/>
      <c r="B700" s="130"/>
      <c r="C700" s="130"/>
      <c r="D700" s="127"/>
      <c r="E700" s="123" t="str">
        <f>IFERROR(__xludf.DUMMYFUNCTION("Query('(Fuente) 2. Campos'!$1:$994,""SELECT E WHERE A = '""&amp;D700&amp;""' LIMIT 1"",FALSE)"),"")</f>
        <v/>
      </c>
      <c r="F700" s="125"/>
    </row>
    <row r="701" hidden="1">
      <c r="A701" s="130"/>
      <c r="B701" s="130"/>
      <c r="C701" s="130"/>
      <c r="D701" s="127"/>
      <c r="E701" s="123" t="str">
        <f>IFERROR(__xludf.DUMMYFUNCTION("Query('(Fuente) 2. Campos'!$1:$994,""SELECT E WHERE A = '""&amp;D701&amp;""' LIMIT 1"",FALSE)"),"")</f>
        <v/>
      </c>
      <c r="F701" s="125"/>
    </row>
    <row r="702" hidden="1">
      <c r="A702" s="130"/>
      <c r="B702" s="130"/>
      <c r="C702" s="130"/>
      <c r="D702" s="127"/>
      <c r="E702" s="123" t="str">
        <f>IFERROR(__xludf.DUMMYFUNCTION("Query('(Fuente) 2. Campos'!$1:$994,""SELECT E WHERE A = '""&amp;D702&amp;""' LIMIT 1"",FALSE)"),"")</f>
        <v/>
      </c>
      <c r="F702" s="125"/>
    </row>
    <row r="703" hidden="1">
      <c r="A703" s="130"/>
      <c r="B703" s="130"/>
      <c r="C703" s="130"/>
      <c r="D703" s="127"/>
      <c r="E703" s="123" t="str">
        <f>IFERROR(__xludf.DUMMYFUNCTION("Query('(Fuente) 2. Campos'!$1:$994,""SELECT E WHERE A = '""&amp;D703&amp;""' LIMIT 1"",FALSE)"),"")</f>
        <v/>
      </c>
      <c r="F703" s="125"/>
    </row>
    <row r="704" hidden="1">
      <c r="A704" s="130"/>
      <c r="B704" s="130"/>
      <c r="C704" s="130"/>
      <c r="D704" s="127"/>
      <c r="E704" s="123" t="str">
        <f>IFERROR(__xludf.DUMMYFUNCTION("Query('(Fuente) 2. Campos'!$1:$994,""SELECT E WHERE A = '""&amp;D704&amp;""' LIMIT 1"",FALSE)"),"")</f>
        <v/>
      </c>
      <c r="F704" s="125"/>
    </row>
    <row r="705" hidden="1">
      <c r="A705" s="130"/>
      <c r="B705" s="130"/>
      <c r="C705" s="130"/>
      <c r="D705" s="127"/>
      <c r="E705" s="123" t="str">
        <f>IFERROR(__xludf.DUMMYFUNCTION("Query('(Fuente) 2. Campos'!$1:$994,""SELECT E WHERE A = '""&amp;D705&amp;""' LIMIT 1"",FALSE)"),"")</f>
        <v/>
      </c>
      <c r="F705" s="125"/>
    </row>
    <row r="706" hidden="1">
      <c r="A706" s="130"/>
      <c r="B706" s="130"/>
      <c r="C706" s="130"/>
      <c r="D706" s="127"/>
      <c r="E706" s="123" t="str">
        <f>IFERROR(__xludf.DUMMYFUNCTION("Query('(Fuente) 2. Campos'!$1:$994,""SELECT E WHERE A = '""&amp;D706&amp;""' LIMIT 1"",FALSE)"),"")</f>
        <v/>
      </c>
      <c r="F706" s="125"/>
    </row>
    <row r="707" hidden="1">
      <c r="A707" s="130"/>
      <c r="B707" s="130"/>
      <c r="C707" s="130"/>
      <c r="D707" s="127"/>
      <c r="E707" s="123" t="str">
        <f>IFERROR(__xludf.DUMMYFUNCTION("Query('(Fuente) 2. Campos'!$1:$994,""SELECT E WHERE A = '""&amp;D707&amp;""' LIMIT 1"",FALSE)"),"")</f>
        <v/>
      </c>
      <c r="F707" s="125"/>
    </row>
    <row r="708" hidden="1">
      <c r="A708" s="130"/>
      <c r="B708" s="130"/>
      <c r="C708" s="130"/>
      <c r="D708" s="127"/>
      <c r="E708" s="123" t="str">
        <f>IFERROR(__xludf.DUMMYFUNCTION("Query('(Fuente) 2. Campos'!$1:$994,""SELECT E WHERE A = '""&amp;D708&amp;""' LIMIT 1"",FALSE)"),"")</f>
        <v/>
      </c>
      <c r="F708" s="125"/>
    </row>
    <row r="709" hidden="1">
      <c r="A709" s="130"/>
      <c r="B709" s="130"/>
      <c r="C709" s="130"/>
      <c r="D709" s="127"/>
      <c r="E709" s="123" t="str">
        <f>IFERROR(__xludf.DUMMYFUNCTION("Query('(Fuente) 2. Campos'!$1:$994,""SELECT E WHERE A = '""&amp;D709&amp;""' LIMIT 1"",FALSE)"),"")</f>
        <v/>
      </c>
      <c r="F709" s="125"/>
    </row>
    <row r="710" hidden="1">
      <c r="A710" s="130"/>
      <c r="B710" s="130"/>
      <c r="C710" s="130"/>
      <c r="D710" s="127"/>
      <c r="E710" s="123" t="str">
        <f>IFERROR(__xludf.DUMMYFUNCTION("Query('(Fuente) 2. Campos'!$1:$994,""SELECT E WHERE A = '""&amp;D710&amp;""' LIMIT 1"",FALSE)"),"")</f>
        <v/>
      </c>
      <c r="F710" s="125"/>
    </row>
    <row r="711" hidden="1">
      <c r="A711" s="130"/>
      <c r="B711" s="130"/>
      <c r="C711" s="130"/>
      <c r="D711" s="127"/>
      <c r="E711" s="123" t="str">
        <f>IFERROR(__xludf.DUMMYFUNCTION("Query('(Fuente) 2. Campos'!$1:$994,""SELECT E WHERE A = '""&amp;D711&amp;""' LIMIT 1"",FALSE)"),"")</f>
        <v/>
      </c>
      <c r="F711" s="125"/>
    </row>
    <row r="712" hidden="1">
      <c r="A712" s="130"/>
      <c r="B712" s="130"/>
      <c r="C712" s="130"/>
      <c r="D712" s="127"/>
      <c r="E712" s="123" t="str">
        <f>IFERROR(__xludf.DUMMYFUNCTION("Query('(Fuente) 2. Campos'!$1:$994,""SELECT E WHERE A = '""&amp;D712&amp;""' LIMIT 1"",FALSE)"),"")</f>
        <v/>
      </c>
      <c r="F712" s="125"/>
    </row>
    <row r="713" hidden="1">
      <c r="A713" s="130"/>
      <c r="B713" s="130"/>
      <c r="C713" s="130"/>
      <c r="D713" s="127"/>
      <c r="E713" s="123" t="str">
        <f>IFERROR(__xludf.DUMMYFUNCTION("Query('(Fuente) 2. Campos'!$1:$994,""SELECT E WHERE A = '""&amp;D713&amp;""' LIMIT 1"",FALSE)"),"")</f>
        <v/>
      </c>
      <c r="F713" s="125"/>
    </row>
    <row r="714" hidden="1">
      <c r="A714" s="130"/>
      <c r="B714" s="130"/>
      <c r="C714" s="130"/>
      <c r="D714" s="127"/>
      <c r="E714" s="123" t="str">
        <f>IFERROR(__xludf.DUMMYFUNCTION("Query('(Fuente) 2. Campos'!$1:$994,""SELECT E WHERE A = '""&amp;D714&amp;""' LIMIT 1"",FALSE)"),"")</f>
        <v/>
      </c>
      <c r="F714" s="125"/>
    </row>
    <row r="715" hidden="1">
      <c r="A715" s="130"/>
      <c r="B715" s="130"/>
      <c r="C715" s="130"/>
      <c r="D715" s="127"/>
      <c r="E715" s="123" t="str">
        <f>IFERROR(__xludf.DUMMYFUNCTION("Query('(Fuente) 2. Campos'!$1:$994,""SELECT E WHERE A = '""&amp;D715&amp;""' LIMIT 1"",FALSE)"),"")</f>
        <v/>
      </c>
      <c r="F715" s="125"/>
    </row>
    <row r="716" hidden="1">
      <c r="A716" s="130"/>
      <c r="B716" s="130"/>
      <c r="C716" s="130"/>
      <c r="D716" s="127"/>
      <c r="E716" s="123" t="str">
        <f>IFERROR(__xludf.DUMMYFUNCTION("Query('(Fuente) 2. Campos'!$1:$994,""SELECT E WHERE A = '""&amp;D716&amp;""' LIMIT 1"",FALSE)"),"")</f>
        <v/>
      </c>
      <c r="F716" s="125"/>
    </row>
    <row r="717" hidden="1">
      <c r="A717" s="130"/>
      <c r="B717" s="130"/>
      <c r="C717" s="130"/>
      <c r="D717" s="127"/>
      <c r="E717" s="123" t="str">
        <f>IFERROR(__xludf.DUMMYFUNCTION("Query('(Fuente) 2. Campos'!$1:$994,""SELECT E WHERE A = '""&amp;D717&amp;""' LIMIT 1"",FALSE)"),"")</f>
        <v/>
      </c>
      <c r="F717" s="125"/>
    </row>
    <row r="718" hidden="1">
      <c r="A718" s="130"/>
      <c r="B718" s="130"/>
      <c r="C718" s="130"/>
      <c r="D718" s="127"/>
      <c r="E718" s="123" t="str">
        <f>IFERROR(__xludf.DUMMYFUNCTION("Query('(Fuente) 2. Campos'!$1:$994,""SELECT E WHERE A = '""&amp;D718&amp;""' LIMIT 1"",FALSE)"),"")</f>
        <v/>
      </c>
      <c r="F718" s="125"/>
    </row>
    <row r="719" hidden="1">
      <c r="A719" s="130"/>
      <c r="B719" s="130"/>
      <c r="C719" s="130"/>
      <c r="D719" s="127"/>
      <c r="E719" s="123" t="str">
        <f>IFERROR(__xludf.DUMMYFUNCTION("Query('(Fuente) 2. Campos'!$1:$994,""SELECT E WHERE A = '""&amp;D719&amp;""' LIMIT 1"",FALSE)"),"")</f>
        <v/>
      </c>
      <c r="F719" s="125"/>
    </row>
    <row r="720" hidden="1">
      <c r="A720" s="130"/>
      <c r="B720" s="130"/>
      <c r="C720" s="130"/>
      <c r="D720" s="127"/>
      <c r="E720" s="123" t="str">
        <f>IFERROR(__xludf.DUMMYFUNCTION("Query('(Fuente) 2. Campos'!$1:$994,""SELECT E WHERE A = '""&amp;D720&amp;""' LIMIT 1"",FALSE)"),"")</f>
        <v/>
      </c>
      <c r="F720" s="125"/>
    </row>
    <row r="721" hidden="1">
      <c r="A721" s="130"/>
      <c r="B721" s="130"/>
      <c r="C721" s="130"/>
      <c r="D721" s="127"/>
      <c r="E721" s="123" t="str">
        <f>IFERROR(__xludf.DUMMYFUNCTION("Query('(Fuente) 2. Campos'!$1:$994,""SELECT E WHERE A = '""&amp;D721&amp;""' LIMIT 1"",FALSE)"),"")</f>
        <v/>
      </c>
      <c r="F721" s="125"/>
    </row>
    <row r="722" hidden="1">
      <c r="A722" s="130"/>
      <c r="B722" s="130"/>
      <c r="C722" s="130"/>
      <c r="D722" s="127"/>
      <c r="E722" s="123" t="str">
        <f>IFERROR(__xludf.DUMMYFUNCTION("Query('(Fuente) 2. Campos'!$1:$994,""SELECT E WHERE A = '""&amp;D722&amp;""' LIMIT 1"",FALSE)"),"")</f>
        <v/>
      </c>
      <c r="F722" s="125"/>
    </row>
    <row r="723" hidden="1">
      <c r="A723" s="130"/>
      <c r="B723" s="130"/>
      <c r="C723" s="130"/>
      <c r="D723" s="127"/>
      <c r="E723" s="123" t="str">
        <f>IFERROR(__xludf.DUMMYFUNCTION("Query('(Fuente) 2. Campos'!$1:$994,""SELECT E WHERE A = '""&amp;D723&amp;""' LIMIT 1"",FALSE)"),"")</f>
        <v/>
      </c>
      <c r="F723" s="125"/>
    </row>
    <row r="724" hidden="1">
      <c r="A724" s="130"/>
      <c r="B724" s="130"/>
      <c r="C724" s="130"/>
      <c r="D724" s="127"/>
      <c r="E724" s="123" t="str">
        <f>IFERROR(__xludf.DUMMYFUNCTION("Query('(Fuente) 2. Campos'!$1:$994,""SELECT E WHERE A = '""&amp;D724&amp;""' LIMIT 1"",FALSE)"),"")</f>
        <v/>
      </c>
      <c r="F724" s="125"/>
    </row>
    <row r="725" hidden="1">
      <c r="A725" s="130"/>
      <c r="B725" s="130"/>
      <c r="C725" s="130"/>
      <c r="D725" s="127"/>
      <c r="E725" s="123" t="str">
        <f>IFERROR(__xludf.DUMMYFUNCTION("Query('(Fuente) 2. Campos'!$1:$994,""SELECT E WHERE A = '""&amp;D725&amp;""' LIMIT 1"",FALSE)"),"")</f>
        <v/>
      </c>
      <c r="F725" s="125"/>
    </row>
    <row r="726" hidden="1">
      <c r="A726" s="130"/>
      <c r="B726" s="130"/>
      <c r="C726" s="130"/>
      <c r="D726" s="127"/>
      <c r="E726" s="123" t="str">
        <f>IFERROR(__xludf.DUMMYFUNCTION("Query('(Fuente) 2. Campos'!$1:$994,""SELECT E WHERE A = '""&amp;D726&amp;""' LIMIT 1"",FALSE)"),"")</f>
        <v/>
      </c>
      <c r="F726" s="125"/>
    </row>
    <row r="727" hidden="1">
      <c r="A727" s="130"/>
      <c r="B727" s="130"/>
      <c r="C727" s="130"/>
      <c r="D727" s="127"/>
      <c r="E727" s="123" t="str">
        <f>IFERROR(__xludf.DUMMYFUNCTION("Query('(Fuente) 2. Campos'!$1:$994,""SELECT E WHERE A = '""&amp;D727&amp;""' LIMIT 1"",FALSE)"),"")</f>
        <v/>
      </c>
      <c r="F727" s="125"/>
    </row>
    <row r="728" hidden="1">
      <c r="A728" s="130"/>
      <c r="B728" s="130"/>
      <c r="C728" s="130"/>
      <c r="D728" s="127"/>
      <c r="E728" s="123" t="str">
        <f>IFERROR(__xludf.DUMMYFUNCTION("Query('(Fuente) 2. Campos'!$1:$994,""SELECT E WHERE A = '""&amp;D728&amp;""' LIMIT 1"",FALSE)"),"")</f>
        <v/>
      </c>
      <c r="F728" s="125"/>
    </row>
    <row r="729" hidden="1">
      <c r="A729" s="130"/>
      <c r="B729" s="130"/>
      <c r="C729" s="130"/>
      <c r="D729" s="127"/>
      <c r="E729" s="123" t="str">
        <f>IFERROR(__xludf.DUMMYFUNCTION("Query('(Fuente) 2. Campos'!$1:$994,""SELECT E WHERE A = '""&amp;D729&amp;""' LIMIT 1"",FALSE)"),"")</f>
        <v/>
      </c>
      <c r="F729" s="125"/>
    </row>
    <row r="730" hidden="1">
      <c r="A730" s="130"/>
      <c r="B730" s="130"/>
      <c r="C730" s="130"/>
      <c r="D730" s="127"/>
      <c r="E730" s="123" t="str">
        <f>IFERROR(__xludf.DUMMYFUNCTION("Query('(Fuente) 2. Campos'!$1:$994,""SELECT E WHERE A = '""&amp;D730&amp;""' LIMIT 1"",FALSE)"),"")</f>
        <v/>
      </c>
      <c r="F730" s="125"/>
    </row>
    <row r="731" hidden="1">
      <c r="A731" s="130"/>
      <c r="B731" s="130"/>
      <c r="C731" s="130"/>
      <c r="D731" s="127"/>
      <c r="E731" s="123" t="str">
        <f>IFERROR(__xludf.DUMMYFUNCTION("Query('(Fuente) 2. Campos'!$1:$994,""SELECT E WHERE A = '""&amp;D731&amp;""' LIMIT 1"",FALSE)"),"")</f>
        <v/>
      </c>
      <c r="F731" s="125"/>
    </row>
    <row r="732" hidden="1">
      <c r="A732" s="130"/>
      <c r="B732" s="130"/>
      <c r="C732" s="130"/>
      <c r="D732" s="127"/>
      <c r="E732" s="123" t="str">
        <f>IFERROR(__xludf.DUMMYFUNCTION("Query('(Fuente) 2. Campos'!$1:$994,""SELECT E WHERE A = '""&amp;D732&amp;""' LIMIT 1"",FALSE)"),"")</f>
        <v/>
      </c>
      <c r="F732" s="125"/>
    </row>
    <row r="733" hidden="1">
      <c r="A733" s="130"/>
      <c r="B733" s="130"/>
      <c r="C733" s="130"/>
      <c r="D733" s="127"/>
      <c r="E733" s="123" t="str">
        <f>IFERROR(__xludf.DUMMYFUNCTION("Query('(Fuente) 2. Campos'!$1:$994,""SELECT E WHERE A = '""&amp;D733&amp;""' LIMIT 1"",FALSE)"),"")</f>
        <v/>
      </c>
      <c r="F733" s="125"/>
    </row>
    <row r="734" hidden="1">
      <c r="A734" s="130"/>
      <c r="B734" s="130"/>
      <c r="C734" s="130"/>
      <c r="D734" s="127"/>
      <c r="E734" s="123" t="str">
        <f>IFERROR(__xludf.DUMMYFUNCTION("Query('(Fuente) 2. Campos'!$1:$994,""SELECT E WHERE A = '""&amp;D734&amp;""' LIMIT 1"",FALSE)"),"")</f>
        <v/>
      </c>
      <c r="F734" s="125"/>
    </row>
    <row r="735" hidden="1">
      <c r="A735" s="130"/>
      <c r="B735" s="130"/>
      <c r="C735" s="130"/>
      <c r="D735" s="127"/>
      <c r="E735" s="123" t="str">
        <f>IFERROR(__xludf.DUMMYFUNCTION("Query('(Fuente) 2. Campos'!$1:$994,""SELECT E WHERE A = '""&amp;D735&amp;""' LIMIT 1"",FALSE)"),"")</f>
        <v/>
      </c>
      <c r="F735" s="125"/>
    </row>
    <row r="736" hidden="1">
      <c r="A736" s="130"/>
      <c r="B736" s="130"/>
      <c r="C736" s="130"/>
      <c r="D736" s="127"/>
      <c r="E736" s="123" t="str">
        <f>IFERROR(__xludf.DUMMYFUNCTION("Query('(Fuente) 2. Campos'!$1:$994,""SELECT E WHERE A = '""&amp;D736&amp;""' LIMIT 1"",FALSE)"),"")</f>
        <v/>
      </c>
      <c r="F736" s="125"/>
    </row>
    <row r="737" hidden="1">
      <c r="A737" s="130"/>
      <c r="B737" s="130"/>
      <c r="C737" s="130"/>
      <c r="D737" s="127"/>
      <c r="E737" s="123" t="str">
        <f>IFERROR(__xludf.DUMMYFUNCTION("Query('(Fuente) 2. Campos'!$1:$994,""SELECT E WHERE A = '""&amp;D737&amp;""' LIMIT 1"",FALSE)"),"")</f>
        <v/>
      </c>
      <c r="F737" s="125"/>
    </row>
    <row r="738" hidden="1">
      <c r="A738" s="130"/>
      <c r="B738" s="130"/>
      <c r="C738" s="130"/>
      <c r="D738" s="127"/>
      <c r="E738" s="123" t="str">
        <f>IFERROR(__xludf.DUMMYFUNCTION("Query('(Fuente) 2. Campos'!$1:$994,""SELECT E WHERE A = '""&amp;D738&amp;""' LIMIT 1"",FALSE)"),"")</f>
        <v/>
      </c>
      <c r="F738" s="125"/>
    </row>
    <row r="739" hidden="1">
      <c r="A739" s="130"/>
      <c r="B739" s="130"/>
      <c r="C739" s="130"/>
      <c r="D739" s="127"/>
      <c r="E739" s="123" t="str">
        <f>IFERROR(__xludf.DUMMYFUNCTION("Query('(Fuente) 2. Campos'!$1:$994,""SELECT E WHERE A = '""&amp;D739&amp;""' LIMIT 1"",FALSE)"),"")</f>
        <v/>
      </c>
      <c r="F739" s="125"/>
    </row>
    <row r="740" hidden="1">
      <c r="A740" s="130"/>
      <c r="B740" s="130"/>
      <c r="C740" s="130"/>
      <c r="D740" s="127"/>
      <c r="E740" s="123" t="str">
        <f>IFERROR(__xludf.DUMMYFUNCTION("Query('(Fuente) 2. Campos'!$1:$994,""SELECT E WHERE A = '""&amp;D740&amp;""' LIMIT 1"",FALSE)"),"")</f>
        <v/>
      </c>
      <c r="F740" s="125"/>
    </row>
    <row r="741" hidden="1">
      <c r="A741" s="130"/>
      <c r="B741" s="130"/>
      <c r="C741" s="130"/>
      <c r="D741" s="127"/>
      <c r="E741" s="123" t="str">
        <f>IFERROR(__xludf.DUMMYFUNCTION("Query('(Fuente) 2. Campos'!$1:$994,""SELECT E WHERE A = '""&amp;D741&amp;""' LIMIT 1"",FALSE)"),"")</f>
        <v/>
      </c>
      <c r="F741" s="125"/>
    </row>
    <row r="742" hidden="1">
      <c r="A742" s="130"/>
      <c r="B742" s="130"/>
      <c r="C742" s="130"/>
      <c r="D742" s="127"/>
      <c r="E742" s="123" t="str">
        <f>IFERROR(__xludf.DUMMYFUNCTION("Query('(Fuente) 2. Campos'!$1:$994,""SELECT E WHERE A = '""&amp;D742&amp;""' LIMIT 1"",FALSE)"),"")</f>
        <v/>
      </c>
      <c r="F742" s="125"/>
    </row>
    <row r="743" hidden="1">
      <c r="A743" s="130"/>
      <c r="B743" s="130"/>
      <c r="C743" s="130"/>
      <c r="D743" s="127"/>
      <c r="E743" s="123" t="str">
        <f>IFERROR(__xludf.DUMMYFUNCTION("Query('(Fuente) 2. Campos'!$1:$994,""SELECT E WHERE A = '""&amp;D743&amp;""' LIMIT 1"",FALSE)"),"")</f>
        <v/>
      </c>
      <c r="F743" s="125"/>
    </row>
    <row r="744" hidden="1">
      <c r="A744" s="130"/>
      <c r="B744" s="130"/>
      <c r="C744" s="130"/>
      <c r="D744" s="127"/>
      <c r="E744" s="123" t="str">
        <f>IFERROR(__xludf.DUMMYFUNCTION("Query('(Fuente) 2. Campos'!$1:$994,""SELECT E WHERE A = '""&amp;D744&amp;""' LIMIT 1"",FALSE)"),"")</f>
        <v/>
      </c>
      <c r="F744" s="125"/>
    </row>
    <row r="745" hidden="1">
      <c r="A745" s="130"/>
      <c r="B745" s="130"/>
      <c r="C745" s="130"/>
      <c r="D745" s="127"/>
      <c r="E745" s="123" t="str">
        <f>IFERROR(__xludf.DUMMYFUNCTION("Query('(Fuente) 2. Campos'!$1:$994,""SELECT E WHERE A = '""&amp;D745&amp;""' LIMIT 1"",FALSE)"),"")</f>
        <v/>
      </c>
      <c r="F745" s="125"/>
    </row>
    <row r="746" hidden="1">
      <c r="A746" s="130"/>
      <c r="B746" s="130"/>
      <c r="C746" s="130"/>
      <c r="D746" s="127"/>
      <c r="E746" s="123" t="str">
        <f>IFERROR(__xludf.DUMMYFUNCTION("Query('(Fuente) 2. Campos'!$1:$994,""SELECT E WHERE A = '""&amp;D746&amp;""' LIMIT 1"",FALSE)"),"")</f>
        <v/>
      </c>
      <c r="F746" s="125"/>
    </row>
    <row r="747" hidden="1">
      <c r="A747" s="130"/>
      <c r="B747" s="130"/>
      <c r="C747" s="130"/>
      <c r="D747" s="127"/>
      <c r="E747" s="123" t="str">
        <f>IFERROR(__xludf.DUMMYFUNCTION("Query('(Fuente) 2. Campos'!$1:$994,""SELECT E WHERE A = '""&amp;D747&amp;""' LIMIT 1"",FALSE)"),"")</f>
        <v/>
      </c>
      <c r="F747" s="125"/>
    </row>
    <row r="748" hidden="1">
      <c r="A748" s="130"/>
      <c r="B748" s="130"/>
      <c r="C748" s="130"/>
      <c r="D748" s="127"/>
      <c r="E748" s="123" t="str">
        <f>IFERROR(__xludf.DUMMYFUNCTION("Query('(Fuente) 2. Campos'!$1:$994,""SELECT E WHERE A = '""&amp;D748&amp;""' LIMIT 1"",FALSE)"),"")</f>
        <v/>
      </c>
      <c r="F748" s="125"/>
    </row>
    <row r="749" hidden="1">
      <c r="A749" s="130"/>
      <c r="B749" s="130"/>
      <c r="C749" s="130"/>
      <c r="D749" s="127"/>
      <c r="E749" s="123" t="str">
        <f>IFERROR(__xludf.DUMMYFUNCTION("Query('(Fuente) 2. Campos'!$1:$994,""SELECT E WHERE A = '""&amp;D749&amp;""' LIMIT 1"",FALSE)"),"")</f>
        <v/>
      </c>
      <c r="F749" s="125"/>
    </row>
    <row r="750" hidden="1">
      <c r="A750" s="130"/>
      <c r="B750" s="130"/>
      <c r="C750" s="130"/>
      <c r="D750" s="127"/>
      <c r="E750" s="123" t="str">
        <f>IFERROR(__xludf.DUMMYFUNCTION("Query('(Fuente) 2. Campos'!$1:$994,""SELECT E WHERE A = '""&amp;D750&amp;""' LIMIT 1"",FALSE)"),"")</f>
        <v/>
      </c>
      <c r="F750" s="125"/>
    </row>
    <row r="751" hidden="1">
      <c r="A751" s="130"/>
      <c r="B751" s="130"/>
      <c r="C751" s="130"/>
      <c r="D751" s="127"/>
      <c r="E751" s="123" t="str">
        <f>IFERROR(__xludf.DUMMYFUNCTION("Query('(Fuente) 2. Campos'!$1:$994,""SELECT E WHERE A = '""&amp;D751&amp;""' LIMIT 1"",FALSE)"),"")</f>
        <v/>
      </c>
      <c r="F751" s="125"/>
    </row>
    <row r="752" hidden="1">
      <c r="A752" s="130"/>
      <c r="B752" s="130"/>
      <c r="C752" s="130"/>
      <c r="D752" s="127"/>
      <c r="E752" s="123" t="str">
        <f>IFERROR(__xludf.DUMMYFUNCTION("Query('(Fuente) 2. Campos'!$1:$994,""SELECT E WHERE A = '""&amp;D752&amp;""' LIMIT 1"",FALSE)"),"")</f>
        <v/>
      </c>
      <c r="F752" s="125"/>
    </row>
    <row r="753" hidden="1">
      <c r="A753" s="130"/>
      <c r="B753" s="130"/>
      <c r="C753" s="130"/>
      <c r="D753" s="127"/>
      <c r="E753" s="123" t="str">
        <f>IFERROR(__xludf.DUMMYFUNCTION("Query('(Fuente) 2. Campos'!$1:$994,""SELECT E WHERE A = '""&amp;D753&amp;""' LIMIT 1"",FALSE)"),"")</f>
        <v/>
      </c>
      <c r="F753" s="125"/>
    </row>
    <row r="754" hidden="1">
      <c r="A754" s="130"/>
      <c r="B754" s="130"/>
      <c r="C754" s="130"/>
      <c r="D754" s="127"/>
      <c r="E754" s="123" t="str">
        <f>IFERROR(__xludf.DUMMYFUNCTION("Query('(Fuente) 2. Campos'!$1:$994,""SELECT E WHERE A = '""&amp;D754&amp;""' LIMIT 1"",FALSE)"),"")</f>
        <v/>
      </c>
      <c r="F754" s="125"/>
    </row>
    <row r="755" hidden="1">
      <c r="A755" s="130"/>
      <c r="B755" s="130"/>
      <c r="C755" s="130"/>
      <c r="D755" s="127"/>
      <c r="E755" s="123" t="str">
        <f>IFERROR(__xludf.DUMMYFUNCTION("Query('(Fuente) 2. Campos'!$1:$994,""SELECT E WHERE A = '""&amp;D755&amp;""' LIMIT 1"",FALSE)"),"")</f>
        <v/>
      </c>
      <c r="F755" s="125"/>
    </row>
    <row r="756" hidden="1">
      <c r="A756" s="130"/>
      <c r="B756" s="130"/>
      <c r="C756" s="130"/>
      <c r="D756" s="127"/>
      <c r="E756" s="123" t="str">
        <f>IFERROR(__xludf.DUMMYFUNCTION("Query('(Fuente) 2. Campos'!$1:$994,""SELECT E WHERE A = '""&amp;D756&amp;""' LIMIT 1"",FALSE)"),"")</f>
        <v/>
      </c>
      <c r="F756" s="125"/>
    </row>
    <row r="757" hidden="1">
      <c r="A757" s="130"/>
      <c r="B757" s="130"/>
      <c r="C757" s="130"/>
      <c r="D757" s="127"/>
      <c r="E757" s="123" t="str">
        <f>IFERROR(__xludf.DUMMYFUNCTION("Query('(Fuente) 2. Campos'!$1:$994,""SELECT E WHERE A = '""&amp;D757&amp;""' LIMIT 1"",FALSE)"),"")</f>
        <v/>
      </c>
      <c r="F757" s="125"/>
    </row>
    <row r="758" hidden="1">
      <c r="A758" s="130"/>
      <c r="B758" s="130"/>
      <c r="C758" s="130"/>
      <c r="D758" s="127"/>
      <c r="E758" s="123" t="str">
        <f>IFERROR(__xludf.DUMMYFUNCTION("Query('(Fuente) 2. Campos'!$1:$994,""SELECT E WHERE A = '""&amp;D758&amp;""' LIMIT 1"",FALSE)"),"")</f>
        <v/>
      </c>
      <c r="F758" s="125"/>
    </row>
    <row r="759" hidden="1">
      <c r="A759" s="130"/>
      <c r="B759" s="130"/>
      <c r="C759" s="130"/>
      <c r="D759" s="127"/>
      <c r="E759" s="123" t="str">
        <f>IFERROR(__xludf.DUMMYFUNCTION("Query('(Fuente) 2. Campos'!$1:$994,""SELECT E WHERE A = '""&amp;D759&amp;""' LIMIT 1"",FALSE)"),"")</f>
        <v/>
      </c>
      <c r="F759" s="125"/>
    </row>
    <row r="760" hidden="1">
      <c r="A760" s="130"/>
      <c r="B760" s="130"/>
      <c r="C760" s="130"/>
      <c r="D760" s="127"/>
      <c r="E760" s="123" t="str">
        <f>IFERROR(__xludf.DUMMYFUNCTION("Query('(Fuente) 2. Campos'!$1:$994,""SELECT E WHERE A = '""&amp;D760&amp;""' LIMIT 1"",FALSE)"),"")</f>
        <v/>
      </c>
      <c r="F760" s="125"/>
    </row>
    <row r="761" hidden="1">
      <c r="A761" s="130"/>
      <c r="B761" s="130"/>
      <c r="C761" s="130"/>
      <c r="D761" s="127"/>
      <c r="E761" s="123" t="str">
        <f>IFERROR(__xludf.DUMMYFUNCTION("Query('(Fuente) 2. Campos'!$1:$994,""SELECT E WHERE A = '""&amp;D761&amp;""' LIMIT 1"",FALSE)"),"")</f>
        <v/>
      </c>
      <c r="F761" s="125"/>
    </row>
    <row r="762" hidden="1">
      <c r="A762" s="130"/>
      <c r="B762" s="130"/>
      <c r="C762" s="130"/>
      <c r="D762" s="127"/>
      <c r="E762" s="123" t="str">
        <f>IFERROR(__xludf.DUMMYFUNCTION("Query('(Fuente) 2. Campos'!$1:$994,""SELECT E WHERE A = '""&amp;D762&amp;""' LIMIT 1"",FALSE)"),"")</f>
        <v/>
      </c>
      <c r="F762" s="125"/>
    </row>
    <row r="763" hidden="1">
      <c r="A763" s="130"/>
      <c r="B763" s="130"/>
      <c r="C763" s="130"/>
      <c r="D763" s="127"/>
      <c r="E763" s="123" t="str">
        <f>IFERROR(__xludf.DUMMYFUNCTION("Query('(Fuente) 2. Campos'!$1:$994,""SELECT E WHERE A = '""&amp;D763&amp;""' LIMIT 1"",FALSE)"),"")</f>
        <v/>
      </c>
      <c r="F763" s="125"/>
    </row>
    <row r="764" hidden="1">
      <c r="A764" s="130"/>
      <c r="B764" s="130"/>
      <c r="C764" s="130"/>
      <c r="D764" s="127"/>
      <c r="E764" s="123" t="str">
        <f>IFERROR(__xludf.DUMMYFUNCTION("Query('(Fuente) 2. Campos'!$1:$994,""SELECT E WHERE A = '""&amp;D764&amp;""' LIMIT 1"",FALSE)"),"")</f>
        <v/>
      </c>
      <c r="F764" s="125"/>
    </row>
    <row r="765" hidden="1">
      <c r="A765" s="130"/>
      <c r="B765" s="130"/>
      <c r="C765" s="130"/>
      <c r="D765" s="127"/>
      <c r="E765" s="123" t="str">
        <f>IFERROR(__xludf.DUMMYFUNCTION("Query('(Fuente) 2. Campos'!$1:$994,""SELECT E WHERE A = '""&amp;D765&amp;""' LIMIT 1"",FALSE)"),"")</f>
        <v/>
      </c>
      <c r="F765" s="125"/>
    </row>
    <row r="766" hidden="1">
      <c r="A766" s="130"/>
      <c r="B766" s="130"/>
      <c r="C766" s="130"/>
      <c r="D766" s="127"/>
      <c r="E766" s="123" t="str">
        <f>IFERROR(__xludf.DUMMYFUNCTION("Query('(Fuente) 2. Campos'!$1:$994,""SELECT E WHERE A = '""&amp;D766&amp;""' LIMIT 1"",FALSE)"),"")</f>
        <v/>
      </c>
      <c r="F766" s="125"/>
    </row>
    <row r="767" hidden="1">
      <c r="A767" s="130"/>
      <c r="B767" s="130"/>
      <c r="C767" s="130"/>
      <c r="D767" s="127"/>
      <c r="E767" s="123" t="str">
        <f>IFERROR(__xludf.DUMMYFUNCTION("Query('(Fuente) 2. Campos'!$1:$994,""SELECT E WHERE A = '""&amp;D767&amp;""' LIMIT 1"",FALSE)"),"")</f>
        <v/>
      </c>
      <c r="F767" s="125"/>
    </row>
    <row r="768" hidden="1">
      <c r="A768" s="130"/>
      <c r="B768" s="130"/>
      <c r="C768" s="130"/>
      <c r="D768" s="127"/>
      <c r="E768" s="123" t="str">
        <f>IFERROR(__xludf.DUMMYFUNCTION("Query('(Fuente) 2. Campos'!$1:$994,""SELECT E WHERE A = '""&amp;D768&amp;""' LIMIT 1"",FALSE)"),"")</f>
        <v/>
      </c>
      <c r="F768" s="125"/>
    </row>
    <row r="769" hidden="1">
      <c r="A769" s="130"/>
      <c r="B769" s="130"/>
      <c r="C769" s="130"/>
      <c r="D769" s="127"/>
      <c r="E769" s="123" t="str">
        <f>IFERROR(__xludf.DUMMYFUNCTION("Query('(Fuente) 2. Campos'!$1:$994,""SELECT E WHERE A = '""&amp;D769&amp;""' LIMIT 1"",FALSE)"),"")</f>
        <v/>
      </c>
      <c r="F769" s="125"/>
    </row>
    <row r="770" hidden="1">
      <c r="A770" s="130"/>
      <c r="B770" s="130"/>
      <c r="C770" s="130"/>
      <c r="D770" s="127"/>
      <c r="E770" s="123" t="str">
        <f>IFERROR(__xludf.DUMMYFUNCTION("Query('(Fuente) 2. Campos'!$1:$994,""SELECT E WHERE A = '""&amp;D770&amp;""' LIMIT 1"",FALSE)"),"")</f>
        <v/>
      </c>
      <c r="F770" s="125"/>
    </row>
    <row r="771" hidden="1">
      <c r="A771" s="130"/>
      <c r="B771" s="130"/>
      <c r="C771" s="130"/>
      <c r="D771" s="127"/>
      <c r="E771" s="123" t="str">
        <f>IFERROR(__xludf.DUMMYFUNCTION("Query('(Fuente) 2. Campos'!$1:$994,""SELECT E WHERE A = '""&amp;D771&amp;""' LIMIT 1"",FALSE)"),"")</f>
        <v/>
      </c>
      <c r="F771" s="125"/>
    </row>
    <row r="772" hidden="1">
      <c r="A772" s="130"/>
      <c r="B772" s="130"/>
      <c r="C772" s="130"/>
      <c r="D772" s="127"/>
      <c r="E772" s="123" t="str">
        <f>IFERROR(__xludf.DUMMYFUNCTION("Query('(Fuente) 2. Campos'!$1:$994,""SELECT E WHERE A = '""&amp;D772&amp;""' LIMIT 1"",FALSE)"),"")</f>
        <v/>
      </c>
      <c r="F772" s="125"/>
    </row>
    <row r="773" hidden="1">
      <c r="A773" s="130"/>
      <c r="B773" s="130"/>
      <c r="C773" s="130"/>
      <c r="D773" s="127"/>
      <c r="E773" s="123" t="str">
        <f>IFERROR(__xludf.DUMMYFUNCTION("Query('(Fuente) 2. Campos'!$1:$994,""SELECT E WHERE A = '""&amp;D773&amp;""' LIMIT 1"",FALSE)"),"")</f>
        <v/>
      </c>
      <c r="F773" s="125"/>
    </row>
    <row r="774" hidden="1">
      <c r="A774" s="130"/>
      <c r="B774" s="130"/>
      <c r="C774" s="130"/>
      <c r="D774" s="127"/>
      <c r="E774" s="123" t="str">
        <f>IFERROR(__xludf.DUMMYFUNCTION("Query('(Fuente) 2. Campos'!$1:$994,""SELECT E WHERE A = '""&amp;D774&amp;""' LIMIT 1"",FALSE)"),"")</f>
        <v/>
      </c>
      <c r="F774" s="125"/>
    </row>
    <row r="775" hidden="1">
      <c r="A775" s="130"/>
      <c r="B775" s="130"/>
      <c r="C775" s="130"/>
      <c r="D775" s="127"/>
      <c r="E775" s="123" t="str">
        <f>IFERROR(__xludf.DUMMYFUNCTION("Query('(Fuente) 2. Campos'!$1:$994,""SELECT E WHERE A = '""&amp;D775&amp;""' LIMIT 1"",FALSE)"),"")</f>
        <v/>
      </c>
      <c r="F775" s="125"/>
    </row>
    <row r="776" hidden="1">
      <c r="A776" s="130"/>
      <c r="B776" s="130"/>
      <c r="C776" s="130"/>
      <c r="D776" s="127"/>
      <c r="E776" s="123" t="str">
        <f>IFERROR(__xludf.DUMMYFUNCTION("Query('(Fuente) 2. Campos'!$1:$994,""SELECT E WHERE A = '""&amp;D776&amp;""' LIMIT 1"",FALSE)"),"")</f>
        <v/>
      </c>
      <c r="F776" s="125"/>
    </row>
    <row r="777" hidden="1">
      <c r="A777" s="130"/>
      <c r="B777" s="130"/>
      <c r="C777" s="130"/>
      <c r="D777" s="127"/>
      <c r="E777" s="123" t="str">
        <f>IFERROR(__xludf.DUMMYFUNCTION("Query('(Fuente) 2. Campos'!$1:$994,""SELECT E WHERE A = '""&amp;D777&amp;""' LIMIT 1"",FALSE)"),"")</f>
        <v/>
      </c>
      <c r="F777" s="125"/>
    </row>
    <row r="778" hidden="1">
      <c r="A778" s="130"/>
      <c r="B778" s="130"/>
      <c r="C778" s="130"/>
      <c r="D778" s="127"/>
      <c r="E778" s="123" t="str">
        <f>IFERROR(__xludf.DUMMYFUNCTION("Query('(Fuente) 2. Campos'!$1:$994,""SELECT E WHERE A = '""&amp;D778&amp;""' LIMIT 1"",FALSE)"),"")</f>
        <v/>
      </c>
      <c r="F778" s="125"/>
    </row>
    <row r="779" hidden="1">
      <c r="A779" s="130"/>
      <c r="B779" s="130"/>
      <c r="C779" s="130"/>
      <c r="D779" s="127"/>
      <c r="E779" s="123" t="str">
        <f>IFERROR(__xludf.DUMMYFUNCTION("Query('(Fuente) 2. Campos'!$1:$994,""SELECT E WHERE A = '""&amp;D779&amp;""' LIMIT 1"",FALSE)"),"")</f>
        <v/>
      </c>
      <c r="F779" s="125"/>
    </row>
    <row r="780" hidden="1">
      <c r="A780" s="130"/>
      <c r="B780" s="130"/>
      <c r="C780" s="130"/>
      <c r="D780" s="127"/>
      <c r="E780" s="123" t="str">
        <f>IFERROR(__xludf.DUMMYFUNCTION("Query('(Fuente) 2. Campos'!$1:$994,""SELECT E WHERE A = '""&amp;D780&amp;""' LIMIT 1"",FALSE)"),"")</f>
        <v/>
      </c>
      <c r="F780" s="125"/>
    </row>
    <row r="781" hidden="1">
      <c r="A781" s="130"/>
      <c r="B781" s="130"/>
      <c r="C781" s="130"/>
      <c r="D781" s="127"/>
      <c r="E781" s="123" t="str">
        <f>IFERROR(__xludf.DUMMYFUNCTION("Query('(Fuente) 2. Campos'!$1:$994,""SELECT E WHERE A = '""&amp;D781&amp;""' LIMIT 1"",FALSE)"),"")</f>
        <v/>
      </c>
      <c r="F781" s="125"/>
    </row>
    <row r="782" hidden="1">
      <c r="A782" s="130"/>
      <c r="B782" s="130"/>
      <c r="C782" s="130"/>
      <c r="D782" s="127"/>
      <c r="E782" s="123" t="str">
        <f>IFERROR(__xludf.DUMMYFUNCTION("Query('(Fuente) 2. Campos'!$1:$994,""SELECT E WHERE A = '""&amp;D782&amp;""' LIMIT 1"",FALSE)"),"")</f>
        <v/>
      </c>
      <c r="F782" s="125"/>
    </row>
    <row r="783" hidden="1">
      <c r="A783" s="130"/>
      <c r="B783" s="130"/>
      <c r="C783" s="130"/>
      <c r="D783" s="127"/>
      <c r="E783" s="123" t="str">
        <f>IFERROR(__xludf.DUMMYFUNCTION("Query('(Fuente) 2. Campos'!$1:$994,""SELECT E WHERE A = '""&amp;D783&amp;""' LIMIT 1"",FALSE)"),"")</f>
        <v/>
      </c>
      <c r="F783" s="125"/>
    </row>
    <row r="784" hidden="1">
      <c r="A784" s="130"/>
      <c r="B784" s="130"/>
      <c r="C784" s="130"/>
      <c r="D784" s="127"/>
      <c r="E784" s="123" t="str">
        <f>IFERROR(__xludf.DUMMYFUNCTION("Query('(Fuente) 2. Campos'!$1:$994,""SELECT E WHERE A = '""&amp;D784&amp;""' LIMIT 1"",FALSE)"),"")</f>
        <v/>
      </c>
      <c r="F784" s="125"/>
    </row>
    <row r="785" hidden="1">
      <c r="A785" s="130"/>
      <c r="B785" s="130"/>
      <c r="C785" s="130"/>
      <c r="D785" s="127"/>
      <c r="E785" s="123" t="str">
        <f>IFERROR(__xludf.DUMMYFUNCTION("Query('(Fuente) 2. Campos'!$1:$994,""SELECT E WHERE A = '""&amp;D785&amp;""' LIMIT 1"",FALSE)"),"")</f>
        <v/>
      </c>
      <c r="F785" s="125"/>
    </row>
    <row r="786" hidden="1">
      <c r="A786" s="130"/>
      <c r="B786" s="130"/>
      <c r="C786" s="130"/>
      <c r="D786" s="127"/>
      <c r="E786" s="123" t="str">
        <f>IFERROR(__xludf.DUMMYFUNCTION("Query('(Fuente) 2. Campos'!$1:$994,""SELECT E WHERE A = '""&amp;D786&amp;""' LIMIT 1"",FALSE)"),"")</f>
        <v/>
      </c>
      <c r="F786" s="125"/>
    </row>
    <row r="787" hidden="1">
      <c r="A787" s="130"/>
      <c r="B787" s="130"/>
      <c r="C787" s="130"/>
      <c r="D787" s="127"/>
      <c r="E787" s="123" t="str">
        <f>IFERROR(__xludf.DUMMYFUNCTION("Query('(Fuente) 2. Campos'!$1:$994,""SELECT E WHERE A = '""&amp;D787&amp;""' LIMIT 1"",FALSE)"),"")</f>
        <v/>
      </c>
      <c r="F787" s="125"/>
    </row>
    <row r="788" hidden="1">
      <c r="A788" s="130"/>
      <c r="B788" s="130"/>
      <c r="C788" s="130"/>
      <c r="D788" s="127"/>
      <c r="E788" s="123" t="str">
        <f>IFERROR(__xludf.DUMMYFUNCTION("Query('(Fuente) 2. Campos'!$1:$994,""SELECT E WHERE A = '""&amp;D788&amp;""' LIMIT 1"",FALSE)"),"")</f>
        <v/>
      </c>
      <c r="F788" s="125"/>
    </row>
    <row r="789" hidden="1">
      <c r="A789" s="130"/>
      <c r="B789" s="130"/>
      <c r="C789" s="130"/>
      <c r="D789" s="127"/>
      <c r="E789" s="123" t="str">
        <f>IFERROR(__xludf.DUMMYFUNCTION("Query('(Fuente) 2. Campos'!$1:$994,""SELECT E WHERE A = '""&amp;D789&amp;""' LIMIT 1"",FALSE)"),"")</f>
        <v/>
      </c>
      <c r="F789" s="125"/>
    </row>
    <row r="790" hidden="1">
      <c r="A790" s="130"/>
      <c r="B790" s="130"/>
      <c r="C790" s="130"/>
      <c r="D790" s="127"/>
      <c r="E790" s="123" t="str">
        <f>IFERROR(__xludf.DUMMYFUNCTION("Query('(Fuente) 2. Campos'!$1:$994,""SELECT E WHERE A = '""&amp;D790&amp;""' LIMIT 1"",FALSE)"),"")</f>
        <v/>
      </c>
      <c r="F790" s="125"/>
    </row>
    <row r="791" hidden="1">
      <c r="A791" s="130"/>
      <c r="B791" s="130"/>
      <c r="C791" s="130"/>
      <c r="D791" s="127"/>
      <c r="E791" s="123" t="str">
        <f>IFERROR(__xludf.DUMMYFUNCTION("Query('(Fuente) 2. Campos'!$1:$994,""SELECT E WHERE A = '""&amp;D791&amp;""' LIMIT 1"",FALSE)"),"")</f>
        <v/>
      </c>
      <c r="F791" s="125"/>
    </row>
    <row r="792" hidden="1">
      <c r="A792" s="130"/>
      <c r="B792" s="130"/>
      <c r="C792" s="130"/>
      <c r="D792" s="127"/>
      <c r="E792" s="123" t="str">
        <f>IFERROR(__xludf.DUMMYFUNCTION("Query('(Fuente) 2. Campos'!$1:$994,""SELECT E WHERE A = '""&amp;D792&amp;""' LIMIT 1"",FALSE)"),"")</f>
        <v/>
      </c>
      <c r="F792" s="125"/>
    </row>
    <row r="793" hidden="1">
      <c r="A793" s="130"/>
      <c r="B793" s="130"/>
      <c r="C793" s="130"/>
      <c r="D793" s="127"/>
      <c r="E793" s="123" t="str">
        <f>IFERROR(__xludf.DUMMYFUNCTION("Query('(Fuente) 2. Campos'!$1:$994,""SELECT E WHERE A = '""&amp;D793&amp;""' LIMIT 1"",FALSE)"),"")</f>
        <v/>
      </c>
      <c r="F793" s="125"/>
    </row>
    <row r="794" hidden="1">
      <c r="A794" s="130"/>
      <c r="B794" s="130"/>
      <c r="C794" s="130"/>
      <c r="D794" s="127"/>
      <c r="E794" s="123" t="str">
        <f>IFERROR(__xludf.DUMMYFUNCTION("Query('(Fuente) 2. Campos'!$1:$994,""SELECT E WHERE A = '""&amp;D794&amp;""' LIMIT 1"",FALSE)"),"")</f>
        <v/>
      </c>
      <c r="F794" s="125"/>
    </row>
    <row r="795" hidden="1">
      <c r="A795" s="130"/>
      <c r="B795" s="130"/>
      <c r="C795" s="130"/>
      <c r="D795" s="127"/>
      <c r="E795" s="123" t="str">
        <f>IFERROR(__xludf.DUMMYFUNCTION("Query('(Fuente) 2. Campos'!$1:$994,""SELECT E WHERE A = '""&amp;D795&amp;""' LIMIT 1"",FALSE)"),"")</f>
        <v/>
      </c>
      <c r="F795" s="125"/>
    </row>
    <row r="796" hidden="1">
      <c r="A796" s="130"/>
      <c r="B796" s="130"/>
      <c r="C796" s="130"/>
      <c r="D796" s="127"/>
      <c r="E796" s="123" t="str">
        <f>IFERROR(__xludf.DUMMYFUNCTION("Query('(Fuente) 2. Campos'!$1:$994,""SELECT E WHERE A = '""&amp;D796&amp;""' LIMIT 1"",FALSE)"),"")</f>
        <v/>
      </c>
      <c r="F796" s="125"/>
    </row>
    <row r="797" hidden="1">
      <c r="A797" s="130"/>
      <c r="B797" s="130"/>
      <c r="C797" s="130"/>
      <c r="D797" s="127"/>
      <c r="E797" s="123" t="str">
        <f>IFERROR(__xludf.DUMMYFUNCTION("Query('(Fuente) 2. Campos'!$1:$994,""SELECT E WHERE A = '""&amp;D797&amp;""' LIMIT 1"",FALSE)"),"")</f>
        <v/>
      </c>
      <c r="F797" s="125"/>
    </row>
    <row r="798" hidden="1">
      <c r="A798" s="130"/>
      <c r="B798" s="130"/>
      <c r="C798" s="130"/>
      <c r="D798" s="127"/>
      <c r="E798" s="123" t="str">
        <f>IFERROR(__xludf.DUMMYFUNCTION("Query('(Fuente) 2. Campos'!$1:$994,""SELECT E WHERE A = '""&amp;D798&amp;""' LIMIT 1"",FALSE)"),"")</f>
        <v/>
      </c>
      <c r="F798" s="125"/>
    </row>
    <row r="799" hidden="1">
      <c r="A799" s="130"/>
      <c r="B799" s="130"/>
      <c r="C799" s="130"/>
      <c r="D799" s="127"/>
      <c r="E799" s="123" t="str">
        <f>IFERROR(__xludf.DUMMYFUNCTION("Query('(Fuente) 2. Campos'!$1:$994,""SELECT E WHERE A = '""&amp;D799&amp;""' LIMIT 1"",FALSE)"),"")</f>
        <v/>
      </c>
      <c r="F799" s="125"/>
    </row>
    <row r="800" hidden="1">
      <c r="A800" s="130"/>
      <c r="B800" s="130"/>
      <c r="C800" s="130"/>
      <c r="D800" s="127"/>
      <c r="E800" s="123" t="str">
        <f>IFERROR(__xludf.DUMMYFUNCTION("Query('(Fuente) 2. Campos'!$1:$994,""SELECT E WHERE A = '""&amp;D800&amp;""' LIMIT 1"",FALSE)"),"")</f>
        <v/>
      </c>
      <c r="F800" s="125"/>
    </row>
    <row r="801" hidden="1">
      <c r="A801" s="130"/>
      <c r="B801" s="130"/>
      <c r="C801" s="130"/>
      <c r="D801" s="127"/>
      <c r="E801" s="123" t="str">
        <f>IFERROR(__xludf.DUMMYFUNCTION("Query('(Fuente) 2. Campos'!$1:$994,""SELECT E WHERE A = '""&amp;D801&amp;""' LIMIT 1"",FALSE)"),"")</f>
        <v/>
      </c>
      <c r="F801" s="125"/>
    </row>
    <row r="802" hidden="1">
      <c r="A802" s="130"/>
      <c r="B802" s="130"/>
      <c r="C802" s="130"/>
      <c r="D802" s="127"/>
      <c r="E802" s="123" t="str">
        <f>IFERROR(__xludf.DUMMYFUNCTION("Query('(Fuente) 2. Campos'!$1:$994,""SELECT E WHERE A = '""&amp;D802&amp;""' LIMIT 1"",FALSE)"),"")</f>
        <v/>
      </c>
      <c r="F802" s="125"/>
    </row>
    <row r="803" hidden="1">
      <c r="A803" s="130"/>
      <c r="B803" s="130"/>
      <c r="C803" s="130"/>
      <c r="D803" s="127"/>
      <c r="E803" s="123" t="str">
        <f>IFERROR(__xludf.DUMMYFUNCTION("Query('(Fuente) 2. Campos'!$1:$994,""SELECT E WHERE A = '""&amp;D803&amp;""' LIMIT 1"",FALSE)"),"")</f>
        <v/>
      </c>
      <c r="F803" s="125"/>
    </row>
    <row r="804" hidden="1">
      <c r="A804" s="130"/>
      <c r="B804" s="130"/>
      <c r="C804" s="130"/>
      <c r="D804" s="127"/>
      <c r="E804" s="123" t="str">
        <f>IFERROR(__xludf.DUMMYFUNCTION("Query('(Fuente) 2. Campos'!$1:$994,""SELECT E WHERE A = '""&amp;D804&amp;""' LIMIT 1"",FALSE)"),"")</f>
        <v/>
      </c>
      <c r="F804" s="125"/>
    </row>
    <row r="805" hidden="1">
      <c r="A805" s="130"/>
      <c r="B805" s="130"/>
      <c r="C805" s="130"/>
      <c r="D805" s="127"/>
      <c r="E805" s="123" t="str">
        <f>IFERROR(__xludf.DUMMYFUNCTION("Query('(Fuente) 2. Campos'!$1:$994,""SELECT E WHERE A = '""&amp;D805&amp;""' LIMIT 1"",FALSE)"),"")</f>
        <v/>
      </c>
      <c r="F805" s="125"/>
    </row>
    <row r="806" hidden="1">
      <c r="A806" s="130"/>
      <c r="B806" s="130"/>
      <c r="C806" s="130"/>
      <c r="D806" s="127"/>
      <c r="E806" s="123" t="str">
        <f>IFERROR(__xludf.DUMMYFUNCTION("Query('(Fuente) 2. Campos'!$1:$994,""SELECT E WHERE A = '""&amp;D806&amp;""' LIMIT 1"",FALSE)"),"")</f>
        <v/>
      </c>
      <c r="F806" s="125"/>
    </row>
    <row r="807" hidden="1">
      <c r="A807" s="130"/>
      <c r="B807" s="130"/>
      <c r="C807" s="130"/>
      <c r="D807" s="127"/>
      <c r="E807" s="123" t="str">
        <f>IFERROR(__xludf.DUMMYFUNCTION("Query('(Fuente) 2. Campos'!$1:$994,""SELECT E WHERE A = '""&amp;D807&amp;""' LIMIT 1"",FALSE)"),"")</f>
        <v/>
      </c>
      <c r="F807" s="125"/>
    </row>
    <row r="808" hidden="1">
      <c r="A808" s="130"/>
      <c r="B808" s="130"/>
      <c r="C808" s="130"/>
      <c r="D808" s="127"/>
      <c r="E808" s="123" t="str">
        <f>IFERROR(__xludf.DUMMYFUNCTION("Query('(Fuente) 2. Campos'!$1:$994,""SELECT E WHERE A = '""&amp;D808&amp;""' LIMIT 1"",FALSE)"),"")</f>
        <v/>
      </c>
      <c r="F808" s="125"/>
    </row>
    <row r="809" hidden="1">
      <c r="A809" s="130"/>
      <c r="B809" s="130"/>
      <c r="C809" s="130"/>
      <c r="D809" s="127"/>
      <c r="E809" s="123" t="str">
        <f>IFERROR(__xludf.DUMMYFUNCTION("Query('(Fuente) 2. Campos'!$1:$994,""SELECT E WHERE A = '""&amp;D809&amp;""' LIMIT 1"",FALSE)"),"")</f>
        <v/>
      </c>
      <c r="F809" s="125"/>
    </row>
    <row r="810" hidden="1">
      <c r="A810" s="130"/>
      <c r="B810" s="130"/>
      <c r="C810" s="130"/>
      <c r="D810" s="127"/>
      <c r="E810" s="123" t="str">
        <f>IFERROR(__xludf.DUMMYFUNCTION("Query('(Fuente) 2. Campos'!$1:$994,""SELECT E WHERE A = '""&amp;D810&amp;""' LIMIT 1"",FALSE)"),"")</f>
        <v/>
      </c>
      <c r="F810" s="125"/>
    </row>
    <row r="811" hidden="1">
      <c r="A811" s="130"/>
      <c r="B811" s="130"/>
      <c r="C811" s="130"/>
      <c r="D811" s="127"/>
      <c r="E811" s="123" t="str">
        <f>IFERROR(__xludf.DUMMYFUNCTION("Query('(Fuente) 2. Campos'!$1:$994,""SELECT E WHERE A = '""&amp;D811&amp;""' LIMIT 1"",FALSE)"),"")</f>
        <v/>
      </c>
      <c r="F811" s="125"/>
    </row>
    <row r="812" hidden="1">
      <c r="A812" s="130"/>
      <c r="B812" s="130"/>
      <c r="C812" s="130"/>
      <c r="D812" s="127"/>
      <c r="E812" s="123" t="str">
        <f>IFERROR(__xludf.DUMMYFUNCTION("Query('(Fuente) 2. Campos'!$1:$994,""SELECT E WHERE A = '""&amp;D812&amp;""' LIMIT 1"",FALSE)"),"")</f>
        <v/>
      </c>
      <c r="F812" s="125"/>
    </row>
    <row r="813" hidden="1">
      <c r="A813" s="130"/>
      <c r="B813" s="130"/>
      <c r="C813" s="130"/>
      <c r="D813" s="127"/>
      <c r="E813" s="123" t="str">
        <f>IFERROR(__xludf.DUMMYFUNCTION("Query('(Fuente) 2. Campos'!$1:$994,""SELECT E WHERE A = '""&amp;D813&amp;""' LIMIT 1"",FALSE)"),"")</f>
        <v/>
      </c>
      <c r="F813" s="125"/>
    </row>
    <row r="814" hidden="1">
      <c r="A814" s="130"/>
      <c r="B814" s="130"/>
      <c r="C814" s="130"/>
      <c r="D814" s="127"/>
      <c r="E814" s="123" t="str">
        <f>IFERROR(__xludf.DUMMYFUNCTION("Query('(Fuente) 2. Campos'!$1:$994,""SELECT E WHERE A = '""&amp;D814&amp;""' LIMIT 1"",FALSE)"),"")</f>
        <v/>
      </c>
      <c r="F814" s="125"/>
    </row>
    <row r="815" hidden="1">
      <c r="A815" s="130"/>
      <c r="B815" s="130"/>
      <c r="C815" s="130"/>
      <c r="D815" s="127"/>
      <c r="E815" s="123" t="str">
        <f>IFERROR(__xludf.DUMMYFUNCTION("Query('(Fuente) 2. Campos'!$1:$994,""SELECT E WHERE A = '""&amp;D815&amp;""' LIMIT 1"",FALSE)"),"")</f>
        <v/>
      </c>
      <c r="F815" s="125"/>
    </row>
    <row r="816" hidden="1">
      <c r="A816" s="130"/>
      <c r="B816" s="130"/>
      <c r="C816" s="130"/>
      <c r="D816" s="127"/>
      <c r="E816" s="123" t="str">
        <f>IFERROR(__xludf.DUMMYFUNCTION("Query('(Fuente) 2. Campos'!$1:$994,""SELECT E WHERE A = '""&amp;D816&amp;""' LIMIT 1"",FALSE)"),"")</f>
        <v/>
      </c>
      <c r="F816" s="125"/>
    </row>
    <row r="817" hidden="1">
      <c r="A817" s="130"/>
      <c r="B817" s="130"/>
      <c r="C817" s="130"/>
      <c r="D817" s="127"/>
      <c r="E817" s="123" t="str">
        <f>IFERROR(__xludf.DUMMYFUNCTION("Query('(Fuente) 2. Campos'!$1:$994,""SELECT E WHERE A = '""&amp;D817&amp;""' LIMIT 1"",FALSE)"),"")</f>
        <v/>
      </c>
      <c r="F817" s="125"/>
    </row>
    <row r="818" hidden="1">
      <c r="A818" s="130"/>
      <c r="B818" s="130"/>
      <c r="C818" s="130"/>
      <c r="D818" s="127"/>
      <c r="E818" s="123" t="str">
        <f>IFERROR(__xludf.DUMMYFUNCTION("Query('(Fuente) 2. Campos'!$1:$994,""SELECT E WHERE A = '""&amp;D818&amp;""' LIMIT 1"",FALSE)"),"")</f>
        <v/>
      </c>
      <c r="F818" s="125"/>
    </row>
    <row r="819" hidden="1">
      <c r="A819" s="130"/>
      <c r="B819" s="130"/>
      <c r="C819" s="130"/>
      <c r="D819" s="127"/>
      <c r="E819" s="123" t="str">
        <f>IFERROR(__xludf.DUMMYFUNCTION("Query('(Fuente) 2. Campos'!$1:$994,""SELECT E WHERE A = '""&amp;D819&amp;""' LIMIT 1"",FALSE)"),"")</f>
        <v/>
      </c>
      <c r="F819" s="125"/>
    </row>
    <row r="820" hidden="1">
      <c r="A820" s="130"/>
      <c r="B820" s="130"/>
      <c r="C820" s="130"/>
      <c r="D820" s="127"/>
      <c r="E820" s="123" t="str">
        <f>IFERROR(__xludf.DUMMYFUNCTION("Query('(Fuente) 2. Campos'!$1:$994,""SELECT E WHERE A = '""&amp;D820&amp;""' LIMIT 1"",FALSE)"),"")</f>
        <v/>
      </c>
      <c r="F820" s="125"/>
    </row>
    <row r="821" hidden="1">
      <c r="A821" s="130"/>
      <c r="B821" s="130"/>
      <c r="C821" s="130"/>
      <c r="D821" s="127"/>
      <c r="E821" s="123" t="str">
        <f>IFERROR(__xludf.DUMMYFUNCTION("Query('(Fuente) 2. Campos'!$1:$994,""SELECT E WHERE A = '""&amp;D821&amp;""' LIMIT 1"",FALSE)"),"")</f>
        <v/>
      </c>
      <c r="F821" s="125"/>
    </row>
    <row r="822" hidden="1">
      <c r="A822" s="130"/>
      <c r="B822" s="130"/>
      <c r="C822" s="130"/>
      <c r="D822" s="127"/>
      <c r="E822" s="123" t="str">
        <f>IFERROR(__xludf.DUMMYFUNCTION("Query('(Fuente) 2. Campos'!$1:$994,""SELECT E WHERE A = '""&amp;D822&amp;""' LIMIT 1"",FALSE)"),"")</f>
        <v/>
      </c>
      <c r="F822" s="125"/>
    </row>
    <row r="823" hidden="1">
      <c r="A823" s="130"/>
      <c r="B823" s="130"/>
      <c r="C823" s="130"/>
      <c r="D823" s="127"/>
      <c r="E823" s="123" t="str">
        <f>IFERROR(__xludf.DUMMYFUNCTION("Query('(Fuente) 2. Campos'!$1:$994,""SELECT E WHERE A = '""&amp;D823&amp;""' LIMIT 1"",FALSE)"),"")</f>
        <v/>
      </c>
      <c r="F823" s="125"/>
    </row>
    <row r="824" hidden="1">
      <c r="A824" s="130"/>
      <c r="B824" s="130"/>
      <c r="C824" s="130"/>
      <c r="D824" s="127"/>
      <c r="E824" s="123" t="str">
        <f>IFERROR(__xludf.DUMMYFUNCTION("Query('(Fuente) 2. Campos'!$1:$994,""SELECT E WHERE A = '""&amp;D824&amp;""' LIMIT 1"",FALSE)"),"")</f>
        <v/>
      </c>
      <c r="F824" s="125"/>
    </row>
    <row r="825" hidden="1">
      <c r="A825" s="130"/>
      <c r="B825" s="130"/>
      <c r="C825" s="130"/>
      <c r="D825" s="127"/>
      <c r="E825" s="123" t="str">
        <f>IFERROR(__xludf.DUMMYFUNCTION("Query('(Fuente) 2. Campos'!$1:$994,""SELECT E WHERE A = '""&amp;D825&amp;""' LIMIT 1"",FALSE)"),"")</f>
        <v/>
      </c>
      <c r="F825" s="125"/>
    </row>
    <row r="826" hidden="1">
      <c r="A826" s="130"/>
      <c r="B826" s="130"/>
      <c r="C826" s="130"/>
      <c r="D826" s="127"/>
      <c r="E826" s="123" t="str">
        <f>IFERROR(__xludf.DUMMYFUNCTION("Query('(Fuente) 2. Campos'!$1:$994,""SELECT E WHERE A = '""&amp;D826&amp;""' LIMIT 1"",FALSE)"),"")</f>
        <v/>
      </c>
      <c r="F826" s="125"/>
    </row>
    <row r="827" hidden="1">
      <c r="A827" s="130"/>
      <c r="B827" s="130"/>
      <c r="C827" s="130"/>
      <c r="D827" s="127"/>
      <c r="E827" s="123" t="str">
        <f>IFERROR(__xludf.DUMMYFUNCTION("Query('(Fuente) 2. Campos'!$1:$994,""SELECT E WHERE A = '""&amp;D827&amp;""' LIMIT 1"",FALSE)"),"")</f>
        <v/>
      </c>
      <c r="F827" s="125"/>
    </row>
    <row r="828" hidden="1">
      <c r="A828" s="130"/>
      <c r="B828" s="130"/>
      <c r="C828" s="130"/>
      <c r="D828" s="127"/>
      <c r="E828" s="123" t="str">
        <f>IFERROR(__xludf.DUMMYFUNCTION("Query('(Fuente) 2. Campos'!$1:$994,""SELECT E WHERE A = '""&amp;D828&amp;""' LIMIT 1"",FALSE)"),"")</f>
        <v/>
      </c>
      <c r="F828" s="125"/>
    </row>
    <row r="829" hidden="1">
      <c r="A829" s="130"/>
      <c r="B829" s="130"/>
      <c r="C829" s="130"/>
      <c r="D829" s="127"/>
      <c r="E829" s="123" t="str">
        <f>IFERROR(__xludf.DUMMYFUNCTION("Query('(Fuente) 2. Campos'!$1:$994,""SELECT E WHERE A = '""&amp;D829&amp;""' LIMIT 1"",FALSE)"),"")</f>
        <v/>
      </c>
      <c r="F829" s="125"/>
    </row>
    <row r="830" hidden="1">
      <c r="A830" s="130"/>
      <c r="B830" s="130"/>
      <c r="C830" s="130"/>
      <c r="D830" s="127"/>
      <c r="E830" s="123" t="str">
        <f>IFERROR(__xludf.DUMMYFUNCTION("Query('(Fuente) 2. Campos'!$1:$994,""SELECT E WHERE A = '""&amp;D830&amp;""' LIMIT 1"",FALSE)"),"")</f>
        <v/>
      </c>
      <c r="F830" s="125"/>
    </row>
    <row r="831" hidden="1">
      <c r="A831" s="130"/>
      <c r="B831" s="130"/>
      <c r="C831" s="130"/>
      <c r="D831" s="127"/>
      <c r="E831" s="123" t="str">
        <f>IFERROR(__xludf.DUMMYFUNCTION("Query('(Fuente) 2. Campos'!$1:$994,""SELECT E WHERE A = '""&amp;D831&amp;""' LIMIT 1"",FALSE)"),"")</f>
        <v/>
      </c>
      <c r="F831" s="125"/>
    </row>
    <row r="832" hidden="1">
      <c r="A832" s="130"/>
      <c r="B832" s="130"/>
      <c r="C832" s="130"/>
      <c r="D832" s="127"/>
      <c r="E832" s="123" t="str">
        <f>IFERROR(__xludf.DUMMYFUNCTION("Query('(Fuente) 2. Campos'!$1:$994,""SELECT E WHERE A = '""&amp;D832&amp;""' LIMIT 1"",FALSE)"),"")</f>
        <v/>
      </c>
      <c r="F832" s="125"/>
    </row>
    <row r="833" hidden="1">
      <c r="A833" s="130"/>
      <c r="B833" s="130"/>
      <c r="C833" s="130"/>
      <c r="D833" s="127"/>
      <c r="E833" s="123" t="str">
        <f>IFERROR(__xludf.DUMMYFUNCTION("Query('(Fuente) 2. Campos'!$1:$994,""SELECT E WHERE A = '""&amp;D833&amp;""' LIMIT 1"",FALSE)"),"")</f>
        <v/>
      </c>
      <c r="F833" s="125"/>
    </row>
    <row r="834" hidden="1">
      <c r="A834" s="130"/>
      <c r="B834" s="130"/>
      <c r="C834" s="130"/>
      <c r="D834" s="127"/>
      <c r="E834" s="123" t="str">
        <f>IFERROR(__xludf.DUMMYFUNCTION("Query('(Fuente) 2. Campos'!$1:$994,""SELECT E WHERE A = '""&amp;D834&amp;""' LIMIT 1"",FALSE)"),"")</f>
        <v/>
      </c>
      <c r="F834" s="125"/>
    </row>
    <row r="835" hidden="1">
      <c r="A835" s="130"/>
      <c r="B835" s="130"/>
      <c r="C835" s="130"/>
      <c r="D835" s="127"/>
      <c r="E835" s="123" t="str">
        <f>IFERROR(__xludf.DUMMYFUNCTION("Query('(Fuente) 2. Campos'!$1:$994,""SELECT E WHERE A = '""&amp;D835&amp;""' LIMIT 1"",FALSE)"),"")</f>
        <v/>
      </c>
      <c r="F835" s="125"/>
    </row>
    <row r="836" hidden="1">
      <c r="A836" s="130"/>
      <c r="B836" s="130"/>
      <c r="C836" s="130"/>
      <c r="D836" s="127"/>
      <c r="E836" s="123" t="str">
        <f>IFERROR(__xludf.DUMMYFUNCTION("Query('(Fuente) 2. Campos'!$1:$994,""SELECT E WHERE A = '""&amp;D836&amp;""' LIMIT 1"",FALSE)"),"")</f>
        <v/>
      </c>
      <c r="F836" s="125"/>
    </row>
    <row r="837" hidden="1">
      <c r="A837" s="130"/>
      <c r="B837" s="130"/>
      <c r="C837" s="130"/>
      <c r="D837" s="127"/>
      <c r="E837" s="123" t="str">
        <f>IFERROR(__xludf.DUMMYFUNCTION("Query('(Fuente) 2. Campos'!$1:$994,""SELECT E WHERE A = '""&amp;D837&amp;""' LIMIT 1"",FALSE)"),"")</f>
        <v/>
      </c>
      <c r="F837" s="125"/>
    </row>
    <row r="838" hidden="1">
      <c r="A838" s="130"/>
      <c r="B838" s="130"/>
      <c r="C838" s="130"/>
      <c r="D838" s="127"/>
      <c r="E838" s="123" t="str">
        <f>IFERROR(__xludf.DUMMYFUNCTION("Query('(Fuente) 2. Campos'!$1:$994,""SELECT E WHERE A = '""&amp;D838&amp;""' LIMIT 1"",FALSE)"),"")</f>
        <v/>
      </c>
      <c r="F838" s="125"/>
    </row>
    <row r="839" hidden="1">
      <c r="A839" s="130"/>
      <c r="B839" s="130"/>
      <c r="C839" s="130"/>
      <c r="D839" s="127"/>
      <c r="E839" s="123" t="str">
        <f>IFERROR(__xludf.DUMMYFUNCTION("Query('(Fuente) 2. Campos'!$1:$994,""SELECT E WHERE A = '""&amp;D839&amp;""' LIMIT 1"",FALSE)"),"")</f>
        <v/>
      </c>
      <c r="F839" s="125"/>
    </row>
    <row r="840" hidden="1">
      <c r="A840" s="130"/>
      <c r="B840" s="130"/>
      <c r="C840" s="130"/>
      <c r="D840" s="127"/>
      <c r="E840" s="123" t="str">
        <f>IFERROR(__xludf.DUMMYFUNCTION("Query('(Fuente) 2. Campos'!$1:$994,""SELECT E WHERE A = '""&amp;D840&amp;""' LIMIT 1"",FALSE)"),"")</f>
        <v/>
      </c>
      <c r="F840" s="125"/>
    </row>
    <row r="841" hidden="1">
      <c r="A841" s="130"/>
      <c r="B841" s="130"/>
      <c r="C841" s="130"/>
      <c r="D841" s="127"/>
      <c r="E841" s="123" t="str">
        <f>IFERROR(__xludf.DUMMYFUNCTION("Query('(Fuente) 2. Campos'!$1:$994,""SELECT E WHERE A = '""&amp;D841&amp;""' LIMIT 1"",FALSE)"),"")</f>
        <v/>
      </c>
      <c r="F841" s="125"/>
    </row>
    <row r="842" hidden="1">
      <c r="A842" s="130"/>
      <c r="B842" s="130"/>
      <c r="C842" s="130"/>
      <c r="D842" s="127"/>
      <c r="E842" s="123" t="str">
        <f>IFERROR(__xludf.DUMMYFUNCTION("Query('(Fuente) 2. Campos'!$1:$994,""SELECT E WHERE A = '""&amp;D842&amp;""' LIMIT 1"",FALSE)"),"")</f>
        <v/>
      </c>
      <c r="F842" s="125"/>
    </row>
    <row r="843" hidden="1">
      <c r="A843" s="130"/>
      <c r="B843" s="130"/>
      <c r="C843" s="130"/>
      <c r="D843" s="127"/>
      <c r="E843" s="123" t="str">
        <f>IFERROR(__xludf.DUMMYFUNCTION("Query('(Fuente) 2. Campos'!$1:$994,""SELECT E WHERE A = '""&amp;D843&amp;""' LIMIT 1"",FALSE)"),"")</f>
        <v/>
      </c>
      <c r="F843" s="125"/>
    </row>
    <row r="844" hidden="1">
      <c r="A844" s="130"/>
      <c r="B844" s="130"/>
      <c r="C844" s="130"/>
      <c r="D844" s="127"/>
      <c r="E844" s="123" t="str">
        <f>IFERROR(__xludf.DUMMYFUNCTION("Query('(Fuente) 2. Campos'!$1:$994,""SELECT E WHERE A = '""&amp;D844&amp;""' LIMIT 1"",FALSE)"),"")</f>
        <v/>
      </c>
      <c r="F844" s="125"/>
    </row>
    <row r="845" hidden="1">
      <c r="A845" s="130"/>
      <c r="B845" s="130"/>
      <c r="C845" s="130"/>
      <c r="D845" s="127"/>
      <c r="E845" s="123" t="str">
        <f>IFERROR(__xludf.DUMMYFUNCTION("Query('(Fuente) 2. Campos'!$1:$994,""SELECT E WHERE A = '""&amp;D845&amp;""' LIMIT 1"",FALSE)"),"")</f>
        <v/>
      </c>
      <c r="F845" s="125"/>
    </row>
    <row r="846" hidden="1">
      <c r="A846" s="130"/>
      <c r="B846" s="130"/>
      <c r="C846" s="130"/>
      <c r="D846" s="127"/>
      <c r="E846" s="123" t="str">
        <f>IFERROR(__xludf.DUMMYFUNCTION("Query('(Fuente) 2. Campos'!$1:$994,""SELECT E WHERE A = '""&amp;D846&amp;""' LIMIT 1"",FALSE)"),"")</f>
        <v/>
      </c>
      <c r="F846" s="125"/>
    </row>
    <row r="847" hidden="1">
      <c r="A847" s="130"/>
      <c r="B847" s="130"/>
      <c r="C847" s="130"/>
      <c r="D847" s="127"/>
      <c r="E847" s="123" t="str">
        <f>IFERROR(__xludf.DUMMYFUNCTION("Query('(Fuente) 2. Campos'!$1:$994,""SELECT E WHERE A = '""&amp;D847&amp;""' LIMIT 1"",FALSE)"),"")</f>
        <v/>
      </c>
      <c r="F847" s="125"/>
    </row>
    <row r="848" hidden="1">
      <c r="A848" s="130"/>
      <c r="B848" s="130"/>
      <c r="C848" s="130"/>
      <c r="D848" s="127"/>
      <c r="E848" s="123" t="str">
        <f>IFERROR(__xludf.DUMMYFUNCTION("Query('(Fuente) 2. Campos'!$1:$994,""SELECT E WHERE A = '""&amp;D848&amp;""' LIMIT 1"",FALSE)"),"")</f>
        <v/>
      </c>
      <c r="F848" s="125"/>
    </row>
    <row r="849" hidden="1">
      <c r="A849" s="130"/>
      <c r="B849" s="130"/>
      <c r="C849" s="130"/>
      <c r="D849" s="127"/>
      <c r="E849" s="123" t="str">
        <f>IFERROR(__xludf.DUMMYFUNCTION("Query('(Fuente) 2. Campos'!$1:$994,""SELECT E WHERE A = '""&amp;D849&amp;""' LIMIT 1"",FALSE)"),"")</f>
        <v/>
      </c>
      <c r="F849" s="125"/>
    </row>
    <row r="850" hidden="1">
      <c r="A850" s="130"/>
      <c r="B850" s="130"/>
      <c r="C850" s="130"/>
      <c r="D850" s="127"/>
      <c r="E850" s="123" t="str">
        <f>IFERROR(__xludf.DUMMYFUNCTION("Query('(Fuente) 2. Campos'!$1:$994,""SELECT E WHERE A = '""&amp;D850&amp;""' LIMIT 1"",FALSE)"),"")</f>
        <v/>
      </c>
      <c r="F850" s="125"/>
    </row>
    <row r="851" hidden="1">
      <c r="A851" s="130"/>
      <c r="B851" s="130"/>
      <c r="C851" s="130"/>
      <c r="D851" s="127"/>
      <c r="E851" s="123" t="str">
        <f>IFERROR(__xludf.DUMMYFUNCTION("Query('(Fuente) 2. Campos'!$1:$994,""SELECT E WHERE A = '""&amp;D851&amp;""' LIMIT 1"",FALSE)"),"")</f>
        <v/>
      </c>
      <c r="F851" s="125"/>
    </row>
    <row r="852" hidden="1">
      <c r="A852" s="130"/>
      <c r="B852" s="130"/>
      <c r="C852" s="130"/>
      <c r="D852" s="127"/>
      <c r="E852" s="123" t="str">
        <f>IFERROR(__xludf.DUMMYFUNCTION("Query('(Fuente) 2. Campos'!$1:$994,""SELECT E WHERE A = '""&amp;D852&amp;""' LIMIT 1"",FALSE)"),"")</f>
        <v/>
      </c>
      <c r="F852" s="125"/>
    </row>
    <row r="853" hidden="1">
      <c r="A853" s="130"/>
      <c r="B853" s="130"/>
      <c r="C853" s="130"/>
      <c r="D853" s="127"/>
      <c r="E853" s="123" t="str">
        <f>IFERROR(__xludf.DUMMYFUNCTION("Query('(Fuente) 2. Campos'!$1:$994,""SELECT E WHERE A = '""&amp;D853&amp;""' LIMIT 1"",FALSE)"),"")</f>
        <v/>
      </c>
      <c r="F853" s="125"/>
    </row>
    <row r="854" hidden="1">
      <c r="A854" s="130"/>
      <c r="B854" s="130"/>
      <c r="C854" s="130"/>
      <c r="D854" s="127"/>
      <c r="E854" s="123" t="str">
        <f>IFERROR(__xludf.DUMMYFUNCTION("Query('(Fuente) 2. Campos'!$1:$994,""SELECT E WHERE A = '""&amp;D854&amp;""' LIMIT 1"",FALSE)"),"")</f>
        <v/>
      </c>
      <c r="F854" s="125"/>
    </row>
    <row r="855" hidden="1">
      <c r="A855" s="130"/>
      <c r="B855" s="130"/>
      <c r="C855" s="130"/>
      <c r="D855" s="127"/>
      <c r="E855" s="123" t="str">
        <f>IFERROR(__xludf.DUMMYFUNCTION("Query('(Fuente) 2. Campos'!$1:$994,""SELECT E WHERE A = '""&amp;D855&amp;""' LIMIT 1"",FALSE)"),"")</f>
        <v/>
      </c>
      <c r="F855" s="125"/>
    </row>
    <row r="856" hidden="1">
      <c r="A856" s="130"/>
      <c r="B856" s="130"/>
      <c r="C856" s="130"/>
      <c r="D856" s="127"/>
      <c r="E856" s="123" t="str">
        <f>IFERROR(__xludf.DUMMYFUNCTION("Query('(Fuente) 2. Campos'!$1:$994,""SELECT E WHERE A = '""&amp;D856&amp;""' LIMIT 1"",FALSE)"),"")</f>
        <v/>
      </c>
      <c r="F856" s="125"/>
    </row>
    <row r="857" hidden="1">
      <c r="A857" s="130"/>
      <c r="B857" s="130"/>
      <c r="C857" s="130"/>
      <c r="D857" s="127"/>
      <c r="E857" s="123" t="str">
        <f>IFERROR(__xludf.DUMMYFUNCTION("Query('(Fuente) 2. Campos'!$1:$994,""SELECT E WHERE A = '""&amp;D857&amp;""' LIMIT 1"",FALSE)"),"")</f>
        <v/>
      </c>
      <c r="F857" s="125"/>
    </row>
    <row r="858" hidden="1">
      <c r="A858" s="130"/>
      <c r="B858" s="130"/>
      <c r="C858" s="130"/>
      <c r="D858" s="127"/>
      <c r="E858" s="123" t="str">
        <f>IFERROR(__xludf.DUMMYFUNCTION("Query('(Fuente) 2. Campos'!$1:$994,""SELECT E WHERE A = '""&amp;D858&amp;""' LIMIT 1"",FALSE)"),"")</f>
        <v/>
      </c>
      <c r="F858" s="125"/>
    </row>
    <row r="859" hidden="1">
      <c r="A859" s="130"/>
      <c r="B859" s="130"/>
      <c r="C859" s="130"/>
      <c r="D859" s="127"/>
      <c r="E859" s="123" t="str">
        <f>IFERROR(__xludf.DUMMYFUNCTION("Query('(Fuente) 2. Campos'!$1:$994,""SELECT E WHERE A = '""&amp;D859&amp;""' LIMIT 1"",FALSE)"),"")</f>
        <v/>
      </c>
      <c r="F859" s="125"/>
    </row>
    <row r="860" hidden="1">
      <c r="A860" s="130"/>
      <c r="B860" s="130"/>
      <c r="C860" s="130"/>
      <c r="D860" s="127"/>
      <c r="E860" s="123" t="str">
        <f>IFERROR(__xludf.DUMMYFUNCTION("Query('(Fuente) 2. Campos'!$1:$994,""SELECT E WHERE A = '""&amp;D860&amp;""' LIMIT 1"",FALSE)"),"")</f>
        <v/>
      </c>
      <c r="F860" s="125"/>
    </row>
    <row r="861" hidden="1">
      <c r="A861" s="130"/>
      <c r="B861" s="130"/>
      <c r="C861" s="130"/>
      <c r="D861" s="127"/>
      <c r="E861" s="123" t="str">
        <f>IFERROR(__xludf.DUMMYFUNCTION("Query('(Fuente) 2. Campos'!$1:$994,""SELECT E WHERE A = '""&amp;D861&amp;""' LIMIT 1"",FALSE)"),"")</f>
        <v/>
      </c>
      <c r="F861" s="125"/>
    </row>
    <row r="862" hidden="1">
      <c r="A862" s="130"/>
      <c r="B862" s="130"/>
      <c r="C862" s="130"/>
      <c r="D862" s="127"/>
      <c r="E862" s="123" t="str">
        <f>IFERROR(__xludf.DUMMYFUNCTION("Query('(Fuente) 2. Campos'!$1:$994,""SELECT E WHERE A = '""&amp;D862&amp;""' LIMIT 1"",FALSE)"),"")</f>
        <v/>
      </c>
      <c r="F862" s="125"/>
    </row>
    <row r="863" hidden="1">
      <c r="A863" s="130"/>
      <c r="B863" s="130"/>
      <c r="C863" s="130"/>
      <c r="D863" s="127"/>
      <c r="E863" s="123" t="str">
        <f>IFERROR(__xludf.DUMMYFUNCTION("Query('(Fuente) 2. Campos'!$1:$994,""SELECT E WHERE A = '""&amp;D863&amp;""' LIMIT 1"",FALSE)"),"")</f>
        <v/>
      </c>
      <c r="F863" s="125"/>
    </row>
    <row r="864" hidden="1">
      <c r="A864" s="130"/>
      <c r="B864" s="130"/>
      <c r="C864" s="130"/>
      <c r="D864" s="127"/>
      <c r="E864" s="123" t="str">
        <f>IFERROR(__xludf.DUMMYFUNCTION("Query('(Fuente) 2. Campos'!$1:$994,""SELECT E WHERE A = '""&amp;D864&amp;""' LIMIT 1"",FALSE)"),"")</f>
        <v/>
      </c>
      <c r="F864" s="125"/>
    </row>
    <row r="865" hidden="1">
      <c r="A865" s="130"/>
      <c r="B865" s="130"/>
      <c r="C865" s="130"/>
      <c r="D865" s="127"/>
      <c r="E865" s="123" t="str">
        <f>IFERROR(__xludf.DUMMYFUNCTION("Query('(Fuente) 2. Campos'!$1:$994,""SELECT E WHERE A = '""&amp;D865&amp;""' LIMIT 1"",FALSE)"),"")</f>
        <v/>
      </c>
      <c r="F865" s="125"/>
    </row>
    <row r="866" hidden="1">
      <c r="A866" s="130"/>
      <c r="B866" s="130"/>
      <c r="C866" s="130"/>
      <c r="D866" s="127"/>
      <c r="E866" s="123" t="str">
        <f>IFERROR(__xludf.DUMMYFUNCTION("Query('(Fuente) 2. Campos'!$1:$994,""SELECT E WHERE A = '""&amp;D866&amp;""' LIMIT 1"",FALSE)"),"")</f>
        <v/>
      </c>
      <c r="F866" s="125"/>
    </row>
    <row r="867" hidden="1">
      <c r="A867" s="130"/>
      <c r="B867" s="130"/>
      <c r="C867" s="130"/>
      <c r="D867" s="127"/>
      <c r="E867" s="123" t="str">
        <f>IFERROR(__xludf.DUMMYFUNCTION("Query('(Fuente) 2. Campos'!$1:$994,""SELECT E WHERE A = '""&amp;D867&amp;""' LIMIT 1"",FALSE)"),"")</f>
        <v/>
      </c>
      <c r="F867" s="125"/>
    </row>
    <row r="868" hidden="1">
      <c r="A868" s="130"/>
      <c r="B868" s="130"/>
      <c r="C868" s="130"/>
      <c r="D868" s="127"/>
      <c r="E868" s="123" t="str">
        <f>IFERROR(__xludf.DUMMYFUNCTION("Query('(Fuente) 2. Campos'!$1:$994,""SELECT E WHERE A = '""&amp;D868&amp;""' LIMIT 1"",FALSE)"),"")</f>
        <v/>
      </c>
      <c r="F868" s="125"/>
    </row>
    <row r="869" hidden="1">
      <c r="A869" s="130"/>
      <c r="B869" s="130"/>
      <c r="C869" s="130"/>
      <c r="D869" s="127"/>
      <c r="E869" s="123" t="str">
        <f>IFERROR(__xludf.DUMMYFUNCTION("Query('(Fuente) 2. Campos'!$1:$994,""SELECT E WHERE A = '""&amp;D869&amp;""' LIMIT 1"",FALSE)"),"")</f>
        <v/>
      </c>
      <c r="F869" s="125"/>
    </row>
    <row r="870" hidden="1">
      <c r="A870" s="130"/>
      <c r="B870" s="130"/>
      <c r="C870" s="130"/>
      <c r="D870" s="127"/>
      <c r="E870" s="123" t="str">
        <f>IFERROR(__xludf.DUMMYFUNCTION("Query('(Fuente) 2. Campos'!$1:$994,""SELECT E WHERE A = '""&amp;D870&amp;""' LIMIT 1"",FALSE)"),"")</f>
        <v/>
      </c>
      <c r="F870" s="125"/>
    </row>
    <row r="871" hidden="1">
      <c r="A871" s="130"/>
      <c r="B871" s="130"/>
      <c r="C871" s="130"/>
      <c r="D871" s="127"/>
      <c r="E871" s="123" t="str">
        <f>IFERROR(__xludf.DUMMYFUNCTION("Query('(Fuente) 2. Campos'!$1:$994,""SELECT E WHERE A = '""&amp;D871&amp;""' LIMIT 1"",FALSE)"),"")</f>
        <v/>
      </c>
      <c r="F871" s="125"/>
    </row>
    <row r="872" hidden="1">
      <c r="A872" s="130"/>
      <c r="B872" s="130"/>
      <c r="C872" s="130"/>
      <c r="D872" s="127"/>
      <c r="E872" s="123" t="str">
        <f>IFERROR(__xludf.DUMMYFUNCTION("Query('(Fuente) 2. Campos'!$1:$994,""SELECT E WHERE A = '""&amp;D872&amp;""' LIMIT 1"",FALSE)"),"")</f>
        <v/>
      </c>
      <c r="F872" s="125"/>
    </row>
    <row r="873" hidden="1">
      <c r="A873" s="130"/>
      <c r="B873" s="130"/>
      <c r="C873" s="130"/>
      <c r="D873" s="127"/>
      <c r="E873" s="123" t="str">
        <f>IFERROR(__xludf.DUMMYFUNCTION("Query('(Fuente) 2. Campos'!$1:$994,""SELECT E WHERE A = '""&amp;D873&amp;""' LIMIT 1"",FALSE)"),"")</f>
        <v/>
      </c>
      <c r="F873" s="125"/>
    </row>
    <row r="874" hidden="1">
      <c r="A874" s="130"/>
      <c r="B874" s="130"/>
      <c r="C874" s="130"/>
      <c r="D874" s="127"/>
      <c r="E874" s="123" t="str">
        <f>IFERROR(__xludf.DUMMYFUNCTION("Query('(Fuente) 2. Campos'!$1:$994,""SELECT E WHERE A = '""&amp;D874&amp;""' LIMIT 1"",FALSE)"),"")</f>
        <v/>
      </c>
      <c r="F874" s="125"/>
    </row>
    <row r="875" hidden="1">
      <c r="A875" s="130"/>
      <c r="B875" s="130"/>
      <c r="C875" s="130"/>
      <c r="D875" s="127"/>
      <c r="E875" s="123" t="str">
        <f>IFERROR(__xludf.DUMMYFUNCTION("Query('(Fuente) 2. Campos'!$1:$994,""SELECT E WHERE A = '""&amp;D875&amp;""' LIMIT 1"",FALSE)"),"")</f>
        <v/>
      </c>
      <c r="F875" s="125"/>
    </row>
    <row r="876" hidden="1">
      <c r="A876" s="130"/>
      <c r="B876" s="130"/>
      <c r="C876" s="130"/>
      <c r="D876" s="127"/>
      <c r="E876" s="123" t="str">
        <f>IFERROR(__xludf.DUMMYFUNCTION("Query('(Fuente) 2. Campos'!$1:$994,""SELECT E WHERE A = '""&amp;D876&amp;""' LIMIT 1"",FALSE)"),"")</f>
        <v/>
      </c>
      <c r="F876" s="125"/>
    </row>
    <row r="877" hidden="1">
      <c r="A877" s="130"/>
      <c r="B877" s="130"/>
      <c r="C877" s="130"/>
      <c r="D877" s="127"/>
      <c r="E877" s="123" t="str">
        <f>IFERROR(__xludf.DUMMYFUNCTION("Query('(Fuente) 2. Campos'!$1:$994,""SELECT E WHERE A = '""&amp;D877&amp;""' LIMIT 1"",FALSE)"),"")</f>
        <v/>
      </c>
      <c r="F877" s="125"/>
    </row>
    <row r="878" hidden="1">
      <c r="A878" s="130"/>
      <c r="B878" s="130"/>
      <c r="C878" s="130"/>
      <c r="D878" s="127"/>
      <c r="E878" s="123" t="str">
        <f>IFERROR(__xludf.DUMMYFUNCTION("Query('(Fuente) 2. Campos'!$1:$994,""SELECT E WHERE A = '""&amp;D878&amp;""' LIMIT 1"",FALSE)"),"")</f>
        <v/>
      </c>
      <c r="F878" s="125"/>
    </row>
    <row r="879" hidden="1">
      <c r="A879" s="130"/>
      <c r="B879" s="130"/>
      <c r="C879" s="130"/>
      <c r="D879" s="127"/>
      <c r="E879" s="123" t="str">
        <f>IFERROR(__xludf.DUMMYFUNCTION("Query('(Fuente) 2. Campos'!$1:$994,""SELECT E WHERE A = '""&amp;D879&amp;""' LIMIT 1"",FALSE)"),"")</f>
        <v/>
      </c>
      <c r="F879" s="125"/>
    </row>
    <row r="880" hidden="1">
      <c r="A880" s="130"/>
      <c r="B880" s="130"/>
      <c r="C880" s="130"/>
      <c r="D880" s="127"/>
      <c r="E880" s="123" t="str">
        <f>IFERROR(__xludf.DUMMYFUNCTION("Query('(Fuente) 2. Campos'!$1:$994,""SELECT E WHERE A = '""&amp;D880&amp;""' LIMIT 1"",FALSE)"),"")</f>
        <v/>
      </c>
      <c r="F880" s="125"/>
    </row>
    <row r="881" hidden="1">
      <c r="A881" s="130"/>
      <c r="B881" s="130"/>
      <c r="C881" s="130"/>
      <c r="D881" s="127"/>
      <c r="E881" s="123" t="str">
        <f>IFERROR(__xludf.DUMMYFUNCTION("Query('(Fuente) 2. Campos'!$1:$994,""SELECT E WHERE A = '""&amp;D881&amp;""' LIMIT 1"",FALSE)"),"")</f>
        <v/>
      </c>
      <c r="F881" s="125"/>
    </row>
    <row r="882" hidden="1">
      <c r="A882" s="130"/>
      <c r="B882" s="130"/>
      <c r="C882" s="130"/>
      <c r="D882" s="127"/>
      <c r="E882" s="123" t="str">
        <f>IFERROR(__xludf.DUMMYFUNCTION("Query('(Fuente) 2. Campos'!$1:$994,""SELECT E WHERE A = '""&amp;D882&amp;""' LIMIT 1"",FALSE)"),"")</f>
        <v/>
      </c>
      <c r="F882" s="125"/>
    </row>
    <row r="883" hidden="1">
      <c r="A883" s="130"/>
      <c r="B883" s="130"/>
      <c r="C883" s="130"/>
      <c r="D883" s="127"/>
      <c r="E883" s="123" t="str">
        <f>IFERROR(__xludf.DUMMYFUNCTION("Query('(Fuente) 2. Campos'!$1:$994,""SELECT E WHERE A = '""&amp;D883&amp;""' LIMIT 1"",FALSE)"),"")</f>
        <v/>
      </c>
      <c r="F883" s="125"/>
    </row>
    <row r="884" hidden="1">
      <c r="A884" s="130"/>
      <c r="B884" s="130"/>
      <c r="C884" s="130"/>
      <c r="D884" s="127"/>
      <c r="E884" s="123" t="str">
        <f>IFERROR(__xludf.DUMMYFUNCTION("Query('(Fuente) 2. Campos'!$1:$994,""SELECT E WHERE A = '""&amp;D884&amp;""' LIMIT 1"",FALSE)"),"")</f>
        <v/>
      </c>
      <c r="F884" s="125"/>
    </row>
    <row r="885" hidden="1">
      <c r="A885" s="130"/>
      <c r="B885" s="130"/>
      <c r="C885" s="130"/>
      <c r="D885" s="127"/>
      <c r="E885" s="123" t="str">
        <f>IFERROR(__xludf.DUMMYFUNCTION("Query('(Fuente) 2. Campos'!$1:$994,""SELECT E WHERE A = '""&amp;D885&amp;""' LIMIT 1"",FALSE)"),"")</f>
        <v/>
      </c>
      <c r="F885" s="125"/>
    </row>
    <row r="886" hidden="1">
      <c r="A886" s="130"/>
      <c r="B886" s="130"/>
      <c r="C886" s="130"/>
      <c r="D886" s="127"/>
      <c r="E886" s="123" t="str">
        <f>IFERROR(__xludf.DUMMYFUNCTION("Query('(Fuente) 2. Campos'!$1:$994,""SELECT E WHERE A = '""&amp;D886&amp;""' LIMIT 1"",FALSE)"),"")</f>
        <v/>
      </c>
      <c r="F886" s="125"/>
    </row>
    <row r="887" hidden="1">
      <c r="A887" s="130"/>
      <c r="B887" s="130"/>
      <c r="C887" s="130"/>
      <c r="D887" s="127"/>
      <c r="E887" s="123" t="str">
        <f>IFERROR(__xludf.DUMMYFUNCTION("Query('(Fuente) 2. Campos'!$1:$994,""SELECT E WHERE A = '""&amp;D887&amp;""' LIMIT 1"",FALSE)"),"")</f>
        <v/>
      </c>
      <c r="F887" s="125"/>
    </row>
    <row r="888" hidden="1">
      <c r="A888" s="130"/>
      <c r="B888" s="130"/>
      <c r="C888" s="130"/>
      <c r="D888" s="127"/>
      <c r="E888" s="123" t="str">
        <f>IFERROR(__xludf.DUMMYFUNCTION("Query('(Fuente) 2. Campos'!$1:$994,""SELECT E WHERE A = '""&amp;D888&amp;""' LIMIT 1"",FALSE)"),"")</f>
        <v/>
      </c>
      <c r="F888" s="125"/>
    </row>
    <row r="889" hidden="1">
      <c r="A889" s="130"/>
      <c r="B889" s="130"/>
      <c r="C889" s="130"/>
      <c r="D889" s="127"/>
      <c r="E889" s="123" t="str">
        <f>IFERROR(__xludf.DUMMYFUNCTION("Query('(Fuente) 2. Campos'!$1:$994,""SELECT E WHERE A = '""&amp;D889&amp;""' LIMIT 1"",FALSE)"),"")</f>
        <v/>
      </c>
      <c r="F889" s="125"/>
    </row>
    <row r="890" hidden="1">
      <c r="A890" s="130"/>
      <c r="B890" s="130"/>
      <c r="C890" s="130"/>
      <c r="D890" s="127"/>
      <c r="E890" s="123" t="str">
        <f>IFERROR(__xludf.DUMMYFUNCTION("Query('(Fuente) 2. Campos'!$1:$994,""SELECT E WHERE A = '""&amp;D890&amp;""' LIMIT 1"",FALSE)"),"")</f>
        <v/>
      </c>
      <c r="F890" s="125"/>
    </row>
    <row r="891" hidden="1">
      <c r="A891" s="130"/>
      <c r="B891" s="130"/>
      <c r="C891" s="130"/>
      <c r="D891" s="127"/>
      <c r="E891" s="123" t="str">
        <f>IFERROR(__xludf.DUMMYFUNCTION("Query('(Fuente) 2. Campos'!$1:$994,""SELECT E WHERE A = '""&amp;D891&amp;""' LIMIT 1"",FALSE)"),"")</f>
        <v/>
      </c>
      <c r="F891" s="125"/>
    </row>
    <row r="892" hidden="1">
      <c r="A892" s="130"/>
      <c r="B892" s="130"/>
      <c r="C892" s="130"/>
      <c r="D892" s="127"/>
      <c r="E892" s="123" t="str">
        <f>IFERROR(__xludf.DUMMYFUNCTION("Query('(Fuente) 2. Campos'!$1:$994,""SELECT E WHERE A = '""&amp;D892&amp;""' LIMIT 1"",FALSE)"),"")</f>
        <v/>
      </c>
      <c r="F892" s="125"/>
    </row>
    <row r="893" hidden="1">
      <c r="A893" s="130"/>
      <c r="B893" s="130"/>
      <c r="C893" s="130"/>
      <c r="D893" s="127"/>
      <c r="E893" s="123" t="str">
        <f>IFERROR(__xludf.DUMMYFUNCTION("Query('(Fuente) 2. Campos'!$1:$994,""SELECT E WHERE A = '""&amp;D893&amp;""' LIMIT 1"",FALSE)"),"")</f>
        <v/>
      </c>
      <c r="F893" s="125"/>
    </row>
    <row r="894" hidden="1">
      <c r="A894" s="130"/>
      <c r="B894" s="130"/>
      <c r="C894" s="130"/>
      <c r="D894" s="127"/>
      <c r="E894" s="123" t="str">
        <f>IFERROR(__xludf.DUMMYFUNCTION("Query('(Fuente) 2. Campos'!$1:$994,""SELECT E WHERE A = '""&amp;D894&amp;""' LIMIT 1"",FALSE)"),"")</f>
        <v/>
      </c>
      <c r="F894" s="125"/>
    </row>
    <row r="895" hidden="1">
      <c r="A895" s="130"/>
      <c r="B895" s="130"/>
      <c r="C895" s="130"/>
      <c r="D895" s="127"/>
      <c r="E895" s="123" t="str">
        <f>IFERROR(__xludf.DUMMYFUNCTION("Query('(Fuente) 2. Campos'!$1:$994,""SELECT E WHERE A = '""&amp;D895&amp;""' LIMIT 1"",FALSE)"),"")</f>
        <v/>
      </c>
      <c r="F895" s="125"/>
    </row>
    <row r="896" hidden="1">
      <c r="A896" s="130"/>
      <c r="B896" s="130"/>
      <c r="C896" s="130"/>
      <c r="D896" s="127"/>
      <c r="E896" s="123" t="str">
        <f>IFERROR(__xludf.DUMMYFUNCTION("Query('(Fuente) 2. Campos'!$1:$994,""SELECT E WHERE A = '""&amp;D896&amp;""' LIMIT 1"",FALSE)"),"")</f>
        <v/>
      </c>
      <c r="F896" s="125"/>
    </row>
    <row r="897" hidden="1">
      <c r="A897" s="130"/>
      <c r="B897" s="130"/>
      <c r="C897" s="130"/>
      <c r="D897" s="127"/>
      <c r="E897" s="123" t="str">
        <f>IFERROR(__xludf.DUMMYFUNCTION("Query('(Fuente) 2. Campos'!$1:$994,""SELECT E WHERE A = '""&amp;D897&amp;""' LIMIT 1"",FALSE)"),"")</f>
        <v/>
      </c>
      <c r="F897" s="125"/>
    </row>
    <row r="898" hidden="1">
      <c r="A898" s="130"/>
      <c r="B898" s="130"/>
      <c r="C898" s="130"/>
      <c r="D898" s="127"/>
      <c r="E898" s="123" t="str">
        <f>IFERROR(__xludf.DUMMYFUNCTION("Query('(Fuente) 2. Campos'!$1:$994,""SELECT E WHERE A = '""&amp;D898&amp;""' LIMIT 1"",FALSE)"),"")</f>
        <v/>
      </c>
      <c r="F898" s="125"/>
    </row>
    <row r="899" hidden="1">
      <c r="A899" s="130"/>
      <c r="B899" s="130"/>
      <c r="C899" s="130"/>
      <c r="D899" s="127"/>
      <c r="E899" s="123" t="str">
        <f>IFERROR(__xludf.DUMMYFUNCTION("Query('(Fuente) 2. Campos'!$1:$994,""SELECT E WHERE A = '""&amp;D899&amp;""' LIMIT 1"",FALSE)"),"")</f>
        <v/>
      </c>
      <c r="F899" s="125"/>
    </row>
    <row r="900" hidden="1">
      <c r="A900" s="130"/>
      <c r="B900" s="130"/>
      <c r="C900" s="130"/>
      <c r="D900" s="127"/>
      <c r="E900" s="123" t="str">
        <f>IFERROR(__xludf.DUMMYFUNCTION("Query('(Fuente) 2. Campos'!$1:$994,""SELECT E WHERE A = '""&amp;D900&amp;""' LIMIT 1"",FALSE)"),"")</f>
        <v/>
      </c>
      <c r="F900" s="125"/>
    </row>
    <row r="901" hidden="1">
      <c r="A901" s="130"/>
      <c r="B901" s="130"/>
      <c r="C901" s="130"/>
      <c r="D901" s="127"/>
      <c r="E901" s="123" t="str">
        <f>IFERROR(__xludf.DUMMYFUNCTION("Query('(Fuente) 2. Campos'!$1:$994,""SELECT E WHERE A = '""&amp;D901&amp;""' LIMIT 1"",FALSE)"),"")</f>
        <v/>
      </c>
      <c r="F901" s="125"/>
    </row>
    <row r="902" hidden="1">
      <c r="A902" s="130"/>
      <c r="B902" s="130"/>
      <c r="C902" s="130"/>
      <c r="D902" s="127"/>
      <c r="E902" s="123" t="str">
        <f>IFERROR(__xludf.DUMMYFUNCTION("Query('(Fuente) 2. Campos'!$1:$994,""SELECT E WHERE A = '""&amp;D902&amp;""' LIMIT 1"",FALSE)"),"")</f>
        <v/>
      </c>
      <c r="F902" s="125"/>
    </row>
    <row r="903" hidden="1">
      <c r="A903" s="130"/>
      <c r="B903" s="130"/>
      <c r="C903" s="130"/>
      <c r="D903" s="127"/>
      <c r="E903" s="123" t="str">
        <f>IFERROR(__xludf.DUMMYFUNCTION("Query('(Fuente) 2. Campos'!$1:$994,""SELECT E WHERE A = '""&amp;D903&amp;""' LIMIT 1"",FALSE)"),"")</f>
        <v/>
      </c>
      <c r="F903" s="125"/>
    </row>
    <row r="904" hidden="1">
      <c r="A904" s="130"/>
      <c r="B904" s="130"/>
      <c r="C904" s="130"/>
      <c r="D904" s="127"/>
      <c r="E904" s="123" t="str">
        <f>IFERROR(__xludf.DUMMYFUNCTION("Query('(Fuente) 2. Campos'!$1:$994,""SELECT E WHERE A = '""&amp;D904&amp;""' LIMIT 1"",FALSE)"),"")</f>
        <v/>
      </c>
      <c r="F904" s="125"/>
    </row>
    <row r="905" hidden="1">
      <c r="A905" s="130"/>
      <c r="B905" s="130"/>
      <c r="C905" s="130"/>
      <c r="D905" s="127"/>
      <c r="E905" s="123" t="str">
        <f>IFERROR(__xludf.DUMMYFUNCTION("Query('(Fuente) 2. Campos'!$1:$994,""SELECT E WHERE A = '""&amp;D905&amp;""' LIMIT 1"",FALSE)"),"")</f>
        <v/>
      </c>
      <c r="F905" s="125"/>
    </row>
    <row r="906" hidden="1">
      <c r="A906" s="130"/>
      <c r="B906" s="130"/>
      <c r="C906" s="130"/>
      <c r="D906" s="127"/>
      <c r="E906" s="123" t="str">
        <f>IFERROR(__xludf.DUMMYFUNCTION("Query('(Fuente) 2. Campos'!$1:$994,""SELECT E WHERE A = '""&amp;D906&amp;""' LIMIT 1"",FALSE)"),"")</f>
        <v/>
      </c>
      <c r="F906" s="125"/>
    </row>
    <row r="907" hidden="1">
      <c r="A907" s="130"/>
      <c r="B907" s="130"/>
      <c r="C907" s="130"/>
      <c r="D907" s="127"/>
      <c r="E907" s="123" t="str">
        <f>IFERROR(__xludf.DUMMYFUNCTION("Query('(Fuente) 2. Campos'!$1:$994,""SELECT E WHERE A = '""&amp;D907&amp;""' LIMIT 1"",FALSE)"),"")</f>
        <v/>
      </c>
      <c r="F907" s="125"/>
    </row>
    <row r="908" hidden="1">
      <c r="A908" s="130"/>
      <c r="B908" s="130"/>
      <c r="C908" s="130"/>
      <c r="D908" s="127"/>
      <c r="E908" s="123" t="str">
        <f>IFERROR(__xludf.DUMMYFUNCTION("Query('(Fuente) 2. Campos'!$1:$994,""SELECT E WHERE A = '""&amp;D908&amp;""' LIMIT 1"",FALSE)"),"")</f>
        <v/>
      </c>
      <c r="F908" s="125"/>
    </row>
    <row r="909" hidden="1">
      <c r="A909" s="130"/>
      <c r="B909" s="130"/>
      <c r="C909" s="130"/>
      <c r="D909" s="127"/>
      <c r="E909" s="123" t="str">
        <f>IFERROR(__xludf.DUMMYFUNCTION("Query('(Fuente) 2. Campos'!$1:$994,""SELECT E WHERE A = '""&amp;D909&amp;""' LIMIT 1"",FALSE)"),"")</f>
        <v/>
      </c>
      <c r="F909" s="125"/>
    </row>
    <row r="910" hidden="1">
      <c r="A910" s="130"/>
      <c r="B910" s="130"/>
      <c r="C910" s="130"/>
      <c r="D910" s="127"/>
      <c r="E910" s="123" t="str">
        <f>IFERROR(__xludf.DUMMYFUNCTION("Query('(Fuente) 2. Campos'!$1:$994,""SELECT E WHERE A = '""&amp;D910&amp;""' LIMIT 1"",FALSE)"),"")</f>
        <v/>
      </c>
      <c r="F910" s="125"/>
    </row>
    <row r="911" hidden="1">
      <c r="A911" s="130"/>
      <c r="B911" s="130"/>
      <c r="C911" s="130"/>
      <c r="D911" s="127"/>
      <c r="E911" s="123" t="str">
        <f>IFERROR(__xludf.DUMMYFUNCTION("Query('(Fuente) 2. Campos'!$1:$994,""SELECT E WHERE A = '""&amp;D911&amp;""' LIMIT 1"",FALSE)"),"")</f>
        <v/>
      </c>
      <c r="F911" s="125"/>
    </row>
    <row r="912" hidden="1">
      <c r="A912" s="130"/>
      <c r="B912" s="130"/>
      <c r="C912" s="130"/>
      <c r="D912" s="127"/>
      <c r="E912" s="123" t="str">
        <f>IFERROR(__xludf.DUMMYFUNCTION("Query('(Fuente) 2. Campos'!$1:$994,""SELECT E WHERE A = '""&amp;D912&amp;""' LIMIT 1"",FALSE)"),"")</f>
        <v/>
      </c>
      <c r="F912" s="125"/>
    </row>
    <row r="913" hidden="1">
      <c r="A913" s="130"/>
      <c r="B913" s="130"/>
      <c r="C913" s="130"/>
      <c r="D913" s="127"/>
      <c r="E913" s="123" t="str">
        <f>IFERROR(__xludf.DUMMYFUNCTION("Query('(Fuente) 2. Campos'!$1:$994,""SELECT E WHERE A = '""&amp;D913&amp;""' LIMIT 1"",FALSE)"),"")</f>
        <v/>
      </c>
      <c r="F913" s="125"/>
    </row>
    <row r="914" hidden="1">
      <c r="A914" s="130"/>
      <c r="B914" s="130"/>
      <c r="C914" s="130"/>
      <c r="D914" s="127"/>
      <c r="E914" s="123" t="str">
        <f>IFERROR(__xludf.DUMMYFUNCTION("Query('(Fuente) 2. Campos'!$1:$994,""SELECT E WHERE A = '""&amp;D914&amp;""' LIMIT 1"",FALSE)"),"")</f>
        <v/>
      </c>
      <c r="F914" s="125"/>
    </row>
    <row r="915" hidden="1">
      <c r="A915" s="130"/>
      <c r="B915" s="130"/>
      <c r="C915" s="130"/>
      <c r="D915" s="127"/>
      <c r="E915" s="123" t="str">
        <f>IFERROR(__xludf.DUMMYFUNCTION("Query('(Fuente) 2. Campos'!$1:$994,""SELECT E WHERE A = '""&amp;D915&amp;""' LIMIT 1"",FALSE)"),"")</f>
        <v/>
      </c>
      <c r="F915" s="125"/>
    </row>
    <row r="916" hidden="1">
      <c r="A916" s="130"/>
      <c r="B916" s="130"/>
      <c r="C916" s="130"/>
      <c r="D916" s="127"/>
      <c r="E916" s="123" t="str">
        <f>IFERROR(__xludf.DUMMYFUNCTION("Query('(Fuente) 2. Campos'!$1:$994,""SELECT E WHERE A = '""&amp;D916&amp;""' LIMIT 1"",FALSE)"),"")</f>
        <v/>
      </c>
      <c r="F916" s="125"/>
    </row>
    <row r="917" hidden="1">
      <c r="A917" s="130"/>
      <c r="B917" s="130"/>
      <c r="C917" s="130"/>
      <c r="D917" s="127"/>
      <c r="E917" s="123" t="str">
        <f>IFERROR(__xludf.DUMMYFUNCTION("Query('(Fuente) 2. Campos'!$1:$994,""SELECT E WHERE A = '""&amp;D917&amp;""' LIMIT 1"",FALSE)"),"")</f>
        <v/>
      </c>
      <c r="F917" s="125"/>
    </row>
    <row r="918" hidden="1">
      <c r="A918" s="130"/>
      <c r="B918" s="130"/>
      <c r="C918" s="130"/>
      <c r="D918" s="127"/>
      <c r="E918" s="123" t="str">
        <f>IFERROR(__xludf.DUMMYFUNCTION("Query('(Fuente) 2. Campos'!$1:$994,""SELECT E WHERE A = '""&amp;D918&amp;""' LIMIT 1"",FALSE)"),"")</f>
        <v/>
      </c>
      <c r="F918" s="125"/>
    </row>
    <row r="919" hidden="1">
      <c r="A919" s="130"/>
      <c r="B919" s="130"/>
      <c r="C919" s="130"/>
      <c r="D919" s="127"/>
      <c r="E919" s="123" t="str">
        <f>IFERROR(__xludf.DUMMYFUNCTION("Query('(Fuente) 2. Campos'!$1:$994,""SELECT E WHERE A = '""&amp;D919&amp;""' LIMIT 1"",FALSE)"),"")</f>
        <v/>
      </c>
      <c r="F919" s="125"/>
    </row>
    <row r="920" hidden="1">
      <c r="A920" s="130"/>
      <c r="B920" s="130"/>
      <c r="C920" s="130"/>
      <c r="D920" s="127"/>
      <c r="E920" s="123" t="str">
        <f>IFERROR(__xludf.DUMMYFUNCTION("Query('(Fuente) 2. Campos'!$1:$994,""SELECT E WHERE A = '""&amp;D920&amp;""' LIMIT 1"",FALSE)"),"")</f>
        <v/>
      </c>
      <c r="F920" s="125"/>
    </row>
    <row r="921" hidden="1">
      <c r="A921" s="130"/>
      <c r="B921" s="130"/>
      <c r="C921" s="130"/>
      <c r="D921" s="127"/>
      <c r="E921" s="123" t="str">
        <f>IFERROR(__xludf.DUMMYFUNCTION("Query('(Fuente) 2. Campos'!$1:$994,""SELECT E WHERE A = '""&amp;D921&amp;""' LIMIT 1"",FALSE)"),"")</f>
        <v/>
      </c>
      <c r="F921" s="125"/>
    </row>
    <row r="922" hidden="1">
      <c r="A922" s="130"/>
      <c r="B922" s="130"/>
      <c r="C922" s="130"/>
      <c r="D922" s="127"/>
      <c r="E922" s="123" t="str">
        <f>IFERROR(__xludf.DUMMYFUNCTION("Query('(Fuente) 2. Campos'!$1:$994,""SELECT E WHERE A = '""&amp;D922&amp;""' LIMIT 1"",FALSE)"),"")</f>
        <v/>
      </c>
      <c r="F922" s="125"/>
    </row>
    <row r="923" hidden="1">
      <c r="A923" s="130"/>
      <c r="B923" s="130"/>
      <c r="C923" s="130"/>
      <c r="D923" s="127"/>
      <c r="E923" s="123" t="str">
        <f>IFERROR(__xludf.DUMMYFUNCTION("Query('(Fuente) 2. Campos'!$1:$994,""SELECT E WHERE A = '""&amp;D923&amp;""' LIMIT 1"",FALSE)"),"")</f>
        <v/>
      </c>
      <c r="F923" s="125"/>
    </row>
    <row r="924" hidden="1">
      <c r="A924" s="130"/>
      <c r="B924" s="130"/>
      <c r="C924" s="130"/>
      <c r="D924" s="127"/>
      <c r="E924" s="123" t="str">
        <f>IFERROR(__xludf.DUMMYFUNCTION("Query('(Fuente) 2. Campos'!$1:$994,""SELECT E WHERE A = '""&amp;D924&amp;""' LIMIT 1"",FALSE)"),"")</f>
        <v/>
      </c>
      <c r="F924" s="125"/>
    </row>
    <row r="925" hidden="1">
      <c r="A925" s="130"/>
      <c r="B925" s="130"/>
      <c r="C925" s="130"/>
      <c r="D925" s="127"/>
      <c r="E925" s="123" t="str">
        <f>IFERROR(__xludf.DUMMYFUNCTION("Query('(Fuente) 2. Campos'!$1:$994,""SELECT E WHERE A = '""&amp;D925&amp;""' LIMIT 1"",FALSE)"),"")</f>
        <v/>
      </c>
      <c r="F925" s="125"/>
    </row>
    <row r="926" hidden="1">
      <c r="A926" s="130"/>
      <c r="B926" s="130"/>
      <c r="C926" s="130"/>
      <c r="D926" s="127"/>
      <c r="E926" s="123" t="str">
        <f>IFERROR(__xludf.DUMMYFUNCTION("Query('(Fuente) 2. Campos'!$1:$994,""SELECT E WHERE A = '""&amp;D926&amp;""' LIMIT 1"",FALSE)"),"")</f>
        <v/>
      </c>
      <c r="F926" s="125"/>
    </row>
    <row r="927" hidden="1">
      <c r="A927" s="130"/>
      <c r="B927" s="130"/>
      <c r="C927" s="130"/>
      <c r="D927" s="127"/>
      <c r="E927" s="123" t="str">
        <f>IFERROR(__xludf.DUMMYFUNCTION("Query('(Fuente) 2. Campos'!$1:$994,""SELECT E WHERE A = '""&amp;D927&amp;""' LIMIT 1"",FALSE)"),"")</f>
        <v/>
      </c>
      <c r="F927" s="125"/>
    </row>
    <row r="928" hidden="1">
      <c r="A928" s="130"/>
      <c r="B928" s="130"/>
      <c r="C928" s="130"/>
      <c r="D928" s="127"/>
      <c r="E928" s="123" t="str">
        <f>IFERROR(__xludf.DUMMYFUNCTION("Query('(Fuente) 2. Campos'!$1:$994,""SELECT E WHERE A = '""&amp;D928&amp;""' LIMIT 1"",FALSE)"),"")</f>
        <v/>
      </c>
      <c r="F928" s="125"/>
    </row>
    <row r="929" hidden="1">
      <c r="A929" s="130"/>
      <c r="B929" s="130"/>
      <c r="C929" s="130"/>
      <c r="D929" s="127"/>
      <c r="E929" s="123" t="str">
        <f>IFERROR(__xludf.DUMMYFUNCTION("Query('(Fuente) 2. Campos'!$1:$994,""SELECT E WHERE A = '""&amp;D929&amp;""' LIMIT 1"",FALSE)"),"")</f>
        <v/>
      </c>
      <c r="F929" s="125"/>
    </row>
    <row r="930" hidden="1">
      <c r="A930" s="130"/>
      <c r="B930" s="130"/>
      <c r="C930" s="130"/>
      <c r="D930" s="127"/>
      <c r="E930" s="123" t="str">
        <f>IFERROR(__xludf.DUMMYFUNCTION("Query('(Fuente) 2. Campos'!$1:$994,""SELECT E WHERE A = '""&amp;D930&amp;""' LIMIT 1"",FALSE)"),"")</f>
        <v/>
      </c>
      <c r="F930" s="125"/>
    </row>
    <row r="931" hidden="1">
      <c r="A931" s="130"/>
      <c r="B931" s="130"/>
      <c r="C931" s="130"/>
      <c r="D931" s="127"/>
      <c r="E931" s="123" t="str">
        <f>IFERROR(__xludf.DUMMYFUNCTION("Query('(Fuente) 2. Campos'!$1:$994,""SELECT E WHERE A = '""&amp;D931&amp;""' LIMIT 1"",FALSE)"),"")</f>
        <v/>
      </c>
      <c r="F931" s="125"/>
    </row>
    <row r="932" hidden="1">
      <c r="A932" s="130"/>
      <c r="B932" s="130"/>
      <c r="C932" s="130"/>
      <c r="D932" s="127"/>
      <c r="E932" s="123" t="str">
        <f>IFERROR(__xludf.DUMMYFUNCTION("Query('(Fuente) 2. Campos'!$1:$994,""SELECT E WHERE A = '""&amp;D932&amp;""' LIMIT 1"",FALSE)"),"")</f>
        <v/>
      </c>
      <c r="F932" s="125"/>
    </row>
    <row r="933" hidden="1">
      <c r="A933" s="130"/>
      <c r="B933" s="130"/>
      <c r="C933" s="130"/>
      <c r="D933" s="127"/>
      <c r="E933" s="123" t="str">
        <f>IFERROR(__xludf.DUMMYFUNCTION("Query('(Fuente) 2. Campos'!$1:$994,""SELECT E WHERE A = '""&amp;D933&amp;""' LIMIT 1"",FALSE)"),"")</f>
        <v/>
      </c>
      <c r="F933" s="125"/>
    </row>
    <row r="934" hidden="1">
      <c r="A934" s="130"/>
      <c r="B934" s="130"/>
      <c r="C934" s="130"/>
      <c r="D934" s="127"/>
      <c r="E934" s="123" t="str">
        <f>IFERROR(__xludf.DUMMYFUNCTION("Query('(Fuente) 2. Campos'!$1:$994,""SELECT E WHERE A = '""&amp;D934&amp;""' LIMIT 1"",FALSE)"),"")</f>
        <v/>
      </c>
      <c r="F934" s="125"/>
    </row>
    <row r="935" hidden="1">
      <c r="A935" s="130"/>
      <c r="B935" s="130"/>
      <c r="C935" s="130"/>
      <c r="D935" s="127"/>
      <c r="E935" s="123" t="str">
        <f>IFERROR(__xludf.DUMMYFUNCTION("Query('(Fuente) 2. Campos'!$1:$994,""SELECT E WHERE A = '""&amp;D935&amp;""' LIMIT 1"",FALSE)"),"")</f>
        <v/>
      </c>
      <c r="F935" s="125"/>
    </row>
    <row r="936" hidden="1">
      <c r="A936" s="130"/>
      <c r="B936" s="130"/>
      <c r="C936" s="130"/>
      <c r="D936" s="127"/>
      <c r="E936" s="123" t="str">
        <f>IFERROR(__xludf.DUMMYFUNCTION("Query('(Fuente) 2. Campos'!$1:$994,""SELECT E WHERE A = '""&amp;D936&amp;""' LIMIT 1"",FALSE)"),"")</f>
        <v/>
      </c>
      <c r="F936" s="125"/>
    </row>
    <row r="937" hidden="1">
      <c r="A937" s="130"/>
      <c r="B937" s="130"/>
      <c r="C937" s="130"/>
      <c r="D937" s="127"/>
      <c r="E937" s="123" t="str">
        <f>IFERROR(__xludf.DUMMYFUNCTION("Query('(Fuente) 2. Campos'!$1:$994,""SELECT E WHERE A = '""&amp;D937&amp;""' LIMIT 1"",FALSE)"),"")</f>
        <v/>
      </c>
      <c r="F937" s="125"/>
    </row>
    <row r="938" hidden="1">
      <c r="A938" s="130"/>
      <c r="B938" s="130"/>
      <c r="C938" s="130"/>
      <c r="D938" s="127"/>
      <c r="E938" s="123" t="str">
        <f>IFERROR(__xludf.DUMMYFUNCTION("Query('(Fuente) 2. Campos'!$1:$994,""SELECT E WHERE A = '""&amp;D938&amp;""' LIMIT 1"",FALSE)"),"")</f>
        <v/>
      </c>
      <c r="F938" s="125"/>
    </row>
    <row r="939" hidden="1">
      <c r="A939" s="130"/>
      <c r="B939" s="130"/>
      <c r="C939" s="130"/>
      <c r="D939" s="127"/>
      <c r="E939" s="123" t="str">
        <f>IFERROR(__xludf.DUMMYFUNCTION("Query('(Fuente) 2. Campos'!$1:$994,""SELECT E WHERE A = '""&amp;D939&amp;""' LIMIT 1"",FALSE)"),"")</f>
        <v/>
      </c>
      <c r="F939" s="125"/>
    </row>
    <row r="940" hidden="1">
      <c r="A940" s="130"/>
      <c r="B940" s="130"/>
      <c r="C940" s="130"/>
      <c r="D940" s="127"/>
      <c r="E940" s="123" t="str">
        <f>IFERROR(__xludf.DUMMYFUNCTION("Query('(Fuente) 2. Campos'!$1:$994,""SELECT E WHERE A = '""&amp;D940&amp;""' LIMIT 1"",FALSE)"),"")</f>
        <v/>
      </c>
      <c r="F940" s="125"/>
    </row>
    <row r="941" hidden="1">
      <c r="A941" s="130"/>
      <c r="B941" s="130"/>
      <c r="C941" s="130"/>
      <c r="D941" s="127"/>
      <c r="E941" s="123" t="str">
        <f>IFERROR(__xludf.DUMMYFUNCTION("Query('(Fuente) 2. Campos'!$1:$994,""SELECT E WHERE A = '""&amp;D941&amp;""' LIMIT 1"",FALSE)"),"")</f>
        <v/>
      </c>
      <c r="F941" s="125"/>
    </row>
    <row r="942" hidden="1">
      <c r="A942" s="130"/>
      <c r="B942" s="130"/>
      <c r="C942" s="130"/>
      <c r="D942" s="127"/>
      <c r="E942" s="123" t="str">
        <f>IFERROR(__xludf.DUMMYFUNCTION("Query('(Fuente) 2. Campos'!$1:$994,""SELECT E WHERE A = '""&amp;D942&amp;""' LIMIT 1"",FALSE)"),"")</f>
        <v/>
      </c>
      <c r="F942" s="125"/>
    </row>
    <row r="943" hidden="1">
      <c r="A943" s="130"/>
      <c r="B943" s="130"/>
      <c r="C943" s="130"/>
      <c r="D943" s="127"/>
      <c r="E943" s="123" t="str">
        <f>IFERROR(__xludf.DUMMYFUNCTION("Query('(Fuente) 2. Campos'!$1:$994,""SELECT E WHERE A = '""&amp;D943&amp;""' LIMIT 1"",FALSE)"),"")</f>
        <v/>
      </c>
      <c r="F943" s="125"/>
    </row>
    <row r="944" hidden="1">
      <c r="A944" s="130"/>
      <c r="B944" s="130"/>
      <c r="C944" s="130"/>
      <c r="D944" s="127"/>
      <c r="E944" s="123" t="str">
        <f>IFERROR(__xludf.DUMMYFUNCTION("Query('(Fuente) 2. Campos'!$1:$994,""SELECT E WHERE A = '""&amp;D944&amp;""' LIMIT 1"",FALSE)"),"")</f>
        <v/>
      </c>
      <c r="F944" s="125"/>
    </row>
    <row r="945" hidden="1">
      <c r="A945" s="130"/>
      <c r="B945" s="130"/>
      <c r="C945" s="130"/>
      <c r="D945" s="127"/>
      <c r="E945" s="123" t="str">
        <f>IFERROR(__xludf.DUMMYFUNCTION("Query('(Fuente) 2. Campos'!$1:$994,""SELECT E WHERE A = '""&amp;D945&amp;""' LIMIT 1"",FALSE)"),"")</f>
        <v/>
      </c>
      <c r="F945" s="125"/>
    </row>
    <row r="946" hidden="1">
      <c r="A946" s="130"/>
      <c r="B946" s="130"/>
      <c r="C946" s="130"/>
      <c r="D946" s="127"/>
      <c r="E946" s="123" t="str">
        <f>IFERROR(__xludf.DUMMYFUNCTION("Query('(Fuente) 2. Campos'!$1:$994,""SELECT E WHERE A = '""&amp;D946&amp;""' LIMIT 1"",FALSE)"),"")</f>
        <v/>
      </c>
      <c r="F946" s="125"/>
    </row>
    <row r="947" hidden="1">
      <c r="A947" s="130"/>
      <c r="B947" s="130"/>
      <c r="C947" s="130"/>
      <c r="D947" s="127"/>
      <c r="E947" s="123" t="str">
        <f>IFERROR(__xludf.DUMMYFUNCTION("Query('(Fuente) 2. Campos'!$1:$994,""SELECT E WHERE A = '""&amp;D947&amp;""' LIMIT 1"",FALSE)"),"")</f>
        <v/>
      </c>
      <c r="F947" s="125"/>
    </row>
    <row r="948" hidden="1">
      <c r="A948" s="130"/>
      <c r="B948" s="130"/>
      <c r="C948" s="130"/>
      <c r="D948" s="127"/>
      <c r="E948" s="123" t="str">
        <f>IFERROR(__xludf.DUMMYFUNCTION("Query('(Fuente) 2. Campos'!$1:$994,""SELECT E WHERE A = '""&amp;D948&amp;""' LIMIT 1"",FALSE)"),"")</f>
        <v/>
      </c>
      <c r="F948" s="125"/>
    </row>
    <row r="949" hidden="1">
      <c r="A949" s="130"/>
      <c r="B949" s="130"/>
      <c r="C949" s="130"/>
      <c r="D949" s="127"/>
      <c r="E949" s="123" t="str">
        <f>IFERROR(__xludf.DUMMYFUNCTION("Query('(Fuente) 2. Campos'!$1:$994,""SELECT E WHERE A = '""&amp;D949&amp;""' LIMIT 1"",FALSE)"),"")</f>
        <v/>
      </c>
      <c r="F949" s="125"/>
    </row>
    <row r="950" hidden="1">
      <c r="A950" s="130"/>
      <c r="B950" s="130"/>
      <c r="C950" s="130"/>
      <c r="D950" s="127"/>
      <c r="E950" s="123" t="str">
        <f>IFERROR(__xludf.DUMMYFUNCTION("Query('(Fuente) 2. Campos'!$1:$994,""SELECT E WHERE A = '""&amp;D950&amp;""' LIMIT 1"",FALSE)"),"")</f>
        <v/>
      </c>
      <c r="F950" s="125"/>
    </row>
    <row r="951" hidden="1">
      <c r="A951" s="130"/>
      <c r="B951" s="130"/>
      <c r="C951" s="130"/>
      <c r="D951" s="127"/>
      <c r="E951" s="123" t="str">
        <f>IFERROR(__xludf.DUMMYFUNCTION("Query('(Fuente) 2. Campos'!$1:$994,""SELECT E WHERE A = '""&amp;D951&amp;""' LIMIT 1"",FALSE)"),"")</f>
        <v/>
      </c>
      <c r="F951" s="125"/>
    </row>
    <row r="952" hidden="1">
      <c r="A952" s="130"/>
      <c r="B952" s="130"/>
      <c r="C952" s="130"/>
      <c r="D952" s="127"/>
      <c r="E952" s="123" t="str">
        <f>IFERROR(__xludf.DUMMYFUNCTION("Query('(Fuente) 2. Campos'!$1:$994,""SELECT E WHERE A = '""&amp;D952&amp;""' LIMIT 1"",FALSE)"),"")</f>
        <v/>
      </c>
      <c r="F952" s="125"/>
    </row>
    <row r="953" hidden="1">
      <c r="A953" s="130"/>
      <c r="B953" s="130"/>
      <c r="C953" s="130"/>
      <c r="D953" s="127"/>
      <c r="E953" s="123" t="str">
        <f>IFERROR(__xludf.DUMMYFUNCTION("Query('(Fuente) 2. Campos'!$1:$994,""SELECT E WHERE A = '""&amp;D953&amp;""' LIMIT 1"",FALSE)"),"")</f>
        <v/>
      </c>
      <c r="F953" s="125"/>
    </row>
    <row r="954" hidden="1">
      <c r="A954" s="130"/>
      <c r="B954" s="130"/>
      <c r="C954" s="130"/>
      <c r="D954" s="127"/>
      <c r="E954" s="123" t="str">
        <f>IFERROR(__xludf.DUMMYFUNCTION("Query('(Fuente) 2. Campos'!$1:$994,""SELECT E WHERE A = '""&amp;D954&amp;""' LIMIT 1"",FALSE)"),"")</f>
        <v/>
      </c>
      <c r="F954" s="125"/>
    </row>
    <row r="955" hidden="1">
      <c r="A955" s="130"/>
      <c r="B955" s="130"/>
      <c r="C955" s="130"/>
      <c r="D955" s="127"/>
      <c r="E955" s="123" t="str">
        <f>IFERROR(__xludf.DUMMYFUNCTION("Query('(Fuente) 2. Campos'!$1:$994,""SELECT E WHERE A = '""&amp;D955&amp;""' LIMIT 1"",FALSE)"),"")</f>
        <v/>
      </c>
      <c r="F955" s="125"/>
    </row>
    <row r="956" hidden="1">
      <c r="A956" s="130"/>
      <c r="B956" s="130"/>
      <c r="C956" s="130"/>
      <c r="D956" s="127"/>
      <c r="E956" s="123" t="str">
        <f>IFERROR(__xludf.DUMMYFUNCTION("Query('(Fuente) 2. Campos'!$1:$994,""SELECT E WHERE A = '""&amp;D956&amp;""' LIMIT 1"",FALSE)"),"")</f>
        <v/>
      </c>
      <c r="F956" s="125"/>
    </row>
    <row r="957" hidden="1">
      <c r="A957" s="130"/>
      <c r="B957" s="130"/>
      <c r="C957" s="130"/>
      <c r="D957" s="127"/>
      <c r="E957" s="123" t="str">
        <f>IFERROR(__xludf.DUMMYFUNCTION("Query('(Fuente) 2. Campos'!$1:$994,""SELECT E WHERE A = '""&amp;D957&amp;""' LIMIT 1"",FALSE)"),"")</f>
        <v/>
      </c>
      <c r="F957" s="125"/>
    </row>
    <row r="958" hidden="1">
      <c r="A958" s="130"/>
      <c r="B958" s="130"/>
      <c r="C958" s="130"/>
      <c r="D958" s="127"/>
      <c r="E958" s="123" t="str">
        <f>IFERROR(__xludf.DUMMYFUNCTION("Query('(Fuente) 2. Campos'!$1:$994,""SELECT E WHERE A = '""&amp;D958&amp;""' LIMIT 1"",FALSE)"),"")</f>
        <v/>
      </c>
      <c r="F958" s="125"/>
    </row>
    <row r="959" hidden="1">
      <c r="A959" s="130"/>
      <c r="B959" s="130"/>
      <c r="C959" s="130"/>
      <c r="D959" s="127"/>
      <c r="E959" s="123" t="str">
        <f>IFERROR(__xludf.DUMMYFUNCTION("Query('(Fuente) 2. Campos'!$1:$994,""SELECT E WHERE A = '""&amp;D959&amp;""' LIMIT 1"",FALSE)"),"")</f>
        <v/>
      </c>
      <c r="F959" s="125"/>
    </row>
    <row r="960" hidden="1">
      <c r="A960" s="130"/>
      <c r="B960" s="130"/>
      <c r="C960" s="130"/>
      <c r="D960" s="127"/>
      <c r="E960" s="123" t="str">
        <f>IFERROR(__xludf.DUMMYFUNCTION("Query('(Fuente) 2. Campos'!$1:$994,""SELECT E WHERE A = '""&amp;D960&amp;""' LIMIT 1"",FALSE)"),"")</f>
        <v/>
      </c>
      <c r="F960" s="125"/>
    </row>
    <row r="961" hidden="1">
      <c r="A961" s="130"/>
      <c r="B961" s="130"/>
      <c r="C961" s="130"/>
      <c r="D961" s="127"/>
      <c r="E961" s="123" t="str">
        <f>IFERROR(__xludf.DUMMYFUNCTION("Query('(Fuente) 2. Campos'!$1:$994,""SELECT E WHERE A = '""&amp;D961&amp;""' LIMIT 1"",FALSE)"),"")</f>
        <v/>
      </c>
      <c r="F961" s="125"/>
    </row>
    <row r="962" hidden="1">
      <c r="A962" s="130"/>
      <c r="B962" s="130"/>
      <c r="C962" s="130"/>
      <c r="D962" s="127"/>
      <c r="E962" s="123" t="str">
        <f>IFERROR(__xludf.DUMMYFUNCTION("Query('(Fuente) 2. Campos'!$1:$994,""SELECT E WHERE A = '""&amp;D962&amp;""' LIMIT 1"",FALSE)"),"")</f>
        <v/>
      </c>
      <c r="F962" s="125"/>
    </row>
    <row r="963" hidden="1">
      <c r="A963" s="130"/>
      <c r="B963" s="130"/>
      <c r="C963" s="130"/>
      <c r="D963" s="127"/>
      <c r="E963" s="123" t="str">
        <f>IFERROR(__xludf.DUMMYFUNCTION("Query('(Fuente) 2. Campos'!$1:$994,""SELECT E WHERE A = '""&amp;D963&amp;""' LIMIT 1"",FALSE)"),"")</f>
        <v/>
      </c>
      <c r="F963" s="125"/>
    </row>
    <row r="964" hidden="1">
      <c r="A964" s="130"/>
      <c r="B964" s="130"/>
      <c r="C964" s="130"/>
      <c r="D964" s="127"/>
      <c r="E964" s="123" t="str">
        <f>IFERROR(__xludf.DUMMYFUNCTION("Query('(Fuente) 2. Campos'!$1:$994,""SELECT E WHERE A = '""&amp;D964&amp;""' LIMIT 1"",FALSE)"),"")</f>
        <v/>
      </c>
      <c r="F964" s="125"/>
    </row>
    <row r="965" hidden="1">
      <c r="A965" s="130"/>
      <c r="B965" s="130"/>
      <c r="C965" s="130"/>
      <c r="D965" s="127"/>
      <c r="E965" s="123" t="str">
        <f>IFERROR(__xludf.DUMMYFUNCTION("Query('(Fuente) 2. Campos'!$1:$994,""SELECT E WHERE A = '""&amp;D965&amp;""' LIMIT 1"",FALSE)"),"")</f>
        <v/>
      </c>
      <c r="F965" s="125"/>
    </row>
    <row r="966" hidden="1">
      <c r="A966" s="130"/>
      <c r="B966" s="130"/>
      <c r="C966" s="130"/>
      <c r="D966" s="127"/>
      <c r="E966" s="123" t="str">
        <f>IFERROR(__xludf.DUMMYFUNCTION("Query('(Fuente) 2. Campos'!$1:$994,""SELECT E WHERE A = '""&amp;D966&amp;""' LIMIT 1"",FALSE)"),"")</f>
        <v/>
      </c>
      <c r="F966" s="125"/>
    </row>
    <row r="967" hidden="1">
      <c r="A967" s="130"/>
      <c r="B967" s="130"/>
      <c r="C967" s="130"/>
      <c r="D967" s="127"/>
      <c r="E967" s="123" t="str">
        <f>IFERROR(__xludf.DUMMYFUNCTION("Query('(Fuente) 2. Campos'!$1:$994,""SELECT E WHERE A = '""&amp;D967&amp;""' LIMIT 1"",FALSE)"),"")</f>
        <v/>
      </c>
      <c r="F967" s="125"/>
    </row>
    <row r="968" hidden="1">
      <c r="A968" s="130"/>
      <c r="B968" s="130"/>
      <c r="C968" s="130"/>
      <c r="D968" s="127"/>
      <c r="E968" s="123" t="str">
        <f>IFERROR(__xludf.DUMMYFUNCTION("Query('(Fuente) 2. Campos'!$1:$994,""SELECT E WHERE A = '""&amp;D968&amp;""' LIMIT 1"",FALSE)"),"")</f>
        <v/>
      </c>
      <c r="F968" s="125"/>
    </row>
    <row r="969" hidden="1">
      <c r="A969" s="130"/>
      <c r="B969" s="130"/>
      <c r="C969" s="130"/>
      <c r="D969" s="127"/>
      <c r="E969" s="123" t="str">
        <f>IFERROR(__xludf.DUMMYFUNCTION("Query('(Fuente) 2. Campos'!$1:$994,""SELECT E WHERE A = '""&amp;D969&amp;""' LIMIT 1"",FALSE)"),"")</f>
        <v/>
      </c>
      <c r="F969" s="125"/>
    </row>
    <row r="970" hidden="1">
      <c r="A970" s="130"/>
      <c r="B970" s="130"/>
      <c r="C970" s="130"/>
      <c r="D970" s="127"/>
      <c r="E970" s="123" t="str">
        <f>IFERROR(__xludf.DUMMYFUNCTION("Query('(Fuente) 2. Campos'!$1:$994,""SELECT E WHERE A = '""&amp;D970&amp;""' LIMIT 1"",FALSE)"),"")</f>
        <v/>
      </c>
      <c r="F970" s="125"/>
    </row>
    <row r="971" hidden="1">
      <c r="A971" s="130"/>
      <c r="B971" s="130"/>
      <c r="C971" s="130"/>
      <c r="D971" s="127"/>
      <c r="E971" s="123" t="str">
        <f>IFERROR(__xludf.DUMMYFUNCTION("Query('(Fuente) 2. Campos'!$1:$994,""SELECT E WHERE A = '""&amp;D971&amp;""' LIMIT 1"",FALSE)"),"")</f>
        <v/>
      </c>
      <c r="F971" s="125"/>
    </row>
    <row r="972" hidden="1">
      <c r="A972" s="130"/>
      <c r="B972" s="130"/>
      <c r="C972" s="130"/>
      <c r="D972" s="127"/>
      <c r="E972" s="123" t="str">
        <f>IFERROR(__xludf.DUMMYFUNCTION("Query('(Fuente) 2. Campos'!$1:$994,""SELECT E WHERE A = '""&amp;D972&amp;""' LIMIT 1"",FALSE)"),"")</f>
        <v/>
      </c>
      <c r="F972" s="125"/>
    </row>
    <row r="973" hidden="1">
      <c r="A973" s="130"/>
      <c r="B973" s="130"/>
      <c r="C973" s="130"/>
      <c r="D973" s="127"/>
      <c r="E973" s="123" t="str">
        <f>IFERROR(__xludf.DUMMYFUNCTION("Query('(Fuente) 2. Campos'!$1:$994,""SELECT E WHERE A = '""&amp;D973&amp;""' LIMIT 1"",FALSE)"),"")</f>
        <v/>
      </c>
      <c r="F973" s="125"/>
    </row>
    <row r="974" hidden="1">
      <c r="A974" s="130"/>
      <c r="B974" s="130"/>
      <c r="C974" s="130"/>
      <c r="D974" s="127"/>
      <c r="E974" s="123" t="str">
        <f>IFERROR(__xludf.DUMMYFUNCTION("Query('(Fuente) 2. Campos'!$1:$994,""SELECT E WHERE A = '""&amp;D974&amp;""' LIMIT 1"",FALSE)"),"")</f>
        <v/>
      </c>
      <c r="F974" s="125"/>
    </row>
    <row r="975" hidden="1">
      <c r="A975" s="130"/>
      <c r="B975" s="130"/>
      <c r="C975" s="130"/>
      <c r="D975" s="127"/>
      <c r="E975" s="123" t="str">
        <f>IFERROR(__xludf.DUMMYFUNCTION("Query('(Fuente) 2. Campos'!$1:$994,""SELECT E WHERE A = '""&amp;D975&amp;""' LIMIT 1"",FALSE)"),"")</f>
        <v/>
      </c>
      <c r="F975" s="125"/>
    </row>
    <row r="976" hidden="1">
      <c r="A976" s="130"/>
      <c r="B976" s="130"/>
      <c r="C976" s="130"/>
      <c r="D976" s="127"/>
      <c r="E976" s="123" t="str">
        <f>IFERROR(__xludf.DUMMYFUNCTION("Query('(Fuente) 2. Campos'!$1:$994,""SELECT E WHERE A = '""&amp;D976&amp;""' LIMIT 1"",FALSE)"),"")</f>
        <v/>
      </c>
      <c r="F976" s="125"/>
    </row>
    <row r="977" hidden="1">
      <c r="A977" s="130"/>
      <c r="B977" s="130"/>
      <c r="C977" s="130"/>
      <c r="D977" s="127"/>
      <c r="E977" s="123" t="str">
        <f>IFERROR(__xludf.DUMMYFUNCTION("Query('(Fuente) 2. Campos'!$1:$994,""SELECT E WHERE A = '""&amp;D977&amp;""' LIMIT 1"",FALSE)"),"")</f>
        <v/>
      </c>
      <c r="F977" s="125"/>
    </row>
    <row r="978" hidden="1">
      <c r="A978" s="130"/>
      <c r="B978" s="130"/>
      <c r="C978" s="130"/>
      <c r="D978" s="127"/>
      <c r="E978" s="123" t="str">
        <f>IFERROR(__xludf.DUMMYFUNCTION("Query('(Fuente) 2. Campos'!$1:$994,""SELECT E WHERE A = '""&amp;D978&amp;""' LIMIT 1"",FALSE)"),"")</f>
        <v/>
      </c>
      <c r="F978" s="125"/>
    </row>
    <row r="979" hidden="1">
      <c r="A979" s="130"/>
      <c r="B979" s="130"/>
      <c r="C979" s="130"/>
      <c r="D979" s="127"/>
      <c r="E979" s="123" t="str">
        <f>IFERROR(__xludf.DUMMYFUNCTION("Query('(Fuente) 2. Campos'!$1:$994,""SELECT E WHERE A = '""&amp;D979&amp;""' LIMIT 1"",FALSE)"),"")</f>
        <v/>
      </c>
      <c r="F979" s="125"/>
    </row>
    <row r="980" hidden="1">
      <c r="A980" s="130"/>
      <c r="B980" s="130"/>
      <c r="C980" s="130"/>
      <c r="D980" s="127"/>
      <c r="E980" s="123" t="str">
        <f>IFERROR(__xludf.DUMMYFUNCTION("Query('(Fuente) 2. Campos'!$1:$994,""SELECT E WHERE A = '""&amp;D980&amp;""' LIMIT 1"",FALSE)"),"")</f>
        <v/>
      </c>
      <c r="F980" s="125"/>
    </row>
    <row r="981" hidden="1">
      <c r="A981" s="130"/>
      <c r="B981" s="130"/>
      <c r="C981" s="130"/>
      <c r="D981" s="127"/>
      <c r="E981" s="123" t="str">
        <f>IFERROR(__xludf.DUMMYFUNCTION("Query('(Fuente) 2. Campos'!$1:$994,""SELECT E WHERE A = '""&amp;D981&amp;""' LIMIT 1"",FALSE)"),"")</f>
        <v/>
      </c>
      <c r="F981" s="125"/>
    </row>
    <row r="982" hidden="1">
      <c r="A982" s="130"/>
      <c r="B982" s="130"/>
      <c r="C982" s="130"/>
      <c r="D982" s="127"/>
      <c r="E982" s="123" t="str">
        <f>IFERROR(__xludf.DUMMYFUNCTION("Query('(Fuente) 2. Campos'!$1:$994,""SELECT E WHERE A = '""&amp;D982&amp;""' LIMIT 1"",FALSE)"),"")</f>
        <v/>
      </c>
      <c r="F982" s="125"/>
    </row>
    <row r="983" hidden="1">
      <c r="A983" s="130"/>
      <c r="B983" s="130"/>
      <c r="C983" s="130"/>
      <c r="D983" s="127"/>
      <c r="E983" s="123" t="str">
        <f>IFERROR(__xludf.DUMMYFUNCTION("Query('(Fuente) 2. Campos'!$1:$994,""SELECT E WHERE A = '""&amp;D983&amp;""' LIMIT 1"",FALSE)"),"")</f>
        <v/>
      </c>
      <c r="F983" s="125"/>
    </row>
    <row r="984" hidden="1">
      <c r="A984" s="130"/>
      <c r="B984" s="130"/>
      <c r="C984" s="130"/>
      <c r="D984" s="127"/>
      <c r="E984" s="123" t="str">
        <f>IFERROR(__xludf.DUMMYFUNCTION("Query('(Fuente) 2. Campos'!$1:$994,""SELECT E WHERE A = '""&amp;D984&amp;""' LIMIT 1"",FALSE)"),"")</f>
        <v/>
      </c>
      <c r="F984" s="125"/>
    </row>
    <row r="985" hidden="1">
      <c r="A985" s="130"/>
      <c r="B985" s="130"/>
      <c r="C985" s="130"/>
      <c r="D985" s="127"/>
      <c r="E985" s="123" t="str">
        <f>IFERROR(__xludf.DUMMYFUNCTION("Query('(Fuente) 2. Campos'!$1:$994,""SELECT E WHERE A = '""&amp;D985&amp;""' LIMIT 1"",FALSE)"),"")</f>
        <v/>
      </c>
      <c r="F985" s="125"/>
    </row>
    <row r="986" hidden="1">
      <c r="A986" s="130"/>
      <c r="B986" s="130"/>
      <c r="C986" s="130"/>
      <c r="D986" s="127"/>
      <c r="E986" s="123" t="str">
        <f>IFERROR(__xludf.DUMMYFUNCTION("Query('(Fuente) 2. Campos'!$1:$994,""SELECT E WHERE A = '""&amp;D986&amp;""' LIMIT 1"",FALSE)"),"")</f>
        <v/>
      </c>
      <c r="F986" s="125"/>
    </row>
    <row r="987" hidden="1">
      <c r="A987" s="130"/>
      <c r="B987" s="130"/>
      <c r="C987" s="130"/>
      <c r="D987" s="127"/>
      <c r="E987" s="123" t="str">
        <f>IFERROR(__xludf.DUMMYFUNCTION("Query('(Fuente) 2. Campos'!$1:$994,""SELECT E WHERE A = '""&amp;D987&amp;""' LIMIT 1"",FALSE)"),"")</f>
        <v/>
      </c>
      <c r="F987" s="125"/>
    </row>
    <row r="988" hidden="1">
      <c r="A988" s="130"/>
      <c r="B988" s="130"/>
      <c r="C988" s="130"/>
      <c r="D988" s="127"/>
      <c r="E988" s="123" t="str">
        <f>IFERROR(__xludf.DUMMYFUNCTION("Query('(Fuente) 2. Campos'!$1:$994,""SELECT E WHERE A = '""&amp;D988&amp;""' LIMIT 1"",FALSE)"),"")</f>
        <v/>
      </c>
      <c r="F988" s="125"/>
    </row>
    <row r="989" hidden="1">
      <c r="A989" s="130"/>
      <c r="B989" s="130"/>
      <c r="C989" s="130"/>
      <c r="D989" s="127"/>
      <c r="E989" s="123" t="str">
        <f>IFERROR(__xludf.DUMMYFUNCTION("Query('(Fuente) 2. Campos'!$1:$994,""SELECT E WHERE A = '""&amp;D989&amp;""' LIMIT 1"",FALSE)"),"")</f>
        <v/>
      </c>
      <c r="F989" s="125"/>
    </row>
    <row r="990" hidden="1">
      <c r="A990" s="130"/>
      <c r="B990" s="130"/>
      <c r="C990" s="130"/>
      <c r="D990" s="127"/>
      <c r="E990" s="123" t="str">
        <f>IFERROR(__xludf.DUMMYFUNCTION("Query('(Fuente) 2. Campos'!$1:$994,""SELECT E WHERE A = '""&amp;D990&amp;""' LIMIT 1"",FALSE)"),"")</f>
        <v/>
      </c>
      <c r="F990" s="125"/>
    </row>
    <row r="991" hidden="1">
      <c r="A991" s="130"/>
      <c r="B991" s="130"/>
      <c r="C991" s="130"/>
      <c r="D991" s="127"/>
      <c r="E991" s="123" t="str">
        <f>IFERROR(__xludf.DUMMYFUNCTION("Query('(Fuente) 2. Campos'!$1:$994,""SELECT E WHERE A = '""&amp;D991&amp;""' LIMIT 1"",FALSE)"),"")</f>
        <v/>
      </c>
      <c r="F991" s="125"/>
    </row>
    <row r="992" hidden="1">
      <c r="A992" s="130"/>
      <c r="B992" s="130"/>
      <c r="C992" s="130"/>
      <c r="D992" s="127"/>
      <c r="E992" s="123" t="str">
        <f>IFERROR(__xludf.DUMMYFUNCTION("Query('(Fuente) 2. Campos'!$1:$994,""SELECT E WHERE A = '""&amp;D992&amp;""' LIMIT 1"",FALSE)"),"")</f>
        <v/>
      </c>
      <c r="F992" s="125"/>
    </row>
    <row r="993" hidden="1">
      <c r="A993" s="130"/>
      <c r="B993" s="130"/>
      <c r="C993" s="130"/>
      <c r="D993" s="127"/>
      <c r="E993" s="123" t="str">
        <f>IFERROR(__xludf.DUMMYFUNCTION("Query('(Fuente) 2. Campos'!$1:$994,""SELECT E WHERE A = '""&amp;D993&amp;""' LIMIT 1"",FALSE)"),"")</f>
        <v/>
      </c>
      <c r="F993" s="125"/>
    </row>
    <row r="994" hidden="1">
      <c r="A994" s="130"/>
      <c r="B994" s="130"/>
      <c r="C994" s="130"/>
      <c r="D994" s="127"/>
      <c r="E994" s="123" t="str">
        <f>IFERROR(__xludf.DUMMYFUNCTION("Query('(Fuente) 2. Campos'!$1:$994,""SELECT E WHERE A = '""&amp;D994&amp;""' LIMIT 1"",FALSE)"),"")</f>
        <v/>
      </c>
      <c r="F994" s="125"/>
    </row>
    <row r="995" hidden="1">
      <c r="A995" s="130"/>
      <c r="B995" s="130"/>
      <c r="C995" s="130"/>
      <c r="D995" s="127"/>
      <c r="E995" s="123" t="str">
        <f>IFERROR(__xludf.DUMMYFUNCTION("Query('(Fuente) 2. Campos'!$1:$994,""SELECT E WHERE A = '""&amp;D995&amp;""' LIMIT 1"",FALSE)"),"")</f>
        <v/>
      </c>
      <c r="F995" s="125"/>
    </row>
    <row r="996" hidden="1">
      <c r="A996" s="130"/>
      <c r="B996" s="130"/>
      <c r="C996" s="130"/>
      <c r="D996" s="127"/>
      <c r="E996" s="123" t="str">
        <f>IFERROR(__xludf.DUMMYFUNCTION("Query('(Fuente) 2. Campos'!$1:$994,""SELECT E WHERE A = '""&amp;D996&amp;""' LIMIT 1"",FALSE)"),"")</f>
        <v/>
      </c>
      <c r="F996" s="125"/>
    </row>
    <row r="997" hidden="1">
      <c r="A997" s="130"/>
      <c r="B997" s="130"/>
      <c r="C997" s="130"/>
      <c r="D997" s="127"/>
      <c r="E997" s="123" t="str">
        <f>IFERROR(__xludf.DUMMYFUNCTION("Query('(Fuente) 2. Campos'!$1:$994,""SELECT E WHERE A = '""&amp;D997&amp;""' LIMIT 1"",FALSE)"),"")</f>
        <v/>
      </c>
      <c r="F997" s="125"/>
    </row>
    <row r="998" hidden="1">
      <c r="A998" s="130"/>
      <c r="B998" s="130"/>
      <c r="C998" s="130"/>
      <c r="D998" s="127"/>
      <c r="E998" s="123" t="str">
        <f>IFERROR(__xludf.DUMMYFUNCTION("Query('(Fuente) 2. Campos'!$1:$994,""SELECT E WHERE A = '""&amp;D998&amp;""' LIMIT 1"",FALSE)"),"")</f>
        <v/>
      </c>
      <c r="F998" s="125"/>
    </row>
    <row r="999" hidden="1">
      <c r="A999" s="130"/>
      <c r="B999" s="130"/>
      <c r="C999" s="130"/>
      <c r="D999" s="127"/>
      <c r="E999" s="123" t="str">
        <f>IFERROR(__xludf.DUMMYFUNCTION("Query('(Fuente) 2. Campos'!$1:$994,""SELECT E WHERE A = '""&amp;D999&amp;""' LIMIT 1"",FALSE)"),"")</f>
        <v/>
      </c>
      <c r="F999" s="125"/>
    </row>
    <row r="1000" hidden="1">
      <c r="A1000" s="130"/>
      <c r="B1000" s="130"/>
      <c r="C1000" s="130"/>
      <c r="D1000" s="127"/>
      <c r="E1000" s="123" t="str">
        <f>IFERROR(__xludf.DUMMYFUNCTION("Query('(Fuente) 2. Campos'!$1:$994,""SELECT E WHERE A = '""&amp;D1000&amp;""' LIMIT 1"",FALSE)"),"")</f>
        <v/>
      </c>
      <c r="F1000" s="125"/>
    </row>
    <row r="1001" hidden="1">
      <c r="A1001" s="130"/>
      <c r="B1001" s="130"/>
      <c r="C1001" s="130"/>
      <c r="D1001" s="127"/>
      <c r="E1001" s="123" t="str">
        <f>IFERROR(__xludf.DUMMYFUNCTION("Query('(Fuente) 2. Campos'!$1:$994,""SELECT E WHERE A = '""&amp;D1001&amp;""' LIMIT 1"",FALSE)"),"")</f>
        <v/>
      </c>
      <c r="F1001" s="125"/>
    </row>
    <row r="1002" hidden="1">
      <c r="A1002" s="130"/>
      <c r="B1002" s="130"/>
      <c r="C1002" s="130"/>
      <c r="D1002" s="127"/>
      <c r="E1002" s="123" t="str">
        <f>IFERROR(__xludf.DUMMYFUNCTION("Query('(Fuente) 2. Campos'!$1:$994,""SELECT E WHERE A = '""&amp;D1002&amp;""' LIMIT 1"",FALSE)"),"")</f>
        <v/>
      </c>
      <c r="F1002" s="125"/>
    </row>
    <row r="1003" hidden="1">
      <c r="A1003" s="130"/>
      <c r="B1003" s="130"/>
      <c r="C1003" s="130"/>
      <c r="D1003" s="127"/>
      <c r="E1003" s="123" t="str">
        <f>IFERROR(__xludf.DUMMYFUNCTION("Query('(Fuente) 2. Campos'!$1:$994,""SELECT E WHERE A = '""&amp;D1003&amp;""' LIMIT 1"",FALSE)"),"")</f>
        <v/>
      </c>
      <c r="F1003" s="125"/>
    </row>
    <row r="1004" hidden="1">
      <c r="A1004" s="130"/>
      <c r="B1004" s="130"/>
      <c r="C1004" s="130"/>
      <c r="D1004" s="127"/>
      <c r="E1004" s="123" t="str">
        <f>IFERROR(__xludf.DUMMYFUNCTION("Query('(Fuente) 2. Campos'!$1:$994,""SELECT E WHERE A = '""&amp;D1004&amp;""' LIMIT 1"",FALSE)"),"")</f>
        <v/>
      </c>
      <c r="F1004" s="125"/>
    </row>
    <row r="1005" hidden="1">
      <c r="A1005" s="130"/>
      <c r="B1005" s="130"/>
      <c r="C1005" s="130"/>
      <c r="D1005" s="127"/>
      <c r="E1005" s="123" t="str">
        <f>IFERROR(__xludf.DUMMYFUNCTION("Query('(Fuente) 2. Campos'!$1:$994,""SELECT E WHERE A = '""&amp;D1005&amp;""' LIMIT 1"",FALSE)"),"")</f>
        <v/>
      </c>
      <c r="F1005" s="125"/>
    </row>
    <row r="1006" hidden="1">
      <c r="A1006" s="130"/>
      <c r="B1006" s="130"/>
      <c r="C1006" s="130"/>
      <c r="D1006" s="127"/>
      <c r="E1006" s="123" t="str">
        <f>IFERROR(__xludf.DUMMYFUNCTION("Query('(Fuente) 2. Campos'!$1:$994,""SELECT E WHERE A = '""&amp;D1006&amp;""' LIMIT 1"",FALSE)"),"")</f>
        <v/>
      </c>
      <c r="F1006" s="125"/>
    </row>
    <row r="1007" hidden="1">
      <c r="A1007" s="130"/>
      <c r="B1007" s="130"/>
      <c r="C1007" s="130"/>
      <c r="D1007" s="127"/>
      <c r="E1007" s="123" t="str">
        <f>IFERROR(__xludf.DUMMYFUNCTION("Query('(Fuente) 2. Campos'!$1:$994,""SELECT E WHERE A = '""&amp;D1007&amp;""' LIMIT 1"",FALSE)"),"")</f>
        <v/>
      </c>
      <c r="F1007" s="125"/>
    </row>
    <row r="1008" hidden="1">
      <c r="A1008" s="130"/>
      <c r="B1008" s="130"/>
      <c r="C1008" s="130"/>
      <c r="D1008" s="127"/>
      <c r="E1008" s="123" t="str">
        <f>IFERROR(__xludf.DUMMYFUNCTION("Query('(Fuente) 2. Campos'!$1:$994,""SELECT E WHERE A = '""&amp;D1008&amp;""' LIMIT 1"",FALSE)"),"")</f>
        <v/>
      </c>
      <c r="F1008" s="125"/>
    </row>
    <row r="1009" hidden="1">
      <c r="A1009" s="130"/>
      <c r="B1009" s="130"/>
      <c r="C1009" s="130"/>
      <c r="D1009" s="127"/>
      <c r="E1009" s="123" t="str">
        <f>IFERROR(__xludf.DUMMYFUNCTION("Query('(Fuente) 2. Campos'!$1:$994,""SELECT E WHERE A = '""&amp;D1009&amp;""' LIMIT 1"",FALSE)"),"")</f>
        <v/>
      </c>
      <c r="F1009" s="125"/>
    </row>
    <row r="1010" hidden="1">
      <c r="A1010" s="130"/>
      <c r="B1010" s="130"/>
      <c r="C1010" s="130"/>
      <c r="D1010" s="127"/>
      <c r="E1010" s="123" t="str">
        <f>IFERROR(__xludf.DUMMYFUNCTION("Query('(Fuente) 2. Campos'!$1:$994,""SELECT E WHERE A = '""&amp;D1010&amp;""' LIMIT 1"",FALSE)"),"")</f>
        <v/>
      </c>
      <c r="F1010" s="125"/>
    </row>
    <row r="1011" hidden="1">
      <c r="A1011" s="130"/>
      <c r="B1011" s="130"/>
      <c r="C1011" s="130"/>
      <c r="D1011" s="127"/>
      <c r="E1011" s="123" t="str">
        <f>IFERROR(__xludf.DUMMYFUNCTION("Query('(Fuente) 2. Campos'!$1:$994,""SELECT E WHERE A = '""&amp;D1011&amp;""' LIMIT 1"",FALSE)"),"")</f>
        <v/>
      </c>
      <c r="F1011" s="125"/>
    </row>
    <row r="1012" hidden="1">
      <c r="A1012" s="130"/>
      <c r="B1012" s="130"/>
      <c r="C1012" s="130"/>
      <c r="D1012" s="127"/>
      <c r="E1012" s="123" t="str">
        <f>IFERROR(__xludf.DUMMYFUNCTION("Query('(Fuente) 2. Campos'!$1:$994,""SELECT E WHERE A = '""&amp;D1012&amp;""' LIMIT 1"",FALSE)"),"")</f>
        <v/>
      </c>
      <c r="F1012" s="125"/>
    </row>
    <row r="1013" hidden="1">
      <c r="A1013" s="130"/>
      <c r="B1013" s="130"/>
      <c r="C1013" s="130"/>
      <c r="D1013" s="127"/>
      <c r="E1013" s="123" t="str">
        <f>IFERROR(__xludf.DUMMYFUNCTION("Query('(Fuente) 2. Campos'!$1:$994,""SELECT E WHERE A = '""&amp;D1013&amp;""' LIMIT 1"",FALSE)"),"")</f>
        <v/>
      </c>
      <c r="F1013" s="125"/>
    </row>
    <row r="1014" hidden="1">
      <c r="A1014" s="130"/>
      <c r="B1014" s="130"/>
      <c r="C1014" s="130"/>
      <c r="D1014" s="127"/>
      <c r="E1014" s="123" t="str">
        <f>IFERROR(__xludf.DUMMYFUNCTION("Query('(Fuente) 2. Campos'!$1:$994,""SELECT E WHERE A = '""&amp;D1014&amp;""' LIMIT 1"",FALSE)"),"")</f>
        <v/>
      </c>
      <c r="F1014" s="125"/>
    </row>
    <row r="1015" hidden="1">
      <c r="A1015" s="130"/>
      <c r="B1015" s="130"/>
      <c r="C1015" s="130"/>
      <c r="D1015" s="127"/>
      <c r="E1015" s="123" t="str">
        <f>IFERROR(__xludf.DUMMYFUNCTION("Query('(Fuente) 2. Campos'!$1:$994,""SELECT E WHERE A = '""&amp;D1015&amp;""' LIMIT 1"",FALSE)"),"")</f>
        <v/>
      </c>
      <c r="F1015" s="125"/>
    </row>
    <row r="1016" hidden="1">
      <c r="A1016" s="130"/>
      <c r="B1016" s="130"/>
      <c r="C1016" s="130"/>
      <c r="D1016" s="127"/>
      <c r="E1016" s="123" t="str">
        <f>IFERROR(__xludf.DUMMYFUNCTION("Query('(Fuente) 2. Campos'!$1:$994,""SELECT E WHERE A = '""&amp;D1016&amp;""' LIMIT 1"",FALSE)"),"")</f>
        <v/>
      </c>
      <c r="F1016" s="125"/>
    </row>
    <row r="1017" hidden="1">
      <c r="A1017" s="130"/>
      <c r="B1017" s="130"/>
      <c r="C1017" s="130"/>
      <c r="D1017" s="127"/>
      <c r="E1017" s="123" t="str">
        <f>IFERROR(__xludf.DUMMYFUNCTION("Query('(Fuente) 2. Campos'!$1:$994,""SELECT E WHERE A = '""&amp;D1017&amp;""' LIMIT 1"",FALSE)"),"")</f>
        <v/>
      </c>
      <c r="F1017" s="125"/>
    </row>
    <row r="1018" hidden="1">
      <c r="A1018" s="130"/>
      <c r="B1018" s="130"/>
      <c r="C1018" s="130"/>
      <c r="D1018" s="127"/>
      <c r="E1018" s="123" t="str">
        <f>IFERROR(__xludf.DUMMYFUNCTION("Query('(Fuente) 2. Campos'!$1:$994,""SELECT E WHERE A = '""&amp;D1018&amp;""' LIMIT 1"",FALSE)"),"")</f>
        <v/>
      </c>
      <c r="F1018" s="125"/>
    </row>
    <row r="1019" hidden="1">
      <c r="A1019" s="130"/>
      <c r="B1019" s="130"/>
      <c r="C1019" s="130"/>
      <c r="D1019" s="127"/>
      <c r="E1019" s="123" t="str">
        <f>IFERROR(__xludf.DUMMYFUNCTION("Query('(Fuente) 2. Campos'!$1:$994,""SELECT E WHERE A = '""&amp;D1019&amp;""' LIMIT 1"",FALSE)"),"")</f>
        <v/>
      </c>
      <c r="F1019" s="125"/>
    </row>
    <row r="1020" hidden="1">
      <c r="A1020" s="130"/>
      <c r="B1020" s="130"/>
      <c r="C1020" s="130"/>
      <c r="D1020" s="127"/>
      <c r="E1020" s="123" t="str">
        <f>IFERROR(__xludf.DUMMYFUNCTION("Query('(Fuente) 2. Campos'!$1:$994,""SELECT E WHERE A = '""&amp;D1020&amp;""' LIMIT 1"",FALSE)"),"")</f>
        <v/>
      </c>
      <c r="F1020" s="125"/>
    </row>
    <row r="1021" hidden="1">
      <c r="A1021" s="130"/>
      <c r="B1021" s="130"/>
      <c r="C1021" s="130"/>
      <c r="D1021" s="127"/>
      <c r="E1021" s="123" t="str">
        <f>IFERROR(__xludf.DUMMYFUNCTION("Query('(Fuente) 2. Campos'!$1:$994,""SELECT E WHERE A = '""&amp;D1021&amp;""' LIMIT 1"",FALSE)"),"")</f>
        <v/>
      </c>
      <c r="F1021" s="125"/>
    </row>
    <row r="1022" hidden="1">
      <c r="A1022" s="130"/>
      <c r="B1022" s="130"/>
      <c r="C1022" s="130"/>
      <c r="D1022" s="127"/>
      <c r="E1022" s="123" t="str">
        <f>IFERROR(__xludf.DUMMYFUNCTION("Query('(Fuente) 2. Campos'!$1:$994,""SELECT E WHERE A = '""&amp;D1022&amp;""' LIMIT 1"",FALSE)"),"")</f>
        <v/>
      </c>
      <c r="F1022" s="125"/>
    </row>
    <row r="1023" hidden="1">
      <c r="A1023" s="130"/>
      <c r="B1023" s="130"/>
      <c r="C1023" s="130"/>
      <c r="D1023" s="127"/>
      <c r="E1023" s="123" t="str">
        <f>IFERROR(__xludf.DUMMYFUNCTION("Query('(Fuente) 2. Campos'!$1:$994,""SELECT E WHERE A = '""&amp;D1023&amp;""' LIMIT 1"",FALSE)"),"")</f>
        <v/>
      </c>
      <c r="F1023" s="125"/>
    </row>
    <row r="1024" hidden="1">
      <c r="A1024" s="130"/>
      <c r="B1024" s="130"/>
      <c r="C1024" s="130"/>
      <c r="D1024" s="127"/>
      <c r="E1024" s="123" t="str">
        <f>IFERROR(__xludf.DUMMYFUNCTION("Query('(Fuente) 2. Campos'!$1:$994,""SELECT E WHERE A = '""&amp;D1024&amp;""' LIMIT 1"",FALSE)"),"")</f>
        <v/>
      </c>
      <c r="F1024" s="125"/>
    </row>
    <row r="1025" hidden="1">
      <c r="A1025" s="130"/>
      <c r="B1025" s="130"/>
      <c r="C1025" s="130"/>
      <c r="D1025" s="127"/>
      <c r="E1025" s="123" t="str">
        <f>IFERROR(__xludf.DUMMYFUNCTION("Query('(Fuente) 2. Campos'!$1:$994,""SELECT E WHERE A = '""&amp;D1025&amp;""' LIMIT 1"",FALSE)"),"")</f>
        <v/>
      </c>
      <c r="F1025" s="125"/>
    </row>
    <row r="1026" hidden="1">
      <c r="A1026" s="130"/>
      <c r="B1026" s="130"/>
      <c r="C1026" s="130"/>
      <c r="D1026" s="127"/>
      <c r="E1026" s="123" t="str">
        <f>IFERROR(__xludf.DUMMYFUNCTION("Query('(Fuente) 2. Campos'!$1:$994,""SELECT E WHERE A = '""&amp;D1026&amp;""' LIMIT 1"",FALSE)"),"")</f>
        <v/>
      </c>
      <c r="F1026" s="125"/>
    </row>
    <row r="1027" hidden="1">
      <c r="A1027" s="130"/>
      <c r="B1027" s="130"/>
      <c r="C1027" s="130"/>
      <c r="D1027" s="127"/>
      <c r="E1027" s="123" t="str">
        <f>IFERROR(__xludf.DUMMYFUNCTION("Query('(Fuente) 2. Campos'!$1:$994,""SELECT E WHERE A = '""&amp;D1027&amp;""' LIMIT 1"",FALSE)"),"")</f>
        <v/>
      </c>
      <c r="F1027" s="125"/>
    </row>
    <row r="1028" hidden="1">
      <c r="A1028" s="130"/>
      <c r="B1028" s="130"/>
      <c r="C1028" s="130"/>
      <c r="D1028" s="127"/>
      <c r="E1028" s="123" t="str">
        <f>IFERROR(__xludf.DUMMYFUNCTION("Query('(Fuente) 2. Campos'!$1:$994,""SELECT E WHERE A = '""&amp;D1028&amp;""' LIMIT 1"",FALSE)"),"")</f>
        <v/>
      </c>
      <c r="F1028" s="125"/>
    </row>
    <row r="1029" hidden="1">
      <c r="A1029" s="130"/>
      <c r="B1029" s="130"/>
      <c r="C1029" s="130"/>
      <c r="D1029" s="127"/>
      <c r="E1029" s="123" t="str">
        <f>IFERROR(__xludf.DUMMYFUNCTION("Query('(Fuente) 2. Campos'!$1:$994,""SELECT E WHERE A = '""&amp;D1029&amp;""' LIMIT 1"",FALSE)"),"")</f>
        <v/>
      </c>
      <c r="F1029" s="125"/>
    </row>
    <row r="1030" hidden="1">
      <c r="A1030" s="130"/>
      <c r="B1030" s="130"/>
      <c r="C1030" s="130"/>
      <c r="D1030" s="127"/>
      <c r="E1030" s="123" t="str">
        <f>IFERROR(__xludf.DUMMYFUNCTION("Query('(Fuente) 2. Campos'!$1:$994,""SELECT E WHERE A = '""&amp;D1030&amp;""' LIMIT 1"",FALSE)"),"")</f>
        <v/>
      </c>
      <c r="F1030" s="125"/>
    </row>
    <row r="1031" hidden="1">
      <c r="A1031" s="130"/>
      <c r="B1031" s="130"/>
      <c r="C1031" s="130"/>
      <c r="D1031" s="127"/>
      <c r="E1031" s="123" t="str">
        <f>IFERROR(__xludf.DUMMYFUNCTION("Query('(Fuente) 2. Campos'!$1:$994,""SELECT E WHERE A = '""&amp;D1031&amp;""' LIMIT 1"",FALSE)"),"")</f>
        <v/>
      </c>
      <c r="F1031" s="125"/>
    </row>
    <row r="1032" hidden="1">
      <c r="A1032" s="130"/>
      <c r="B1032" s="130"/>
      <c r="C1032" s="130"/>
      <c r="D1032" s="127"/>
      <c r="E1032" s="123" t="str">
        <f>IFERROR(__xludf.DUMMYFUNCTION("Query('(Fuente) 2. Campos'!$1:$994,""SELECT E WHERE A = '""&amp;D1032&amp;""' LIMIT 1"",FALSE)"),"")</f>
        <v/>
      </c>
      <c r="F1032" s="125"/>
    </row>
    <row r="1033" hidden="1">
      <c r="A1033" s="130"/>
      <c r="B1033" s="130"/>
      <c r="C1033" s="130"/>
      <c r="D1033" s="127"/>
      <c r="E1033" s="123" t="str">
        <f>IFERROR(__xludf.DUMMYFUNCTION("Query('(Fuente) 2. Campos'!$1:$994,""SELECT E WHERE A = '""&amp;D1033&amp;""' LIMIT 1"",FALSE)"),"")</f>
        <v/>
      </c>
      <c r="F1033" s="125"/>
    </row>
    <row r="1034" hidden="1">
      <c r="A1034" s="130"/>
      <c r="B1034" s="130"/>
      <c r="C1034" s="130"/>
      <c r="D1034" s="127"/>
      <c r="E1034" s="123" t="str">
        <f>IFERROR(__xludf.DUMMYFUNCTION("Query('(Fuente) 2. Campos'!$1:$994,""SELECT E WHERE A = '""&amp;D1034&amp;""' LIMIT 1"",FALSE)"),"")</f>
        <v/>
      </c>
      <c r="F1034" s="125"/>
    </row>
    <row r="1035" hidden="1">
      <c r="A1035" s="130"/>
      <c r="B1035" s="130"/>
      <c r="C1035" s="130"/>
      <c r="D1035" s="127"/>
      <c r="E1035" s="123" t="str">
        <f>IFERROR(__xludf.DUMMYFUNCTION("Query('(Fuente) 2. Campos'!$1:$994,""SELECT E WHERE A = '""&amp;D1035&amp;""' LIMIT 1"",FALSE)"),"")</f>
        <v/>
      </c>
      <c r="F1035" s="125"/>
    </row>
    <row r="1036" hidden="1">
      <c r="A1036" s="130"/>
      <c r="B1036" s="130"/>
      <c r="C1036" s="130"/>
      <c r="D1036" s="127"/>
      <c r="E1036" s="123" t="str">
        <f>IFERROR(__xludf.DUMMYFUNCTION("Query('(Fuente) 2. Campos'!$1:$994,""SELECT E WHERE A = '""&amp;D1036&amp;""' LIMIT 1"",FALSE)"),"")</f>
        <v/>
      </c>
      <c r="F1036" s="125"/>
    </row>
    <row r="1037" hidden="1">
      <c r="A1037" s="130"/>
      <c r="B1037" s="130"/>
      <c r="C1037" s="130"/>
      <c r="D1037" s="127"/>
      <c r="E1037" s="123" t="str">
        <f>IFERROR(__xludf.DUMMYFUNCTION("Query('(Fuente) 2. Campos'!$1:$994,""SELECT E WHERE A = '""&amp;D1037&amp;""' LIMIT 1"",FALSE)"),"")</f>
        <v/>
      </c>
      <c r="F1037" s="125"/>
    </row>
    <row r="1038" hidden="1">
      <c r="A1038" s="130"/>
      <c r="B1038" s="130"/>
      <c r="C1038" s="130"/>
      <c r="D1038" s="127"/>
      <c r="E1038" s="123" t="str">
        <f>IFERROR(__xludf.DUMMYFUNCTION("Query('(Fuente) 2. Campos'!$1:$994,""SELECT E WHERE A = '""&amp;D1038&amp;""' LIMIT 1"",FALSE)"),"")</f>
        <v/>
      </c>
      <c r="F1038" s="125"/>
    </row>
    <row r="1039" hidden="1">
      <c r="A1039" s="130"/>
      <c r="B1039" s="130"/>
      <c r="C1039" s="130"/>
      <c r="D1039" s="127"/>
      <c r="E1039" s="123" t="str">
        <f>IFERROR(__xludf.DUMMYFUNCTION("Query('(Fuente) 2. Campos'!$1:$994,""SELECT E WHERE A = '""&amp;D1039&amp;""' LIMIT 1"",FALSE)"),"")</f>
        <v/>
      </c>
      <c r="F1039" s="125"/>
    </row>
    <row r="1040" hidden="1">
      <c r="A1040" s="130"/>
      <c r="B1040" s="130"/>
      <c r="C1040" s="130"/>
      <c r="D1040" s="127"/>
      <c r="E1040" s="123" t="str">
        <f>IFERROR(__xludf.DUMMYFUNCTION("Query('(Fuente) 2. Campos'!$1:$994,""SELECT E WHERE A = '""&amp;D1040&amp;""' LIMIT 1"",FALSE)"),"")</f>
        <v/>
      </c>
      <c r="F1040" s="125"/>
    </row>
    <row r="1041" hidden="1">
      <c r="A1041" s="130"/>
      <c r="B1041" s="130"/>
      <c r="C1041" s="130"/>
      <c r="D1041" s="127"/>
      <c r="E1041" s="123" t="str">
        <f>IFERROR(__xludf.DUMMYFUNCTION("Query('(Fuente) 2. Campos'!$1:$994,""SELECT E WHERE A = '""&amp;D1041&amp;""' LIMIT 1"",FALSE)"),"")</f>
        <v/>
      </c>
      <c r="F1041" s="125"/>
    </row>
    <row r="1042" hidden="1">
      <c r="A1042" s="130"/>
      <c r="B1042" s="130"/>
      <c r="C1042" s="130"/>
      <c r="D1042" s="127"/>
      <c r="E1042" s="123" t="str">
        <f>IFERROR(__xludf.DUMMYFUNCTION("Query('(Fuente) 2. Campos'!$1:$994,""SELECT E WHERE A = '""&amp;D1042&amp;""' LIMIT 1"",FALSE)"),"")</f>
        <v/>
      </c>
      <c r="F1042" s="125"/>
    </row>
    <row r="1043" hidden="1">
      <c r="A1043" s="130"/>
      <c r="B1043" s="130"/>
      <c r="C1043" s="130"/>
      <c r="D1043" s="127"/>
      <c r="E1043" s="123" t="str">
        <f>IFERROR(__xludf.DUMMYFUNCTION("Query('(Fuente) 2. Campos'!$1:$994,""SELECT E WHERE A = '""&amp;D1043&amp;""' LIMIT 1"",FALSE)"),"")</f>
        <v/>
      </c>
      <c r="F1043" s="125"/>
    </row>
    <row r="1044" hidden="1">
      <c r="A1044" s="130"/>
      <c r="B1044" s="130"/>
      <c r="C1044" s="130"/>
      <c r="D1044" s="127"/>
      <c r="E1044" s="123" t="str">
        <f>IFERROR(__xludf.DUMMYFUNCTION("Query('(Fuente) 2. Campos'!$1:$994,""SELECT E WHERE A = '""&amp;D1044&amp;""' LIMIT 1"",FALSE)"),"")</f>
        <v/>
      </c>
      <c r="F1044" s="125"/>
    </row>
    <row r="1045" hidden="1">
      <c r="A1045" s="130"/>
      <c r="B1045" s="130"/>
      <c r="C1045" s="130"/>
      <c r="D1045" s="127"/>
      <c r="E1045" s="123" t="str">
        <f>IFERROR(__xludf.DUMMYFUNCTION("Query('(Fuente) 2. Campos'!$1:$994,""SELECT E WHERE A = '""&amp;D1045&amp;""' LIMIT 1"",FALSE)"),"")</f>
        <v/>
      </c>
      <c r="F1045" s="125"/>
    </row>
    <row r="1046" hidden="1">
      <c r="A1046" s="130"/>
      <c r="B1046" s="130"/>
      <c r="C1046" s="130"/>
      <c r="D1046" s="127"/>
      <c r="E1046" s="123" t="str">
        <f>IFERROR(__xludf.DUMMYFUNCTION("Query('(Fuente) 2. Campos'!$1:$994,""SELECT E WHERE A = '""&amp;D1046&amp;""' LIMIT 1"",FALSE)"),"")</f>
        <v/>
      </c>
      <c r="F1046" s="125"/>
    </row>
    <row r="1047" hidden="1">
      <c r="A1047" s="130"/>
      <c r="B1047" s="130"/>
      <c r="C1047" s="130"/>
      <c r="D1047" s="127"/>
      <c r="E1047" s="123" t="str">
        <f>IFERROR(__xludf.DUMMYFUNCTION("Query('(Fuente) 2. Campos'!$1:$994,""SELECT E WHERE A = '""&amp;D1047&amp;""' LIMIT 1"",FALSE)"),"")</f>
        <v/>
      </c>
      <c r="F1047" s="125"/>
    </row>
    <row r="1048" hidden="1">
      <c r="A1048" s="130"/>
      <c r="B1048" s="130"/>
      <c r="C1048" s="130"/>
      <c r="D1048" s="127"/>
      <c r="E1048" s="123" t="str">
        <f>IFERROR(__xludf.DUMMYFUNCTION("Query('(Fuente) 2. Campos'!$1:$994,""SELECT E WHERE A = '""&amp;D1048&amp;""' LIMIT 1"",FALSE)"),"")</f>
        <v/>
      </c>
      <c r="F1048" s="125"/>
    </row>
    <row r="1049" hidden="1">
      <c r="A1049" s="130"/>
      <c r="B1049" s="130"/>
      <c r="C1049" s="130"/>
      <c r="D1049" s="127"/>
      <c r="E1049" s="123" t="str">
        <f>IFERROR(__xludf.DUMMYFUNCTION("Query('(Fuente) 2. Campos'!$1:$994,""SELECT E WHERE A = '""&amp;D1049&amp;""' LIMIT 1"",FALSE)"),"")</f>
        <v/>
      </c>
      <c r="F1049" s="125"/>
    </row>
    <row r="1050" hidden="1">
      <c r="A1050" s="130"/>
      <c r="B1050" s="130"/>
      <c r="C1050" s="130"/>
      <c r="D1050" s="127"/>
      <c r="E1050" s="123" t="str">
        <f>IFERROR(__xludf.DUMMYFUNCTION("Query('(Fuente) 2. Campos'!$1:$994,""SELECT E WHERE A = '""&amp;D1050&amp;""' LIMIT 1"",FALSE)"),"")</f>
        <v/>
      </c>
      <c r="F1050" s="125"/>
    </row>
    <row r="1051" hidden="1">
      <c r="A1051" s="130"/>
      <c r="B1051" s="130"/>
      <c r="C1051" s="130"/>
      <c r="D1051" s="127"/>
      <c r="E1051" s="123" t="str">
        <f>IFERROR(__xludf.DUMMYFUNCTION("Query('(Fuente) 2. Campos'!$1:$994,""SELECT E WHERE A = '""&amp;D1051&amp;""' LIMIT 1"",FALSE)"),"")</f>
        <v/>
      </c>
      <c r="F1051" s="125"/>
    </row>
    <row r="1052" hidden="1">
      <c r="A1052" s="130"/>
      <c r="B1052" s="130"/>
      <c r="C1052" s="130"/>
      <c r="D1052" s="127"/>
      <c r="E1052" s="123" t="str">
        <f>IFERROR(__xludf.DUMMYFUNCTION("Query('(Fuente) 2. Campos'!$1:$994,""SELECT E WHERE A = '""&amp;D1052&amp;""' LIMIT 1"",FALSE)"),"")</f>
        <v/>
      </c>
      <c r="F1052" s="125"/>
    </row>
    <row r="1053" hidden="1">
      <c r="A1053" s="130"/>
      <c r="B1053" s="130"/>
      <c r="C1053" s="130"/>
      <c r="D1053" s="127"/>
      <c r="E1053" s="123" t="str">
        <f>IFERROR(__xludf.DUMMYFUNCTION("Query('(Fuente) 2. Campos'!$1:$994,""SELECT E WHERE A = '""&amp;D1053&amp;""' LIMIT 1"",FALSE)"),"")</f>
        <v/>
      </c>
      <c r="F1053" s="125"/>
    </row>
    <row r="1054" hidden="1">
      <c r="A1054" s="130"/>
      <c r="B1054" s="130"/>
      <c r="C1054" s="130"/>
      <c r="D1054" s="127"/>
      <c r="E1054" s="123" t="str">
        <f>IFERROR(__xludf.DUMMYFUNCTION("Query('(Fuente) 2. Campos'!$1:$994,""SELECT E WHERE A = '""&amp;D1054&amp;""' LIMIT 1"",FALSE)"),"")</f>
        <v/>
      </c>
      <c r="F1054" s="125"/>
    </row>
    <row r="1055" hidden="1">
      <c r="A1055" s="130"/>
      <c r="B1055" s="130"/>
      <c r="C1055" s="130"/>
      <c r="D1055" s="127"/>
      <c r="E1055" s="123" t="str">
        <f>IFERROR(__xludf.DUMMYFUNCTION("Query('(Fuente) 2. Campos'!$1:$994,""SELECT E WHERE A = '""&amp;D1055&amp;""' LIMIT 1"",FALSE)"),"")</f>
        <v/>
      </c>
      <c r="F1055" s="125"/>
    </row>
    <row r="1056" hidden="1">
      <c r="A1056" s="130"/>
      <c r="B1056" s="130"/>
      <c r="C1056" s="130"/>
      <c r="D1056" s="127"/>
      <c r="E1056" s="123" t="str">
        <f>IFERROR(__xludf.DUMMYFUNCTION("Query('(Fuente) 2. Campos'!$1:$994,""SELECT E WHERE A = '""&amp;D1056&amp;""' LIMIT 1"",FALSE)"),"")</f>
        <v/>
      </c>
      <c r="F1056" s="125"/>
    </row>
    <row r="1057" hidden="1">
      <c r="A1057" s="130"/>
      <c r="B1057" s="130"/>
      <c r="C1057" s="130"/>
      <c r="D1057" s="127"/>
      <c r="E1057" s="123" t="str">
        <f>IFERROR(__xludf.DUMMYFUNCTION("Query('(Fuente) 2. Campos'!$1:$994,""SELECT E WHERE A = '""&amp;D1057&amp;""' LIMIT 1"",FALSE)"),"")</f>
        <v/>
      </c>
      <c r="F1057" s="125"/>
    </row>
    <row r="1058" hidden="1">
      <c r="A1058" s="130"/>
      <c r="B1058" s="130"/>
      <c r="C1058" s="130"/>
      <c r="D1058" s="127"/>
      <c r="E1058" s="123" t="str">
        <f>IFERROR(__xludf.DUMMYFUNCTION("Query('(Fuente) 2. Campos'!$1:$994,""SELECT E WHERE A = '""&amp;D1058&amp;""' LIMIT 1"",FALSE)"),"")</f>
        <v/>
      </c>
      <c r="F1058" s="125"/>
    </row>
    <row r="1059" hidden="1">
      <c r="A1059" s="130"/>
      <c r="B1059" s="130"/>
      <c r="C1059" s="130"/>
      <c r="D1059" s="127"/>
      <c r="E1059" s="123" t="str">
        <f>IFERROR(__xludf.DUMMYFUNCTION("Query('(Fuente) 2. Campos'!$1:$994,""SELECT E WHERE A = '""&amp;D1059&amp;""' LIMIT 1"",FALSE)"),"")</f>
        <v/>
      </c>
      <c r="F1059" s="125"/>
    </row>
    <row r="1060" hidden="1">
      <c r="A1060" s="130"/>
      <c r="B1060" s="130"/>
      <c r="C1060" s="130"/>
      <c r="D1060" s="127"/>
      <c r="E1060" s="123" t="str">
        <f>IFERROR(__xludf.DUMMYFUNCTION("Query('(Fuente) 2. Campos'!$1:$994,""SELECT E WHERE A = '""&amp;D1060&amp;""' LIMIT 1"",FALSE)"),"")</f>
        <v/>
      </c>
      <c r="F1060" s="125"/>
    </row>
    <row r="1061" hidden="1">
      <c r="A1061" s="130"/>
      <c r="B1061" s="130"/>
      <c r="C1061" s="130"/>
      <c r="D1061" s="127"/>
      <c r="E1061" s="123" t="str">
        <f>IFERROR(__xludf.DUMMYFUNCTION("Query('(Fuente) 2. Campos'!$1:$994,""SELECT E WHERE A = '""&amp;D1061&amp;""' LIMIT 1"",FALSE)"),"")</f>
        <v/>
      </c>
      <c r="F1061" s="125"/>
    </row>
    <row r="1062" hidden="1">
      <c r="A1062" s="130"/>
      <c r="B1062" s="130"/>
      <c r="C1062" s="130"/>
      <c r="D1062" s="127"/>
      <c r="E1062" s="123" t="str">
        <f>IFERROR(__xludf.DUMMYFUNCTION("Query('(Fuente) 2. Campos'!$1:$994,""SELECT E WHERE A = '""&amp;D1062&amp;""' LIMIT 1"",FALSE)"),"")</f>
        <v/>
      </c>
      <c r="F1062" s="125"/>
    </row>
    <row r="1063" hidden="1">
      <c r="A1063" s="130"/>
      <c r="B1063" s="130"/>
      <c r="C1063" s="130"/>
      <c r="D1063" s="127"/>
      <c r="E1063" s="123" t="str">
        <f>IFERROR(__xludf.DUMMYFUNCTION("Query('(Fuente) 2. Campos'!$1:$994,""SELECT E WHERE A = '""&amp;D1063&amp;""' LIMIT 1"",FALSE)"),"")</f>
        <v/>
      </c>
      <c r="F1063" s="125"/>
    </row>
    <row r="1064" hidden="1">
      <c r="A1064" s="130"/>
      <c r="B1064" s="130"/>
      <c r="C1064" s="130"/>
      <c r="D1064" s="127"/>
      <c r="E1064" s="123" t="str">
        <f>IFERROR(__xludf.DUMMYFUNCTION("Query('(Fuente) 2. Campos'!$1:$994,""SELECT E WHERE A = '""&amp;D1064&amp;""' LIMIT 1"",FALSE)"),"")</f>
        <v/>
      </c>
      <c r="F1064" s="125"/>
    </row>
    <row r="1065" hidden="1">
      <c r="A1065" s="130"/>
      <c r="B1065" s="130"/>
      <c r="C1065" s="130"/>
      <c r="D1065" s="127"/>
      <c r="E1065" s="123" t="str">
        <f>IFERROR(__xludf.DUMMYFUNCTION("Query('(Fuente) 2. Campos'!$1:$994,""SELECT E WHERE A = '""&amp;D1065&amp;""' LIMIT 1"",FALSE)"),"")</f>
        <v/>
      </c>
      <c r="F1065" s="125"/>
    </row>
    <row r="1066" hidden="1">
      <c r="A1066" s="130"/>
      <c r="B1066" s="130"/>
      <c r="C1066" s="130"/>
      <c r="D1066" s="127"/>
      <c r="E1066" s="123" t="str">
        <f>IFERROR(__xludf.DUMMYFUNCTION("Query('(Fuente) 2. Campos'!$1:$994,""SELECT E WHERE A = '""&amp;D1066&amp;""' LIMIT 1"",FALSE)"),"")</f>
        <v/>
      </c>
      <c r="F1066" s="125"/>
    </row>
    <row r="1067" hidden="1">
      <c r="A1067" s="130"/>
      <c r="B1067" s="130"/>
      <c r="C1067" s="130"/>
      <c r="D1067" s="127"/>
      <c r="E1067" s="123" t="str">
        <f>IFERROR(__xludf.DUMMYFUNCTION("Query('(Fuente) 2. Campos'!$1:$994,""SELECT E WHERE A = '""&amp;D1067&amp;""' LIMIT 1"",FALSE)"),"")</f>
        <v/>
      </c>
      <c r="F1067" s="125"/>
    </row>
    <row r="1068" hidden="1">
      <c r="A1068" s="130"/>
      <c r="B1068" s="130"/>
      <c r="C1068" s="130"/>
      <c r="D1068" s="127"/>
      <c r="E1068" s="123" t="str">
        <f>IFERROR(__xludf.DUMMYFUNCTION("Query('(Fuente) 2. Campos'!$1:$994,""SELECT E WHERE A = '""&amp;D1068&amp;""' LIMIT 1"",FALSE)"),"")</f>
        <v/>
      </c>
      <c r="F1068" s="125"/>
    </row>
    <row r="1069" hidden="1">
      <c r="A1069" s="130"/>
      <c r="B1069" s="130"/>
      <c r="C1069" s="130"/>
      <c r="D1069" s="127"/>
      <c r="E1069" s="123" t="str">
        <f>IFERROR(__xludf.DUMMYFUNCTION("Query('(Fuente) 2. Campos'!$1:$994,""SELECT E WHERE A = '""&amp;D1069&amp;""' LIMIT 1"",FALSE)"),"")</f>
        <v/>
      </c>
      <c r="F1069" s="125"/>
    </row>
    <row r="1070" hidden="1">
      <c r="A1070" s="130"/>
      <c r="B1070" s="130"/>
      <c r="C1070" s="130"/>
      <c r="D1070" s="127"/>
      <c r="E1070" s="123" t="str">
        <f>IFERROR(__xludf.DUMMYFUNCTION("Query('(Fuente) 2. Campos'!$1:$994,""SELECT E WHERE A = '""&amp;D1070&amp;""' LIMIT 1"",FALSE)"),"")</f>
        <v/>
      </c>
      <c r="F1070" s="125"/>
    </row>
    <row r="1071" hidden="1">
      <c r="A1071" s="130"/>
      <c r="B1071" s="130"/>
      <c r="C1071" s="130"/>
      <c r="D1071" s="127"/>
      <c r="E1071" s="123" t="str">
        <f>IFERROR(__xludf.DUMMYFUNCTION("Query('(Fuente) 2. Campos'!$1:$994,""SELECT E WHERE A = '""&amp;D1071&amp;""' LIMIT 1"",FALSE)"),"")</f>
        <v/>
      </c>
      <c r="F1071" s="125"/>
    </row>
    <row r="1072" hidden="1">
      <c r="A1072" s="130"/>
      <c r="B1072" s="130"/>
      <c r="C1072" s="130"/>
      <c r="D1072" s="127"/>
      <c r="E1072" s="123" t="str">
        <f>IFERROR(__xludf.DUMMYFUNCTION("Query('(Fuente) 2. Campos'!$1:$994,""SELECT E WHERE A = '""&amp;D1072&amp;""' LIMIT 1"",FALSE)"),"")</f>
        <v/>
      </c>
      <c r="F1072" s="125"/>
    </row>
    <row r="1073" hidden="1">
      <c r="A1073" s="130"/>
      <c r="B1073" s="130"/>
      <c r="C1073" s="130"/>
      <c r="D1073" s="127"/>
      <c r="E1073" s="123" t="str">
        <f>IFERROR(__xludf.DUMMYFUNCTION("Query('(Fuente) 2. Campos'!$1:$994,""SELECT E WHERE A = '""&amp;D1073&amp;""' LIMIT 1"",FALSE)"),"")</f>
        <v/>
      </c>
      <c r="F1073" s="125"/>
    </row>
    <row r="1074" hidden="1">
      <c r="A1074" s="130"/>
      <c r="B1074" s="130"/>
      <c r="C1074" s="130"/>
      <c r="D1074" s="127"/>
      <c r="E1074" s="123" t="str">
        <f>IFERROR(__xludf.DUMMYFUNCTION("Query('(Fuente) 2. Campos'!$1:$994,""SELECT E WHERE A = '""&amp;D1074&amp;""' LIMIT 1"",FALSE)"),"")</f>
        <v/>
      </c>
      <c r="F1074" s="125"/>
    </row>
    <row r="1075" hidden="1">
      <c r="A1075" s="130"/>
      <c r="B1075" s="130"/>
      <c r="C1075" s="130"/>
      <c r="D1075" s="127"/>
      <c r="E1075" s="123" t="str">
        <f>IFERROR(__xludf.DUMMYFUNCTION("Query('(Fuente) 2. Campos'!$1:$994,""SELECT E WHERE A = '""&amp;D1075&amp;""' LIMIT 1"",FALSE)"),"")</f>
        <v/>
      </c>
      <c r="F1075" s="125"/>
    </row>
    <row r="1076" hidden="1">
      <c r="A1076" s="130"/>
      <c r="B1076" s="130"/>
      <c r="C1076" s="130"/>
      <c r="D1076" s="127"/>
      <c r="E1076" s="123" t="str">
        <f>IFERROR(__xludf.DUMMYFUNCTION("Query('(Fuente) 2. Campos'!$1:$994,""SELECT E WHERE A = '""&amp;D1076&amp;""' LIMIT 1"",FALSE)"),"")</f>
        <v/>
      </c>
      <c r="F1076" s="125"/>
    </row>
    <row r="1077" hidden="1">
      <c r="A1077" s="130"/>
      <c r="B1077" s="130"/>
      <c r="C1077" s="130"/>
      <c r="D1077" s="127"/>
      <c r="E1077" s="123" t="str">
        <f>IFERROR(__xludf.DUMMYFUNCTION("Query('(Fuente) 2. Campos'!$1:$994,""SELECT E WHERE A = '""&amp;D1077&amp;""' LIMIT 1"",FALSE)"),"")</f>
        <v/>
      </c>
      <c r="F1077" s="125"/>
    </row>
    <row r="1078" hidden="1">
      <c r="A1078" s="130"/>
      <c r="B1078" s="130"/>
      <c r="C1078" s="130"/>
      <c r="D1078" s="127"/>
      <c r="E1078" s="123" t="str">
        <f>IFERROR(__xludf.DUMMYFUNCTION("Query('(Fuente) 2. Campos'!$1:$994,""SELECT E WHERE A = '""&amp;D1078&amp;""' LIMIT 1"",FALSE)"),"")</f>
        <v/>
      </c>
      <c r="F1078" s="125"/>
    </row>
    <row r="1079" hidden="1">
      <c r="A1079" s="130"/>
      <c r="B1079" s="130"/>
      <c r="C1079" s="130"/>
      <c r="D1079" s="127"/>
      <c r="E1079" s="123" t="str">
        <f>IFERROR(__xludf.DUMMYFUNCTION("Query('(Fuente) 2. Campos'!$1:$994,""SELECT E WHERE A = '""&amp;D1079&amp;""' LIMIT 1"",FALSE)"),"")</f>
        <v/>
      </c>
      <c r="F1079" s="125"/>
    </row>
    <row r="1080" hidden="1">
      <c r="A1080" s="130"/>
      <c r="B1080" s="130"/>
      <c r="C1080" s="130"/>
      <c r="D1080" s="127"/>
      <c r="E1080" s="123" t="str">
        <f>IFERROR(__xludf.DUMMYFUNCTION("Query('(Fuente) 2. Campos'!$1:$994,""SELECT E WHERE A = '""&amp;D1080&amp;""' LIMIT 1"",FALSE)"),"")</f>
        <v/>
      </c>
      <c r="F1080" s="125"/>
    </row>
    <row r="1081" hidden="1">
      <c r="A1081" s="130"/>
      <c r="B1081" s="130"/>
      <c r="C1081" s="130"/>
      <c r="D1081" s="127"/>
      <c r="E1081" s="123" t="str">
        <f>IFERROR(__xludf.DUMMYFUNCTION("Query('(Fuente) 2. Campos'!$1:$994,""SELECT E WHERE A = '""&amp;D1081&amp;""' LIMIT 1"",FALSE)"),"")</f>
        <v/>
      </c>
      <c r="F1081" s="125"/>
    </row>
    <row r="1082" hidden="1">
      <c r="A1082" s="130"/>
      <c r="B1082" s="130"/>
      <c r="C1082" s="130"/>
      <c r="D1082" s="127"/>
      <c r="E1082" s="123" t="str">
        <f>IFERROR(__xludf.DUMMYFUNCTION("Query('(Fuente) 2. Campos'!$1:$994,""SELECT E WHERE A = '""&amp;D1082&amp;""' LIMIT 1"",FALSE)"),"")</f>
        <v/>
      </c>
      <c r="F1082" s="125"/>
    </row>
    <row r="1083" hidden="1">
      <c r="A1083" s="130"/>
      <c r="B1083" s="130"/>
      <c r="C1083" s="130"/>
      <c r="D1083" s="127"/>
      <c r="E1083" s="123" t="str">
        <f>IFERROR(__xludf.DUMMYFUNCTION("Query('(Fuente) 2. Campos'!$1:$994,""SELECT E WHERE A = '""&amp;D1083&amp;""' LIMIT 1"",FALSE)"),"")</f>
        <v/>
      </c>
      <c r="F1083" s="125"/>
    </row>
    <row r="1084" hidden="1">
      <c r="A1084" s="130"/>
      <c r="B1084" s="130"/>
      <c r="C1084" s="130"/>
      <c r="D1084" s="127"/>
      <c r="E1084" s="123" t="str">
        <f>IFERROR(__xludf.DUMMYFUNCTION("Query('(Fuente) 2. Campos'!$1:$994,""SELECT E WHERE A = '""&amp;D1084&amp;""' LIMIT 1"",FALSE)"),"")</f>
        <v/>
      </c>
      <c r="F1084" s="125"/>
    </row>
    <row r="1085" hidden="1">
      <c r="A1085" s="130"/>
      <c r="B1085" s="130"/>
      <c r="C1085" s="130"/>
      <c r="D1085" s="127"/>
      <c r="E1085" s="123" t="str">
        <f>IFERROR(__xludf.DUMMYFUNCTION("Query('(Fuente) 2. Campos'!$1:$994,""SELECT E WHERE A = '""&amp;D1085&amp;""' LIMIT 1"",FALSE)"),"")</f>
        <v/>
      </c>
      <c r="F1085" s="125"/>
    </row>
    <row r="1086" hidden="1">
      <c r="A1086" s="130"/>
      <c r="B1086" s="130"/>
      <c r="C1086" s="130"/>
      <c r="D1086" s="127"/>
      <c r="E1086" s="123" t="str">
        <f>IFERROR(__xludf.DUMMYFUNCTION("Query('(Fuente) 2. Campos'!$1:$994,""SELECT E WHERE A = '""&amp;D1086&amp;""' LIMIT 1"",FALSE)"),"")</f>
        <v/>
      </c>
      <c r="F1086" s="125"/>
    </row>
    <row r="1087" hidden="1">
      <c r="A1087" s="130"/>
      <c r="B1087" s="130"/>
      <c r="C1087" s="130"/>
      <c r="D1087" s="127"/>
      <c r="E1087" s="123" t="str">
        <f>IFERROR(__xludf.DUMMYFUNCTION("Query('(Fuente) 2. Campos'!$1:$994,""SELECT E WHERE A = '""&amp;D1087&amp;""' LIMIT 1"",FALSE)"),"")</f>
        <v/>
      </c>
      <c r="F1087" s="125"/>
    </row>
    <row r="1088" hidden="1">
      <c r="A1088" s="130"/>
      <c r="B1088" s="130"/>
      <c r="C1088" s="130"/>
      <c r="D1088" s="127"/>
      <c r="E1088" s="123" t="str">
        <f>IFERROR(__xludf.DUMMYFUNCTION("Query('(Fuente) 2. Campos'!$1:$994,""SELECT E WHERE A = '""&amp;D1088&amp;""' LIMIT 1"",FALSE)"),"")</f>
        <v/>
      </c>
      <c r="F1088" s="125"/>
    </row>
    <row r="1089" hidden="1">
      <c r="A1089" s="130"/>
      <c r="B1089" s="130"/>
      <c r="C1089" s="130"/>
      <c r="D1089" s="127"/>
      <c r="E1089" s="123" t="str">
        <f>IFERROR(__xludf.DUMMYFUNCTION("Query('(Fuente) 2. Campos'!$1:$994,""SELECT E WHERE A = '""&amp;D1089&amp;""' LIMIT 1"",FALSE)"),"")</f>
        <v/>
      </c>
      <c r="F1089" s="125"/>
    </row>
    <row r="1090" hidden="1">
      <c r="A1090" s="130"/>
      <c r="B1090" s="130"/>
      <c r="C1090" s="130"/>
      <c r="D1090" s="127"/>
      <c r="E1090" s="123" t="str">
        <f>IFERROR(__xludf.DUMMYFUNCTION("Query('(Fuente) 2. Campos'!$1:$994,""SELECT E WHERE A = '""&amp;D1090&amp;""' LIMIT 1"",FALSE)"),"")</f>
        <v/>
      </c>
      <c r="F1090" s="125"/>
    </row>
    <row r="1091" hidden="1">
      <c r="A1091" s="130"/>
      <c r="B1091" s="130"/>
      <c r="C1091" s="130"/>
      <c r="D1091" s="127"/>
      <c r="E1091" s="123" t="str">
        <f>IFERROR(__xludf.DUMMYFUNCTION("Query('(Fuente) 2. Campos'!$1:$994,""SELECT E WHERE A = '""&amp;D1091&amp;""' LIMIT 1"",FALSE)"),"")</f>
        <v/>
      </c>
      <c r="F1091" s="125"/>
    </row>
    <row r="1092" hidden="1">
      <c r="A1092" s="130"/>
      <c r="B1092" s="130"/>
      <c r="C1092" s="130"/>
      <c r="D1092" s="127"/>
      <c r="E1092" s="123" t="str">
        <f>IFERROR(__xludf.DUMMYFUNCTION("Query('(Fuente) 2. Campos'!$1:$994,""SELECT E WHERE A = '""&amp;D1092&amp;""' LIMIT 1"",FALSE)"),"")</f>
        <v/>
      </c>
      <c r="F1092" s="125"/>
    </row>
    <row r="1093" hidden="1">
      <c r="A1093" s="130"/>
      <c r="B1093" s="130"/>
      <c r="C1093" s="130"/>
      <c r="D1093" s="127"/>
      <c r="E1093" s="123" t="str">
        <f>IFERROR(__xludf.DUMMYFUNCTION("Query('(Fuente) 2. Campos'!$1:$994,""SELECT E WHERE A = '""&amp;D1093&amp;""' LIMIT 1"",FALSE)"),"")</f>
        <v/>
      </c>
      <c r="F1093" s="125"/>
    </row>
    <row r="1094" hidden="1">
      <c r="A1094" s="130"/>
      <c r="B1094" s="130"/>
      <c r="C1094" s="130"/>
      <c r="D1094" s="127"/>
      <c r="E1094" s="123" t="str">
        <f>IFERROR(__xludf.DUMMYFUNCTION("Query('(Fuente) 2. Campos'!$1:$994,""SELECT E WHERE A = '""&amp;D1094&amp;""' LIMIT 1"",FALSE)"),"")</f>
        <v/>
      </c>
      <c r="F1094" s="125"/>
    </row>
    <row r="1095" hidden="1">
      <c r="A1095" s="130"/>
      <c r="B1095" s="130"/>
      <c r="C1095" s="130"/>
      <c r="D1095" s="127"/>
      <c r="E1095" s="123" t="str">
        <f>IFERROR(__xludf.DUMMYFUNCTION("Query('(Fuente) 2. Campos'!$1:$994,""SELECT E WHERE A = '""&amp;D1095&amp;""' LIMIT 1"",FALSE)"),"")</f>
        <v/>
      </c>
      <c r="F1095" s="125"/>
    </row>
    <row r="1096" hidden="1">
      <c r="A1096" s="130"/>
      <c r="B1096" s="130"/>
      <c r="C1096" s="130"/>
      <c r="D1096" s="127"/>
      <c r="E1096" s="123" t="str">
        <f>IFERROR(__xludf.DUMMYFUNCTION("Query('(Fuente) 2. Campos'!$1:$994,""SELECT E WHERE A = '""&amp;D1096&amp;""' LIMIT 1"",FALSE)"),"")</f>
        <v/>
      </c>
      <c r="F1096" s="125"/>
    </row>
    <row r="1097" hidden="1">
      <c r="A1097" s="130"/>
      <c r="B1097" s="130"/>
      <c r="C1097" s="130"/>
      <c r="D1097" s="127"/>
      <c r="E1097" s="123" t="str">
        <f>IFERROR(__xludf.DUMMYFUNCTION("Query('(Fuente) 2. Campos'!$1:$994,""SELECT E WHERE A = '""&amp;D1097&amp;""' LIMIT 1"",FALSE)"),"")</f>
        <v/>
      </c>
      <c r="F1097" s="125"/>
    </row>
    <row r="1098" hidden="1">
      <c r="A1098" s="130"/>
      <c r="B1098" s="130"/>
      <c r="C1098" s="130"/>
      <c r="D1098" s="127"/>
      <c r="E1098" s="123" t="str">
        <f>IFERROR(__xludf.DUMMYFUNCTION("Query('(Fuente) 2. Campos'!$1:$994,""SELECT E WHERE A = '""&amp;D1098&amp;""' LIMIT 1"",FALSE)"),"")</f>
        <v/>
      </c>
      <c r="F1098" s="125"/>
    </row>
    <row r="1099" hidden="1">
      <c r="A1099" s="130"/>
      <c r="B1099" s="130"/>
      <c r="C1099" s="130"/>
      <c r="D1099" s="127"/>
      <c r="E1099" s="123" t="str">
        <f>IFERROR(__xludf.DUMMYFUNCTION("Query('(Fuente) 2. Campos'!$1:$994,""SELECT E WHERE A = '""&amp;D1099&amp;""' LIMIT 1"",FALSE)"),"")</f>
        <v/>
      </c>
      <c r="F1099" s="125"/>
    </row>
    <row r="1100" hidden="1">
      <c r="A1100" s="130"/>
      <c r="B1100" s="130"/>
      <c r="C1100" s="130"/>
      <c r="D1100" s="127"/>
      <c r="E1100" s="123" t="str">
        <f>IFERROR(__xludf.DUMMYFUNCTION("Query('(Fuente) 2. Campos'!$1:$994,""SELECT E WHERE A = '""&amp;D1100&amp;""' LIMIT 1"",FALSE)"),"")</f>
        <v/>
      </c>
      <c r="F1100" s="125"/>
    </row>
    <row r="1101" hidden="1">
      <c r="A1101" s="130"/>
      <c r="B1101" s="130"/>
      <c r="C1101" s="130"/>
      <c r="D1101" s="127"/>
      <c r="E1101" s="123" t="str">
        <f>IFERROR(__xludf.DUMMYFUNCTION("Query('(Fuente) 2. Campos'!$1:$994,""SELECT E WHERE A = '""&amp;D1101&amp;""' LIMIT 1"",FALSE)"),"")</f>
        <v/>
      </c>
      <c r="F1101" s="125"/>
    </row>
    <row r="1102" hidden="1">
      <c r="A1102" s="130"/>
      <c r="B1102" s="130"/>
      <c r="C1102" s="130"/>
      <c r="D1102" s="127"/>
      <c r="E1102" s="123" t="str">
        <f>IFERROR(__xludf.DUMMYFUNCTION("Query('(Fuente) 2. Campos'!$1:$994,""SELECT E WHERE A = '""&amp;D1102&amp;""' LIMIT 1"",FALSE)"),"")</f>
        <v/>
      </c>
      <c r="F1102" s="125"/>
    </row>
    <row r="1103" hidden="1">
      <c r="A1103" s="130"/>
      <c r="B1103" s="130"/>
      <c r="C1103" s="130"/>
      <c r="D1103" s="127"/>
      <c r="E1103" s="123" t="str">
        <f>IFERROR(__xludf.DUMMYFUNCTION("Query('(Fuente) 2. Campos'!$1:$994,""SELECT E WHERE A = '""&amp;D1103&amp;""' LIMIT 1"",FALSE)"),"")</f>
        <v/>
      </c>
      <c r="F1103" s="125"/>
    </row>
    <row r="1104" hidden="1">
      <c r="A1104" s="130"/>
      <c r="B1104" s="130"/>
      <c r="C1104" s="130"/>
      <c r="D1104" s="127"/>
      <c r="E1104" s="123" t="str">
        <f>IFERROR(__xludf.DUMMYFUNCTION("Query('(Fuente) 2. Campos'!$1:$994,""SELECT E WHERE A = '""&amp;D1104&amp;""' LIMIT 1"",FALSE)"),"")</f>
        <v/>
      </c>
      <c r="F1104" s="125"/>
    </row>
    <row r="1105" hidden="1">
      <c r="A1105" s="130"/>
      <c r="B1105" s="130"/>
      <c r="C1105" s="130"/>
      <c r="D1105" s="127"/>
      <c r="E1105" s="123" t="str">
        <f>IFERROR(__xludf.DUMMYFUNCTION("Query('(Fuente) 2. Campos'!$1:$994,""SELECT E WHERE A = '""&amp;D1105&amp;""' LIMIT 1"",FALSE)"),"")</f>
        <v/>
      </c>
      <c r="F1105" s="125"/>
    </row>
    <row r="1106" hidden="1">
      <c r="A1106" s="130"/>
      <c r="B1106" s="130"/>
      <c r="C1106" s="130"/>
      <c r="D1106" s="127"/>
      <c r="E1106" s="123" t="str">
        <f>IFERROR(__xludf.DUMMYFUNCTION("Query('(Fuente) 2. Campos'!$1:$994,""SELECT E WHERE A = '""&amp;D1106&amp;""' LIMIT 1"",FALSE)"),"")</f>
        <v/>
      </c>
      <c r="F1106" s="125"/>
    </row>
    <row r="1107" hidden="1">
      <c r="A1107" s="130"/>
      <c r="B1107" s="130"/>
      <c r="C1107" s="130"/>
      <c r="D1107" s="127"/>
      <c r="E1107" s="123" t="str">
        <f>IFERROR(__xludf.DUMMYFUNCTION("Query('(Fuente) 2. Campos'!$1:$994,""SELECT E WHERE A = '""&amp;D1107&amp;""' LIMIT 1"",FALSE)"),"")</f>
        <v/>
      </c>
      <c r="F1107" s="125"/>
    </row>
    <row r="1108" hidden="1">
      <c r="A1108" s="130"/>
      <c r="B1108" s="130"/>
      <c r="C1108" s="130"/>
      <c r="D1108" s="127"/>
      <c r="E1108" s="123" t="str">
        <f>IFERROR(__xludf.DUMMYFUNCTION("Query('(Fuente) 2. Campos'!$1:$994,""SELECT E WHERE A = '""&amp;D1108&amp;""' LIMIT 1"",FALSE)"),"")</f>
        <v/>
      </c>
      <c r="F1108" s="125"/>
    </row>
    <row r="1109" hidden="1">
      <c r="A1109" s="130"/>
      <c r="B1109" s="130"/>
      <c r="C1109" s="130"/>
      <c r="D1109" s="127"/>
      <c r="E1109" s="123" t="str">
        <f>IFERROR(__xludf.DUMMYFUNCTION("Query('(Fuente) 2. Campos'!$1:$994,""SELECT E WHERE A = '""&amp;D1109&amp;""' LIMIT 1"",FALSE)"),"")</f>
        <v/>
      </c>
      <c r="F1109" s="125"/>
    </row>
    <row r="1110" hidden="1">
      <c r="A1110" s="130"/>
      <c r="B1110" s="130"/>
      <c r="C1110" s="130"/>
      <c r="D1110" s="127"/>
      <c r="E1110" s="123" t="str">
        <f>IFERROR(__xludf.DUMMYFUNCTION("Query('(Fuente) 2. Campos'!$1:$994,""SELECT E WHERE A = '""&amp;D1110&amp;""' LIMIT 1"",FALSE)"),"")</f>
        <v/>
      </c>
      <c r="F1110" s="125"/>
    </row>
    <row r="1111" hidden="1">
      <c r="A1111" s="130"/>
      <c r="B1111" s="130"/>
      <c r="C1111" s="130"/>
      <c r="D1111" s="127"/>
      <c r="E1111" s="123" t="str">
        <f>IFERROR(__xludf.DUMMYFUNCTION("Query('(Fuente) 2. Campos'!$1:$994,""SELECT E WHERE A = '""&amp;D1111&amp;""' LIMIT 1"",FALSE)"),"")</f>
        <v/>
      </c>
      <c r="F1111" s="125"/>
    </row>
    <row r="1112" hidden="1">
      <c r="A1112" s="130"/>
      <c r="B1112" s="130"/>
      <c r="C1112" s="130"/>
      <c r="D1112" s="127"/>
      <c r="E1112" s="123" t="str">
        <f>IFERROR(__xludf.DUMMYFUNCTION("Query('(Fuente) 2. Campos'!$1:$994,""SELECT E WHERE A = '""&amp;D1112&amp;""' LIMIT 1"",FALSE)"),"")</f>
        <v/>
      </c>
      <c r="F1112" s="125"/>
    </row>
    <row r="1113" hidden="1">
      <c r="A1113" s="130"/>
      <c r="B1113" s="130"/>
      <c r="C1113" s="130"/>
      <c r="D1113" s="127"/>
      <c r="E1113" s="123" t="str">
        <f>IFERROR(__xludf.DUMMYFUNCTION("Query('(Fuente) 2. Campos'!$1:$994,""SELECT E WHERE A = '""&amp;D1113&amp;""' LIMIT 1"",FALSE)"),"")</f>
        <v/>
      </c>
      <c r="F1113" s="125"/>
    </row>
    <row r="1114" hidden="1">
      <c r="A1114" s="130"/>
      <c r="B1114" s="130"/>
      <c r="C1114" s="130"/>
      <c r="D1114" s="127"/>
      <c r="E1114" s="123" t="str">
        <f>IFERROR(__xludf.DUMMYFUNCTION("Query('(Fuente) 2. Campos'!$1:$994,""SELECT E WHERE A = '""&amp;D1114&amp;""' LIMIT 1"",FALSE)"),"")</f>
        <v/>
      </c>
      <c r="F1114" s="125"/>
    </row>
    <row r="1115" hidden="1">
      <c r="A1115" s="130"/>
      <c r="B1115" s="130"/>
      <c r="C1115" s="130"/>
      <c r="D1115" s="127"/>
      <c r="E1115" s="123" t="str">
        <f>IFERROR(__xludf.DUMMYFUNCTION("Query('(Fuente) 2. Campos'!$1:$994,""SELECT E WHERE A = '""&amp;D1115&amp;""' LIMIT 1"",FALSE)"),"")</f>
        <v/>
      </c>
      <c r="F1115" s="125"/>
    </row>
    <row r="1116" hidden="1">
      <c r="A1116" s="130"/>
      <c r="B1116" s="130"/>
      <c r="C1116" s="130"/>
      <c r="D1116" s="127"/>
      <c r="E1116" s="123" t="str">
        <f>IFERROR(__xludf.DUMMYFUNCTION("Query('(Fuente) 2. Campos'!$1:$994,""SELECT E WHERE A = '""&amp;D1116&amp;""' LIMIT 1"",FALSE)"),"")</f>
        <v/>
      </c>
      <c r="F1116" s="125"/>
    </row>
    <row r="1117" hidden="1">
      <c r="A1117" s="130"/>
      <c r="B1117" s="130"/>
      <c r="C1117" s="130"/>
      <c r="D1117" s="127"/>
      <c r="E1117" s="123" t="str">
        <f>IFERROR(__xludf.DUMMYFUNCTION("Query('(Fuente) 2. Campos'!$1:$994,""SELECT E WHERE A = '""&amp;D1117&amp;""' LIMIT 1"",FALSE)"),"")</f>
        <v/>
      </c>
      <c r="F1117" s="125"/>
    </row>
    <row r="1118" hidden="1">
      <c r="A1118" s="130"/>
      <c r="B1118" s="130"/>
      <c r="C1118" s="130"/>
      <c r="D1118" s="127"/>
      <c r="E1118" s="123" t="str">
        <f>IFERROR(__xludf.DUMMYFUNCTION("Query('(Fuente) 2. Campos'!$1:$994,""SELECT E WHERE A = '""&amp;D1118&amp;""' LIMIT 1"",FALSE)"),"")</f>
        <v/>
      </c>
      <c r="F1118" s="125"/>
    </row>
    <row r="1119" hidden="1">
      <c r="A1119" s="130"/>
      <c r="B1119" s="130"/>
      <c r="C1119" s="130"/>
      <c r="D1119" s="127"/>
      <c r="E1119" s="123" t="str">
        <f>IFERROR(__xludf.DUMMYFUNCTION("Query('(Fuente) 2. Campos'!$1:$994,""SELECT E WHERE A = '""&amp;D1119&amp;""' LIMIT 1"",FALSE)"),"")</f>
        <v/>
      </c>
      <c r="F1119" s="125"/>
    </row>
    <row r="1120" hidden="1">
      <c r="A1120" s="130"/>
      <c r="B1120" s="130"/>
      <c r="C1120" s="130"/>
      <c r="D1120" s="127"/>
      <c r="E1120" s="123" t="str">
        <f>IFERROR(__xludf.DUMMYFUNCTION("Query('(Fuente) 2. Campos'!$1:$994,""SELECT E WHERE A = '""&amp;D1120&amp;""' LIMIT 1"",FALSE)"),"")</f>
        <v/>
      </c>
      <c r="F1120" s="125"/>
    </row>
    <row r="1121" hidden="1">
      <c r="A1121" s="130"/>
      <c r="B1121" s="130"/>
      <c r="C1121" s="130"/>
      <c r="D1121" s="127"/>
      <c r="E1121" s="123" t="str">
        <f>IFERROR(__xludf.DUMMYFUNCTION("Query('(Fuente) 2. Campos'!$1:$994,""SELECT E WHERE A = '""&amp;D1121&amp;""' LIMIT 1"",FALSE)"),"")</f>
        <v/>
      </c>
      <c r="F1121" s="125"/>
    </row>
    <row r="1122" hidden="1">
      <c r="A1122" s="130"/>
      <c r="B1122" s="130"/>
      <c r="C1122" s="130"/>
      <c r="D1122" s="127"/>
      <c r="E1122" s="123" t="str">
        <f>IFERROR(__xludf.DUMMYFUNCTION("Query('(Fuente) 2. Campos'!$1:$994,""SELECT E WHERE A = '""&amp;D1122&amp;""' LIMIT 1"",FALSE)"),"")</f>
        <v/>
      </c>
      <c r="F1122" s="125"/>
    </row>
    <row r="1123" hidden="1">
      <c r="A1123" s="130"/>
      <c r="B1123" s="130"/>
      <c r="C1123" s="130"/>
      <c r="D1123" s="127"/>
      <c r="E1123" s="123" t="str">
        <f>IFERROR(__xludf.DUMMYFUNCTION("Query('(Fuente) 2. Campos'!$1:$994,""SELECT E WHERE A = '""&amp;D1123&amp;""' LIMIT 1"",FALSE)"),"")</f>
        <v/>
      </c>
      <c r="F1123" s="125"/>
    </row>
    <row r="1124" hidden="1">
      <c r="A1124" s="130"/>
      <c r="B1124" s="130"/>
      <c r="C1124" s="130"/>
      <c r="D1124" s="127"/>
      <c r="E1124" s="123" t="str">
        <f>IFERROR(__xludf.DUMMYFUNCTION("Query('(Fuente) 2. Campos'!$1:$994,""SELECT E WHERE A = '""&amp;D1124&amp;""' LIMIT 1"",FALSE)"),"")</f>
        <v/>
      </c>
      <c r="F1124" s="125"/>
    </row>
    <row r="1125" hidden="1">
      <c r="A1125" s="130"/>
      <c r="B1125" s="130"/>
      <c r="C1125" s="130"/>
      <c r="D1125" s="127"/>
      <c r="E1125" s="123" t="str">
        <f>IFERROR(__xludf.DUMMYFUNCTION("Query('(Fuente) 2. Campos'!$1:$994,""SELECT E WHERE A = '""&amp;D1125&amp;""' LIMIT 1"",FALSE)"),"")</f>
        <v/>
      </c>
      <c r="F1125" s="125"/>
    </row>
    <row r="1126" hidden="1">
      <c r="A1126" s="130"/>
      <c r="B1126" s="130"/>
      <c r="C1126" s="130"/>
      <c r="D1126" s="127"/>
      <c r="E1126" s="123" t="str">
        <f>IFERROR(__xludf.DUMMYFUNCTION("Query('(Fuente) 2. Campos'!$1:$994,""SELECT E WHERE A = '""&amp;D1126&amp;""' LIMIT 1"",FALSE)"),"")</f>
        <v/>
      </c>
      <c r="F1126" s="125"/>
    </row>
    <row r="1127" hidden="1">
      <c r="A1127" s="130"/>
      <c r="B1127" s="130"/>
      <c r="C1127" s="130"/>
      <c r="D1127" s="127"/>
      <c r="E1127" s="123" t="str">
        <f>IFERROR(__xludf.DUMMYFUNCTION("Query('(Fuente) 2. Campos'!$1:$994,""SELECT E WHERE A = '""&amp;D1127&amp;""' LIMIT 1"",FALSE)"),"")</f>
        <v/>
      </c>
      <c r="F1127" s="125"/>
    </row>
    <row r="1128" hidden="1">
      <c r="A1128" s="130"/>
      <c r="B1128" s="130"/>
      <c r="C1128" s="130"/>
      <c r="D1128" s="127"/>
      <c r="E1128" s="123" t="str">
        <f>IFERROR(__xludf.DUMMYFUNCTION("Query('(Fuente) 2. Campos'!$1:$994,""SELECT E WHERE A = '""&amp;D1128&amp;""' LIMIT 1"",FALSE)"),"")</f>
        <v/>
      </c>
      <c r="F1128" s="125"/>
    </row>
    <row r="1129" hidden="1">
      <c r="A1129" s="130"/>
      <c r="B1129" s="130"/>
      <c r="C1129" s="130"/>
      <c r="D1129" s="127"/>
      <c r="E1129" s="123" t="str">
        <f>IFERROR(__xludf.DUMMYFUNCTION("Query('(Fuente) 2. Campos'!$1:$994,""SELECT E WHERE A = '""&amp;D1129&amp;""' LIMIT 1"",FALSE)"),"")</f>
        <v/>
      </c>
      <c r="F1129" s="125"/>
    </row>
    <row r="1130" hidden="1">
      <c r="A1130" s="130"/>
      <c r="B1130" s="130"/>
      <c r="C1130" s="130"/>
      <c r="D1130" s="127"/>
      <c r="E1130" s="123" t="str">
        <f>IFERROR(__xludf.DUMMYFUNCTION("Query('(Fuente) 2. Campos'!$1:$994,""SELECT E WHERE A = '""&amp;D1130&amp;""' LIMIT 1"",FALSE)"),"")</f>
        <v/>
      </c>
      <c r="F1130" s="125"/>
    </row>
    <row r="1131" hidden="1">
      <c r="A1131" s="130"/>
      <c r="B1131" s="130"/>
      <c r="C1131" s="130"/>
      <c r="D1131" s="127"/>
      <c r="E1131" s="123" t="str">
        <f>IFERROR(__xludf.DUMMYFUNCTION("Query('(Fuente) 2. Campos'!$1:$994,""SELECT E WHERE A = '""&amp;D1131&amp;""' LIMIT 1"",FALSE)"),"")</f>
        <v/>
      </c>
      <c r="F1131" s="125"/>
    </row>
    <row r="1132" hidden="1">
      <c r="A1132" s="130"/>
      <c r="B1132" s="130"/>
      <c r="C1132" s="130"/>
      <c r="D1132" s="127"/>
      <c r="E1132" s="123" t="str">
        <f>IFERROR(__xludf.DUMMYFUNCTION("Query('(Fuente) 2. Campos'!$1:$994,""SELECT E WHERE A = '""&amp;D1132&amp;""' LIMIT 1"",FALSE)"),"")</f>
        <v/>
      </c>
      <c r="F1132" s="125"/>
    </row>
    <row r="1133" hidden="1">
      <c r="A1133" s="130"/>
      <c r="B1133" s="130"/>
      <c r="C1133" s="130"/>
      <c r="D1133" s="127"/>
      <c r="E1133" s="123" t="str">
        <f>IFERROR(__xludf.DUMMYFUNCTION("Query('(Fuente) 2. Campos'!$1:$994,""SELECT E WHERE A = '""&amp;D1133&amp;""' LIMIT 1"",FALSE)"),"")</f>
        <v/>
      </c>
      <c r="F1133" s="125"/>
    </row>
    <row r="1134" hidden="1">
      <c r="A1134" s="130"/>
      <c r="B1134" s="130"/>
      <c r="C1134" s="130"/>
      <c r="D1134" s="127"/>
      <c r="E1134" s="123" t="str">
        <f>IFERROR(__xludf.DUMMYFUNCTION("Query('(Fuente) 2. Campos'!$1:$994,""SELECT E WHERE A = '""&amp;D1134&amp;""' LIMIT 1"",FALSE)"),"")</f>
        <v/>
      </c>
      <c r="F1134" s="125"/>
    </row>
    <row r="1135" hidden="1">
      <c r="A1135" s="130"/>
      <c r="B1135" s="130"/>
      <c r="C1135" s="130"/>
      <c r="D1135" s="127"/>
      <c r="E1135" s="123" t="str">
        <f>IFERROR(__xludf.DUMMYFUNCTION("Query('(Fuente) 2. Campos'!$1:$994,""SELECT E WHERE A = '""&amp;D1135&amp;""' LIMIT 1"",FALSE)"),"")</f>
        <v/>
      </c>
      <c r="F1135" s="125"/>
    </row>
    <row r="1136" hidden="1">
      <c r="A1136" s="130"/>
      <c r="B1136" s="130"/>
      <c r="C1136" s="130"/>
      <c r="D1136" s="127"/>
      <c r="E1136" s="123" t="str">
        <f>IFERROR(__xludf.DUMMYFUNCTION("Query('(Fuente) 2. Campos'!$1:$994,""SELECT E WHERE A = '""&amp;D1136&amp;""' LIMIT 1"",FALSE)"),"")</f>
        <v/>
      </c>
      <c r="F1136" s="125"/>
    </row>
    <row r="1137" hidden="1">
      <c r="A1137" s="130"/>
      <c r="B1137" s="130"/>
      <c r="C1137" s="130"/>
      <c r="D1137" s="127"/>
      <c r="E1137" s="123" t="str">
        <f>IFERROR(__xludf.DUMMYFUNCTION("Query('(Fuente) 2. Campos'!$1:$994,""SELECT E WHERE A = '""&amp;D1137&amp;""' LIMIT 1"",FALSE)"),"")</f>
        <v/>
      </c>
      <c r="F1137" s="125"/>
    </row>
    <row r="1138" hidden="1">
      <c r="A1138" s="130"/>
      <c r="B1138" s="130"/>
      <c r="C1138" s="130"/>
      <c r="D1138" s="127"/>
      <c r="E1138" s="123" t="str">
        <f>IFERROR(__xludf.DUMMYFUNCTION("Query('(Fuente) 2. Campos'!$1:$994,""SELECT E WHERE A = '""&amp;D1138&amp;""' LIMIT 1"",FALSE)"),"")</f>
        <v/>
      </c>
      <c r="F1138" s="125"/>
    </row>
    <row r="1139" hidden="1">
      <c r="A1139" s="130"/>
      <c r="B1139" s="130"/>
      <c r="C1139" s="130"/>
      <c r="D1139" s="127"/>
      <c r="E1139" s="123" t="str">
        <f>IFERROR(__xludf.DUMMYFUNCTION("Query('(Fuente) 2. Campos'!$1:$994,""SELECT E WHERE A = '""&amp;D1139&amp;""' LIMIT 1"",FALSE)"),"")</f>
        <v/>
      </c>
      <c r="F1139" s="125"/>
    </row>
    <row r="1140" hidden="1">
      <c r="A1140" s="130"/>
      <c r="B1140" s="130"/>
      <c r="C1140" s="130"/>
      <c r="D1140" s="127"/>
      <c r="E1140" s="123" t="str">
        <f>IFERROR(__xludf.DUMMYFUNCTION("Query('(Fuente) 2. Campos'!$1:$994,""SELECT E WHERE A = '""&amp;D1140&amp;""' LIMIT 1"",FALSE)"),"")</f>
        <v/>
      </c>
      <c r="F1140" s="125"/>
    </row>
    <row r="1141" hidden="1">
      <c r="A1141" s="130"/>
      <c r="B1141" s="130"/>
      <c r="C1141" s="130"/>
      <c r="D1141" s="127"/>
      <c r="E1141" s="123" t="str">
        <f>IFERROR(__xludf.DUMMYFUNCTION("Query('(Fuente) 2. Campos'!$1:$994,""SELECT E WHERE A = '""&amp;D1141&amp;""' LIMIT 1"",FALSE)"),"")</f>
        <v/>
      </c>
      <c r="F1141" s="125"/>
    </row>
    <row r="1142" hidden="1">
      <c r="A1142" s="130"/>
      <c r="B1142" s="130"/>
      <c r="C1142" s="130"/>
      <c r="D1142" s="127"/>
      <c r="E1142" s="123" t="str">
        <f>IFERROR(__xludf.DUMMYFUNCTION("Query('(Fuente) 2. Campos'!$1:$994,""SELECT E WHERE A = '""&amp;D1142&amp;""' LIMIT 1"",FALSE)"),"")</f>
        <v/>
      </c>
      <c r="F1142" s="125"/>
    </row>
    <row r="1143" hidden="1">
      <c r="A1143" s="130"/>
      <c r="B1143" s="130"/>
      <c r="C1143" s="130"/>
      <c r="D1143" s="127"/>
      <c r="E1143" s="123" t="str">
        <f>IFERROR(__xludf.DUMMYFUNCTION("Query('(Fuente) 2. Campos'!$1:$994,""SELECT E WHERE A = '""&amp;D1143&amp;""' LIMIT 1"",FALSE)"),"")</f>
        <v/>
      </c>
      <c r="F1143" s="125"/>
    </row>
    <row r="1144" hidden="1">
      <c r="A1144" s="130"/>
      <c r="B1144" s="130"/>
      <c r="C1144" s="130"/>
      <c r="D1144" s="127"/>
      <c r="E1144" s="123" t="str">
        <f>IFERROR(__xludf.DUMMYFUNCTION("Query('(Fuente) 2. Campos'!$1:$994,""SELECT E WHERE A = '""&amp;D1144&amp;""' LIMIT 1"",FALSE)"),"")</f>
        <v/>
      </c>
      <c r="F1144" s="125"/>
    </row>
    <row r="1145" hidden="1">
      <c r="A1145" s="130"/>
      <c r="B1145" s="130"/>
      <c r="C1145" s="130"/>
      <c r="D1145" s="127"/>
      <c r="E1145" s="123" t="str">
        <f>IFERROR(__xludf.DUMMYFUNCTION("Query('(Fuente) 2. Campos'!$1:$994,""SELECT E WHERE A = '""&amp;D1145&amp;""' LIMIT 1"",FALSE)"),"")</f>
        <v/>
      </c>
      <c r="F1145" s="125"/>
    </row>
    <row r="1146" hidden="1">
      <c r="A1146" s="130"/>
      <c r="B1146" s="130"/>
      <c r="C1146" s="130"/>
      <c r="D1146" s="127"/>
      <c r="E1146" s="123" t="str">
        <f>IFERROR(__xludf.DUMMYFUNCTION("Query('(Fuente) 2. Campos'!$1:$994,""SELECT E WHERE A = '""&amp;D1146&amp;""' LIMIT 1"",FALSE)"),"")</f>
        <v/>
      </c>
      <c r="F1146" s="125"/>
    </row>
    <row r="1147" hidden="1">
      <c r="A1147" s="130"/>
      <c r="B1147" s="130"/>
      <c r="C1147" s="130"/>
      <c r="D1147" s="127"/>
      <c r="E1147" s="123" t="str">
        <f>IFERROR(__xludf.DUMMYFUNCTION("Query('(Fuente) 2. Campos'!$1:$994,""SELECT E WHERE A = '""&amp;D1147&amp;""' LIMIT 1"",FALSE)"),"")</f>
        <v/>
      </c>
      <c r="F1147" s="125"/>
    </row>
    <row r="1148" hidden="1">
      <c r="A1148" s="130"/>
      <c r="B1148" s="130"/>
      <c r="C1148" s="130"/>
      <c r="D1148" s="127"/>
      <c r="E1148" s="123" t="str">
        <f>IFERROR(__xludf.DUMMYFUNCTION("Query('(Fuente) 2. Campos'!$1:$994,""SELECT E WHERE A = '""&amp;D1148&amp;""' LIMIT 1"",FALSE)"),"")</f>
        <v/>
      </c>
      <c r="F1148" s="125"/>
    </row>
    <row r="1149" hidden="1">
      <c r="A1149" s="130"/>
      <c r="B1149" s="130"/>
      <c r="C1149" s="130"/>
      <c r="D1149" s="127"/>
      <c r="E1149" s="123" t="str">
        <f>IFERROR(__xludf.DUMMYFUNCTION("Query('(Fuente) 2. Campos'!$1:$994,""SELECT E WHERE A = '""&amp;D1149&amp;""' LIMIT 1"",FALSE)"),"")</f>
        <v/>
      </c>
      <c r="F1149" s="125"/>
    </row>
    <row r="1150" hidden="1">
      <c r="A1150" s="130"/>
      <c r="B1150" s="130"/>
      <c r="C1150" s="130"/>
      <c r="D1150" s="127"/>
      <c r="E1150" s="123" t="str">
        <f>IFERROR(__xludf.DUMMYFUNCTION("Query('(Fuente) 2. Campos'!$1:$994,""SELECT E WHERE A = '""&amp;D1150&amp;""' LIMIT 1"",FALSE)"),"")</f>
        <v/>
      </c>
      <c r="F1150" s="125"/>
    </row>
    <row r="1151" hidden="1">
      <c r="A1151" s="130"/>
      <c r="B1151" s="130"/>
      <c r="C1151" s="130"/>
      <c r="D1151" s="127"/>
      <c r="E1151" s="123" t="str">
        <f>IFERROR(__xludf.DUMMYFUNCTION("Query('(Fuente) 2. Campos'!$1:$994,""SELECT E WHERE A = '""&amp;D1151&amp;""' LIMIT 1"",FALSE)"),"")</f>
        <v/>
      </c>
      <c r="F1151" s="125"/>
    </row>
    <row r="1152" hidden="1">
      <c r="A1152" s="130"/>
      <c r="B1152" s="130"/>
      <c r="C1152" s="130"/>
      <c r="D1152" s="127"/>
      <c r="E1152" s="123" t="str">
        <f>IFERROR(__xludf.DUMMYFUNCTION("Query('(Fuente) 2. Campos'!$1:$994,""SELECT E WHERE A = '""&amp;D1152&amp;""' LIMIT 1"",FALSE)"),"")</f>
        <v/>
      </c>
      <c r="F1152" s="125"/>
    </row>
    <row r="1153" hidden="1">
      <c r="A1153" s="130"/>
      <c r="B1153" s="130"/>
      <c r="C1153" s="130"/>
      <c r="D1153" s="127"/>
      <c r="E1153" s="123" t="str">
        <f>IFERROR(__xludf.DUMMYFUNCTION("Query('(Fuente) 2. Campos'!$1:$994,""SELECT E WHERE A = '""&amp;D1153&amp;""' LIMIT 1"",FALSE)"),"")</f>
        <v/>
      </c>
      <c r="F1153" s="125"/>
    </row>
    <row r="1154" hidden="1">
      <c r="A1154" s="130"/>
      <c r="B1154" s="130"/>
      <c r="C1154" s="130"/>
      <c r="D1154" s="127"/>
      <c r="E1154" s="123" t="str">
        <f>IFERROR(__xludf.DUMMYFUNCTION("Query('(Fuente) 2. Campos'!$1:$994,""SELECT E WHERE A = '""&amp;D1154&amp;""' LIMIT 1"",FALSE)"),"")</f>
        <v/>
      </c>
      <c r="F1154" s="125"/>
    </row>
    <row r="1155" hidden="1">
      <c r="A1155" s="130"/>
      <c r="B1155" s="130"/>
      <c r="C1155" s="130"/>
      <c r="D1155" s="127"/>
      <c r="E1155" s="123" t="str">
        <f>IFERROR(__xludf.DUMMYFUNCTION("Query('(Fuente) 2. Campos'!$1:$994,""SELECT E WHERE A = '""&amp;D1155&amp;""' LIMIT 1"",FALSE)"),"")</f>
        <v/>
      </c>
      <c r="F1155" s="125"/>
    </row>
    <row r="1156" hidden="1">
      <c r="A1156" s="130"/>
      <c r="B1156" s="130"/>
      <c r="C1156" s="130"/>
      <c r="D1156" s="127"/>
      <c r="E1156" s="123" t="str">
        <f>IFERROR(__xludf.DUMMYFUNCTION("Query('(Fuente) 2. Campos'!$1:$994,""SELECT E WHERE A = '""&amp;D1156&amp;""' LIMIT 1"",FALSE)"),"")</f>
        <v/>
      </c>
      <c r="F1156" s="125"/>
    </row>
    <row r="1157" hidden="1">
      <c r="A1157" s="130"/>
      <c r="B1157" s="130"/>
      <c r="C1157" s="130"/>
      <c r="D1157" s="127"/>
      <c r="E1157" s="123" t="str">
        <f>IFERROR(__xludf.DUMMYFUNCTION("Query('(Fuente) 2. Campos'!$1:$994,""SELECT E WHERE A = '""&amp;D1157&amp;""' LIMIT 1"",FALSE)"),"")</f>
        <v/>
      </c>
      <c r="F1157" s="125"/>
    </row>
    <row r="1158" hidden="1">
      <c r="A1158" s="130"/>
      <c r="B1158" s="130"/>
      <c r="C1158" s="130"/>
      <c r="D1158" s="127"/>
      <c r="E1158" s="123" t="str">
        <f>IFERROR(__xludf.DUMMYFUNCTION("Query('(Fuente) 2. Campos'!$1:$994,""SELECT E WHERE A = '""&amp;D1158&amp;""' LIMIT 1"",FALSE)"),"")</f>
        <v/>
      </c>
      <c r="F1158" s="125"/>
    </row>
    <row r="1159" hidden="1">
      <c r="A1159" s="130"/>
      <c r="B1159" s="130"/>
      <c r="C1159" s="130"/>
      <c r="D1159" s="127"/>
      <c r="E1159" s="123" t="str">
        <f>IFERROR(__xludf.DUMMYFUNCTION("Query('(Fuente) 2. Campos'!$1:$994,""SELECT E WHERE A = '""&amp;D1159&amp;""' LIMIT 1"",FALSE)"),"")</f>
        <v/>
      </c>
      <c r="F1159" s="125"/>
    </row>
    <row r="1160" hidden="1">
      <c r="A1160" s="130"/>
      <c r="B1160" s="130"/>
      <c r="C1160" s="130"/>
      <c r="D1160" s="127"/>
      <c r="E1160" s="123" t="str">
        <f>IFERROR(__xludf.DUMMYFUNCTION("Query('(Fuente) 2. Campos'!$1:$994,""SELECT E WHERE A = '""&amp;D1160&amp;""' LIMIT 1"",FALSE)"),"")</f>
        <v/>
      </c>
      <c r="F1160" s="125"/>
    </row>
    <row r="1161" hidden="1">
      <c r="A1161" s="130"/>
      <c r="B1161" s="130"/>
      <c r="C1161" s="130"/>
      <c r="D1161" s="127"/>
      <c r="E1161" s="123" t="str">
        <f>IFERROR(__xludf.DUMMYFUNCTION("Query('(Fuente) 2. Campos'!$1:$994,""SELECT E WHERE A = '""&amp;D1161&amp;""' LIMIT 1"",FALSE)"),"")</f>
        <v/>
      </c>
      <c r="F1161" s="125"/>
    </row>
    <row r="1162" hidden="1">
      <c r="A1162" s="130"/>
      <c r="B1162" s="130"/>
      <c r="C1162" s="130"/>
      <c r="D1162" s="127"/>
      <c r="E1162" s="123" t="str">
        <f>IFERROR(__xludf.DUMMYFUNCTION("Query('(Fuente) 2. Campos'!$1:$994,""SELECT E WHERE A = '""&amp;D1162&amp;""' LIMIT 1"",FALSE)"),"")</f>
        <v/>
      </c>
      <c r="F1162" s="125"/>
    </row>
    <row r="1163" hidden="1">
      <c r="A1163" s="130"/>
      <c r="B1163" s="130"/>
      <c r="C1163" s="130"/>
      <c r="D1163" s="127"/>
      <c r="E1163" s="123" t="str">
        <f>IFERROR(__xludf.DUMMYFUNCTION("Query('(Fuente) 2. Campos'!$1:$994,""SELECT E WHERE A = '""&amp;D1163&amp;""' LIMIT 1"",FALSE)"),"")</f>
        <v/>
      </c>
      <c r="F1163" s="125"/>
    </row>
    <row r="1164" hidden="1">
      <c r="A1164" s="130"/>
      <c r="B1164" s="130"/>
      <c r="C1164" s="130"/>
      <c r="D1164" s="127"/>
      <c r="E1164" s="123" t="str">
        <f>IFERROR(__xludf.DUMMYFUNCTION("Query('(Fuente) 2. Campos'!$1:$994,""SELECT E WHERE A = '""&amp;D1164&amp;""' LIMIT 1"",FALSE)"),"")</f>
        <v/>
      </c>
      <c r="F1164" s="125"/>
    </row>
    <row r="1165" hidden="1">
      <c r="A1165" s="130"/>
      <c r="B1165" s="130"/>
      <c r="C1165" s="130"/>
      <c r="D1165" s="127"/>
      <c r="E1165" s="123" t="str">
        <f>IFERROR(__xludf.DUMMYFUNCTION("Query('(Fuente) 2. Campos'!$1:$994,""SELECT E WHERE A = '""&amp;D1165&amp;""' LIMIT 1"",FALSE)"),"")</f>
        <v/>
      </c>
      <c r="F1165" s="125"/>
    </row>
    <row r="1166" hidden="1">
      <c r="A1166" s="130"/>
      <c r="B1166" s="130"/>
      <c r="C1166" s="130"/>
      <c r="D1166" s="127"/>
      <c r="E1166" s="123" t="str">
        <f>IFERROR(__xludf.DUMMYFUNCTION("Query('(Fuente) 2. Campos'!$1:$994,""SELECT E WHERE A = '""&amp;D1166&amp;""' LIMIT 1"",FALSE)"),"")</f>
        <v/>
      </c>
      <c r="F1166" s="125"/>
    </row>
    <row r="1167" hidden="1">
      <c r="A1167" s="130"/>
      <c r="B1167" s="130"/>
      <c r="C1167" s="130"/>
      <c r="D1167" s="127"/>
      <c r="E1167" s="123" t="str">
        <f>IFERROR(__xludf.DUMMYFUNCTION("Query('(Fuente) 2. Campos'!$1:$994,""SELECT E WHERE A = '""&amp;D1167&amp;""' LIMIT 1"",FALSE)"),"")</f>
        <v/>
      </c>
      <c r="F1167" s="125"/>
    </row>
    <row r="1168" hidden="1">
      <c r="A1168" s="130"/>
      <c r="B1168" s="130"/>
      <c r="C1168" s="130"/>
      <c r="D1168" s="127"/>
      <c r="E1168" s="123" t="str">
        <f>IFERROR(__xludf.DUMMYFUNCTION("Query('(Fuente) 2. Campos'!$1:$994,""SELECT E WHERE A = '""&amp;D1168&amp;""' LIMIT 1"",FALSE)"),"")</f>
        <v/>
      </c>
      <c r="F1168" s="125"/>
    </row>
    <row r="1169" hidden="1">
      <c r="A1169" s="130"/>
      <c r="B1169" s="130"/>
      <c r="C1169" s="130"/>
      <c r="D1169" s="127"/>
      <c r="E1169" s="123" t="str">
        <f>IFERROR(__xludf.DUMMYFUNCTION("Query('(Fuente) 2. Campos'!$1:$994,""SELECT E WHERE A = '""&amp;D1169&amp;""' LIMIT 1"",FALSE)"),"")</f>
        <v/>
      </c>
      <c r="F1169" s="125"/>
    </row>
    <row r="1170" hidden="1">
      <c r="A1170" s="130"/>
      <c r="B1170" s="130"/>
      <c r="C1170" s="130"/>
      <c r="D1170" s="127"/>
      <c r="E1170" s="123" t="str">
        <f>IFERROR(__xludf.DUMMYFUNCTION("Query('(Fuente) 2. Campos'!$1:$994,""SELECT E WHERE A = '""&amp;D1170&amp;""' LIMIT 1"",FALSE)"),"")</f>
        <v/>
      </c>
      <c r="F1170" s="125"/>
    </row>
    <row r="1171" hidden="1">
      <c r="A1171" s="130"/>
      <c r="B1171" s="130"/>
      <c r="C1171" s="130"/>
      <c r="D1171" s="127"/>
      <c r="E1171" s="123" t="str">
        <f>IFERROR(__xludf.DUMMYFUNCTION("Query('(Fuente) 2. Campos'!$1:$994,""SELECT E WHERE A = '""&amp;D1171&amp;""' LIMIT 1"",FALSE)"),"")</f>
        <v/>
      </c>
      <c r="F1171" s="125"/>
    </row>
    <row r="1172" hidden="1">
      <c r="A1172" s="130"/>
      <c r="B1172" s="130"/>
      <c r="C1172" s="130"/>
      <c r="D1172" s="127"/>
      <c r="E1172" s="123" t="str">
        <f>IFERROR(__xludf.DUMMYFUNCTION("Query('(Fuente) 2. Campos'!$1:$994,""SELECT E WHERE A = '""&amp;D1172&amp;""' LIMIT 1"",FALSE)"),"")</f>
        <v/>
      </c>
      <c r="F1172" s="125"/>
    </row>
    <row r="1173">
      <c r="A1173" s="130"/>
      <c r="B1173" s="130"/>
      <c r="C1173" s="130"/>
      <c r="D1173" s="127"/>
      <c r="E1173" s="123" t="str">
        <f>IFERROR(__xludf.DUMMYFUNCTION("Query('(Fuente) 2. Campos'!$1:$994,""SELECT E WHERE A = '""&amp;D1173&amp;""' LIMIT 1"",FALSE)"),"")</f>
        <v/>
      </c>
      <c r="F1173" s="125"/>
    </row>
  </sheetData>
  <mergeCells count="73">
    <mergeCell ref="B294:F294"/>
    <mergeCell ref="C298:F298"/>
    <mergeCell ref="C307:F307"/>
    <mergeCell ref="C313:F313"/>
    <mergeCell ref="C319:F319"/>
    <mergeCell ref="C330:F330"/>
    <mergeCell ref="C343:F343"/>
    <mergeCell ref="C346:F346"/>
    <mergeCell ref="C349:F349"/>
    <mergeCell ref="C355:F355"/>
    <mergeCell ref="C358:F358"/>
    <mergeCell ref="C362:F362"/>
    <mergeCell ref="C367:F367"/>
    <mergeCell ref="C370:F370"/>
    <mergeCell ref="C427:F427"/>
    <mergeCell ref="C430:F430"/>
    <mergeCell ref="C441:F441"/>
    <mergeCell ref="C375:F375"/>
    <mergeCell ref="B378:F378"/>
    <mergeCell ref="C382:F382"/>
    <mergeCell ref="C391:F391"/>
    <mergeCell ref="C397:F397"/>
    <mergeCell ref="C403:F403"/>
    <mergeCell ref="C414:F414"/>
    <mergeCell ref="B2:F2"/>
    <mergeCell ref="C5:F5"/>
    <mergeCell ref="B8:F8"/>
    <mergeCell ref="C12:F12"/>
    <mergeCell ref="C21:F21"/>
    <mergeCell ref="C27:F27"/>
    <mergeCell ref="C33:F33"/>
    <mergeCell ref="C44:F44"/>
    <mergeCell ref="C56:F56"/>
    <mergeCell ref="C59:F59"/>
    <mergeCell ref="B62:F62"/>
    <mergeCell ref="C66:F66"/>
    <mergeCell ref="C75:F75"/>
    <mergeCell ref="C81:F81"/>
    <mergeCell ref="C87:F87"/>
    <mergeCell ref="C98:F98"/>
    <mergeCell ref="C110:F110"/>
    <mergeCell ref="C113:F113"/>
    <mergeCell ref="B116:F116"/>
    <mergeCell ref="C120:F120"/>
    <mergeCell ref="C129:F129"/>
    <mergeCell ref="C135:F135"/>
    <mergeCell ref="C141:F141"/>
    <mergeCell ref="C152:F152"/>
    <mergeCell ref="C164:F164"/>
    <mergeCell ref="C167:E167"/>
    <mergeCell ref="C171:F171"/>
    <mergeCell ref="C176:F176"/>
    <mergeCell ref="C179:F179"/>
    <mergeCell ref="C184:F184"/>
    <mergeCell ref="C191:F191"/>
    <mergeCell ref="C195:F195"/>
    <mergeCell ref="C200:F200"/>
    <mergeCell ref="B203:F203"/>
    <mergeCell ref="C207:F207"/>
    <mergeCell ref="C216:F216"/>
    <mergeCell ref="C222:F222"/>
    <mergeCell ref="C228:F228"/>
    <mergeCell ref="C239:F239"/>
    <mergeCell ref="C251:F251"/>
    <mergeCell ref="C254:F254"/>
    <mergeCell ref="C258:F258"/>
    <mergeCell ref="C261:F261"/>
    <mergeCell ref="C266:F266"/>
    <mergeCell ref="C273:F273"/>
    <mergeCell ref="C277:F277"/>
    <mergeCell ref="C282:F282"/>
    <mergeCell ref="C286:F286"/>
    <mergeCell ref="C291:F291"/>
  </mergeCells>
  <dataValidations>
    <dataValidation type="list" allowBlank="1" sqref="D3:D4 D6:D7 D9:D11 D13:D20 D22:D26 D28:D32 D34:D43 D45:D55 D57:D58 D60:D61 D63:D65 D67:D74 D76:D80 D82:D86 D88:D97 D99:D109 D111:D112 D114:D115 D117:D119 D121:D128 D130:D134 D136:D140 D142:D151 D153:D163 D165:D166 D168:D170 D172:D175 D177:D178 D180:D183 D185:D190 D192:D194 D196:D199 D201:D202 D204:D206 D208:D215 D217:D221 D223:D227 D229:D238 D240:D250 D252:D253 D255:D257 D259:D260 D262:D265 D267:D272 D274:D276 D278:D281 D283:D285 D287:D290 D292:D293 D295:D297 D299:D306 D308:D312 D314:D318 D320:D329 D331:D342 D344:D345 D347:D348 D350:D354 D356:D357 D359:D361 D363:D366 D368:D369 D371:D374 D376:D377 D379:D381 D383:D390 D392:D396 D398:D402 D404:D413 D415:D426 D428:D429 D431:D440 D442:D1173">
      <formula1>'(Fuente) 2. Campos'!$A$5:$A$994</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3" max="3" width="37.63"/>
    <col customWidth="1" min="4" max="6" width="25.13"/>
  </cols>
  <sheetData>
    <row r="1">
      <c r="A1" s="119" t="s">
        <v>312</v>
      </c>
      <c r="B1" s="119" t="s">
        <v>313</v>
      </c>
      <c r="C1" s="119" t="s">
        <v>58</v>
      </c>
      <c r="D1" s="119" t="s">
        <v>1407</v>
      </c>
      <c r="E1" s="119" t="s">
        <v>272</v>
      </c>
      <c r="F1" s="119" t="s">
        <v>1408</v>
      </c>
    </row>
    <row r="2">
      <c r="A2" s="124" t="s">
        <v>738</v>
      </c>
      <c r="B2" s="124" t="s">
        <v>265</v>
      </c>
      <c r="C2" s="124" t="s">
        <v>739</v>
      </c>
    </row>
    <row r="3">
      <c r="A3" s="120" t="s">
        <v>740</v>
      </c>
      <c r="B3" s="120" t="s">
        <v>741</v>
      </c>
      <c r="C3" s="120" t="s">
        <v>742</v>
      </c>
      <c r="D3" s="122" t="s">
        <v>1421</v>
      </c>
      <c r="E3" s="123" t="str">
        <f>IFERROR(__xludf.DUMMYFUNCTION("Query('(Fuente) 2. Campos'!$1:$994,""SELECT E WHERE A = '""&amp;D3&amp;""' LIMIT 1"",FALSE)"),"LPE-CAO-009-2020")</f>
        <v>LPE-CAO-009-2020</v>
      </c>
      <c r="F3" s="124"/>
    </row>
    <row r="4">
      <c r="A4" s="120" t="s">
        <v>743</v>
      </c>
      <c r="B4" s="120" t="s">
        <v>744</v>
      </c>
      <c r="C4" s="120" t="s">
        <v>745</v>
      </c>
      <c r="D4" s="122" t="s">
        <v>1487</v>
      </c>
      <c r="E4" s="123" t="str">
        <f>IFERROR(__xludf.DUMMYFUNCTION("Query('(Fuente) 2. Campos'!$1:$994,""SELECT E WHERE A = '""&amp;D4&amp;""' LIMIT 1"",FALSE)"),"Licitación Pública Estatal")</f>
        <v>Licitación Pública Estatal</v>
      </c>
      <c r="F4" s="125"/>
    </row>
    <row r="5">
      <c r="A5" s="120" t="s">
        <v>746</v>
      </c>
      <c r="B5" s="120" t="s">
        <v>747</v>
      </c>
      <c r="C5" s="120" t="s">
        <v>748</v>
      </c>
      <c r="D5" s="122" t="s">
        <v>1449</v>
      </c>
      <c r="E5" s="123" t="str">
        <f>IFERROR(__xludf.DUMMYFUNCTION("Query('(Fuente) 2. Campos'!$1:$994,""SELECT E WHERE A = '""&amp;D5&amp;""' LIMIT 1"",FALSE)"),"Construcción del Puente Vehicular sobre el Río Salado en la Localidad de Santa Cruz Amilpas, Municipio de Santa Cruz Amilpas.")</f>
        <v>Construcción del Puente Vehicular sobre el Río Salado en la Localidad de Santa Cruz Amilpas, Municipio de Santa Cruz Amilpas.</v>
      </c>
      <c r="F5" s="125"/>
    </row>
    <row r="6">
      <c r="A6" s="120" t="s">
        <v>749</v>
      </c>
      <c r="B6" s="120" t="s">
        <v>750</v>
      </c>
      <c r="C6" s="120" t="s">
        <v>751</v>
      </c>
      <c r="D6" s="127"/>
      <c r="E6" s="123" t="str">
        <f>IFERROR(__xludf.DUMMYFUNCTION("Query('(Fuente) 2. Campos'!$1:$994,""SELECT E WHERE A = '""&amp;D6&amp;""' LIMIT 1"",FALSE)"),"")</f>
        <v/>
      </c>
      <c r="F6" s="125"/>
    </row>
    <row r="7">
      <c r="A7" s="120" t="s">
        <v>821</v>
      </c>
      <c r="B7" s="120" t="s">
        <v>559</v>
      </c>
      <c r="C7" s="126" t="s">
        <v>822</v>
      </c>
    </row>
    <row r="8">
      <c r="A8" s="120" t="s">
        <v>823</v>
      </c>
      <c r="B8" s="120" t="s">
        <v>562</v>
      </c>
      <c r="C8" s="120" t="s">
        <v>563</v>
      </c>
      <c r="D8" s="122" t="s">
        <v>1488</v>
      </c>
      <c r="E8" s="123" t="str">
        <f>IFERROR(__xludf.DUMMYFUNCTION("Query('(Fuente) 2. Campos'!$1:$994,""SELECT E WHERE A = '""&amp;D8&amp;""' LIMIT 1"",FALSE)"),"12000000")</f>
        <v>12000000</v>
      </c>
      <c r="F8" s="125"/>
    </row>
    <row r="9">
      <c r="A9" s="120" t="s">
        <v>1489</v>
      </c>
      <c r="B9" s="120" t="s">
        <v>784</v>
      </c>
      <c r="C9" s="120" t="s">
        <v>785</v>
      </c>
      <c r="D9" s="122" t="s">
        <v>1490</v>
      </c>
      <c r="E9" s="123" t="str">
        <f>IFERROR(__xludf.DUMMYFUNCTION("Query('(Fuente) 2. Campos'!$1:$994,""SELECT E WHERE A = '""&amp;D9&amp;""' LIMIT 1"",FALSE)"),"10344827.59")</f>
        <v>10344827.59</v>
      </c>
      <c r="F9" s="125"/>
    </row>
    <row r="10">
      <c r="A10" s="120" t="s">
        <v>824</v>
      </c>
      <c r="B10" s="120" t="s">
        <v>565</v>
      </c>
      <c r="C10" s="120" t="s">
        <v>825</v>
      </c>
      <c r="D10" s="122" t="s">
        <v>1491</v>
      </c>
      <c r="E10" s="123" t="str">
        <f>IFERROR(__xludf.DUMMYFUNCTION("Query('(Fuente) 2. Campos'!$1:$994,""SELECT E WHERE A = '""&amp;D10&amp;""' LIMIT 1"",FALSE)"),"MXN")</f>
        <v>MXN</v>
      </c>
      <c r="F10" s="125"/>
    </row>
    <row r="11">
      <c r="A11" s="120" t="s">
        <v>826</v>
      </c>
      <c r="B11" s="120" t="s">
        <v>827</v>
      </c>
      <c r="C11" s="126" t="s">
        <v>828</v>
      </c>
    </row>
    <row r="12">
      <c r="A12" s="120" t="s">
        <v>829</v>
      </c>
      <c r="B12" s="120" t="s">
        <v>562</v>
      </c>
      <c r="C12" s="120" t="s">
        <v>563</v>
      </c>
      <c r="D12" s="122" t="s">
        <v>1488</v>
      </c>
      <c r="E12" s="123" t="str">
        <f>IFERROR(__xludf.DUMMYFUNCTION("Query('(Fuente) 2. Campos'!$1:$994,""SELECT E WHERE A = '""&amp;D12&amp;""' LIMIT 1"",FALSE)"),"12000000")</f>
        <v>12000000</v>
      </c>
      <c r="F12" s="125"/>
    </row>
    <row r="13">
      <c r="A13" s="120" t="s">
        <v>1492</v>
      </c>
      <c r="B13" s="120" t="s">
        <v>784</v>
      </c>
      <c r="C13" s="120" t="s">
        <v>785</v>
      </c>
      <c r="D13" s="122" t="s">
        <v>1490</v>
      </c>
      <c r="E13" s="123" t="str">
        <f>IFERROR(__xludf.DUMMYFUNCTION("Query('(Fuente) 2. Campos'!$1:$994,""SELECT E WHERE A = '""&amp;D13&amp;""' LIMIT 1"",FALSE)"),"10344827.59")</f>
        <v>10344827.59</v>
      </c>
      <c r="F13" s="125"/>
    </row>
    <row r="14">
      <c r="A14" s="120" t="s">
        <v>830</v>
      </c>
      <c r="B14" s="120" t="s">
        <v>565</v>
      </c>
      <c r="C14" s="120" t="s">
        <v>825</v>
      </c>
      <c r="D14" s="122" t="s">
        <v>1491</v>
      </c>
      <c r="E14" s="123" t="str">
        <f>IFERROR(__xludf.DUMMYFUNCTION("Query('(Fuente) 2. Campos'!$1:$994,""SELECT E WHERE A = '""&amp;D14&amp;""' LIMIT 1"",FALSE)"),"MXN")</f>
        <v>MXN</v>
      </c>
      <c r="F14" s="125"/>
    </row>
    <row r="15">
      <c r="A15" s="120" t="s">
        <v>831</v>
      </c>
      <c r="B15" s="120" t="s">
        <v>832</v>
      </c>
      <c r="C15" s="120" t="s">
        <v>833</v>
      </c>
      <c r="D15" s="122" t="s">
        <v>1487</v>
      </c>
      <c r="E15" s="123" t="str">
        <f>IFERROR(__xludf.DUMMYFUNCTION("Query('(Fuente) 2. Campos'!$1:$994,""SELECT E WHERE A = '""&amp;D15&amp;""' LIMIT 1"",FALSE)"),"Licitación Pública Estatal")</f>
        <v>Licitación Pública Estatal</v>
      </c>
      <c r="F15" s="125"/>
    </row>
    <row r="16">
      <c r="A16" s="120" t="s">
        <v>836</v>
      </c>
      <c r="B16" s="120" t="s">
        <v>837</v>
      </c>
      <c r="C16" s="120" t="s">
        <v>838</v>
      </c>
      <c r="D16" s="127"/>
      <c r="E16" s="123" t="str">
        <f>IFERROR(__xludf.DUMMYFUNCTION("Query('(Fuente) 2. Campos'!$1:$994,""SELECT E WHERE A = '""&amp;D16&amp;""' LIMIT 1"",FALSE)"),"")</f>
        <v/>
      </c>
      <c r="F16" s="125"/>
    </row>
    <row r="17">
      <c r="A17" s="120" t="s">
        <v>839</v>
      </c>
      <c r="B17" s="120" t="s">
        <v>840</v>
      </c>
      <c r="C17" s="120" t="s">
        <v>841</v>
      </c>
      <c r="D17" s="122"/>
      <c r="E17" s="123" t="str">
        <f>IFERROR(__xludf.DUMMYFUNCTION("Query('(Fuente) 2. Campos'!$1:$994,""SELECT E WHERE A = '""&amp;D17&amp;""' LIMIT 1"",FALSE)"),"")</f>
        <v/>
      </c>
      <c r="F17" s="125"/>
    </row>
    <row r="18">
      <c r="A18" s="120" t="s">
        <v>842</v>
      </c>
      <c r="B18" s="120" t="s">
        <v>843</v>
      </c>
      <c r="C18" s="120" t="s">
        <v>844</v>
      </c>
      <c r="D18" s="127"/>
      <c r="E18" s="123" t="str">
        <f>IFERROR(__xludf.DUMMYFUNCTION("Query('(Fuente) 2. Campos'!$1:$994,""SELECT E WHERE A = '""&amp;D18&amp;""' LIMIT 1"",FALSE)"),"")</f>
        <v/>
      </c>
      <c r="F18" s="125"/>
    </row>
    <row r="19">
      <c r="A19" s="120" t="s">
        <v>847</v>
      </c>
      <c r="B19" s="120" t="s">
        <v>848</v>
      </c>
      <c r="C19" s="120" t="s">
        <v>849</v>
      </c>
      <c r="D19" s="122" t="s">
        <v>1487</v>
      </c>
      <c r="E19" s="123" t="str">
        <f>IFERROR(__xludf.DUMMYFUNCTION("Query('(Fuente) 2. Campos'!$1:$994,""SELECT E WHERE A = '""&amp;D19&amp;""' LIMIT 1"",FALSE)"),"Licitación Pública Estatal")</f>
        <v>Licitación Pública Estatal</v>
      </c>
      <c r="F19" s="125"/>
    </row>
    <row r="20">
      <c r="A20" s="120" t="s">
        <v>851</v>
      </c>
      <c r="B20" s="120" t="s">
        <v>852</v>
      </c>
      <c r="C20" s="120" t="s">
        <v>853</v>
      </c>
      <c r="D20" s="122"/>
      <c r="E20" s="123" t="str">
        <f>IFERROR(__xludf.DUMMYFUNCTION("Query('(Fuente) 2. Campos'!$1:$994,""SELECT E WHERE A = '""&amp;D20&amp;""' LIMIT 1"",FALSE)"),"")</f>
        <v/>
      </c>
      <c r="F20" s="125"/>
    </row>
    <row r="21">
      <c r="A21" s="120" t="s">
        <v>855</v>
      </c>
      <c r="B21" s="120" t="s">
        <v>856</v>
      </c>
      <c r="C21" s="120" t="s">
        <v>857</v>
      </c>
      <c r="D21" s="122"/>
      <c r="E21" s="123" t="str">
        <f>IFERROR(__xludf.DUMMYFUNCTION("Query('(Fuente) 2. Campos'!$1:$994,""SELECT E WHERE A = '""&amp;D21&amp;""' LIMIT 1"",FALSE)"),"")</f>
        <v/>
      </c>
      <c r="F21" s="125"/>
    </row>
    <row r="22">
      <c r="A22" s="120" t="s">
        <v>858</v>
      </c>
      <c r="B22" s="120" t="s">
        <v>859</v>
      </c>
      <c r="C22" s="120" t="s">
        <v>860</v>
      </c>
      <c r="D22" s="122"/>
      <c r="E22" s="123" t="str">
        <f>IFERROR(__xludf.DUMMYFUNCTION("Query('(Fuente) 2. Campos'!$1:$994,""SELECT E WHERE A = '""&amp;D22&amp;""' LIMIT 1"",FALSE)"),"")</f>
        <v/>
      </c>
      <c r="F22" s="125"/>
    </row>
    <row r="23">
      <c r="A23" s="120" t="s">
        <v>862</v>
      </c>
      <c r="B23" s="120" t="s">
        <v>863</v>
      </c>
      <c r="C23" s="120" t="s">
        <v>864</v>
      </c>
      <c r="D23" s="122"/>
      <c r="E23" s="123" t="str">
        <f>IFERROR(__xludf.DUMMYFUNCTION("Query('(Fuente) 2. Campos'!$1:$994,""SELECT E WHERE A = '""&amp;D23&amp;""' LIMIT 1"",FALSE)"),"")</f>
        <v/>
      </c>
      <c r="F23" s="125"/>
    </row>
    <row r="24">
      <c r="A24" s="120" t="s">
        <v>865</v>
      </c>
      <c r="B24" s="120" t="s">
        <v>866</v>
      </c>
      <c r="C24" s="126" t="s">
        <v>867</v>
      </c>
    </row>
    <row r="25">
      <c r="A25" s="120" t="s">
        <v>868</v>
      </c>
      <c r="B25" s="120" t="s">
        <v>506</v>
      </c>
      <c r="C25" s="120" t="s">
        <v>507</v>
      </c>
      <c r="D25" s="122" t="s">
        <v>1448</v>
      </c>
      <c r="E25" s="123" t="str">
        <f>IFERROR(__xludf.DUMMYFUNCTION("Query('(Fuente) 2. Campos'!$1:$994,""SELECT E WHERE A = '""&amp;D25&amp;""' LIMIT 1"",FALSE)"),"05/06/2020")</f>
        <v>05/06/2020</v>
      </c>
      <c r="F25" s="125"/>
    </row>
    <row r="26">
      <c r="A26" s="120" t="s">
        <v>869</v>
      </c>
      <c r="B26" s="120" t="s">
        <v>509</v>
      </c>
      <c r="C26" s="120" t="s">
        <v>510</v>
      </c>
      <c r="D26" s="122" t="s">
        <v>1448</v>
      </c>
      <c r="E26" s="123" t="str">
        <f>IFERROR(__xludf.DUMMYFUNCTION("Query('(Fuente) 2. Campos'!$1:$994,""SELECT E WHERE A = '""&amp;D26&amp;""' LIMIT 1"",FALSE)"),"05/06/2020")</f>
        <v>05/06/2020</v>
      </c>
      <c r="F26" s="125"/>
    </row>
    <row r="27">
      <c r="A27" s="120" t="s">
        <v>870</v>
      </c>
      <c r="B27" s="120" t="s">
        <v>512</v>
      </c>
      <c r="C27" s="120" t="s">
        <v>513</v>
      </c>
      <c r="D27" s="127"/>
      <c r="E27" s="123" t="str">
        <f>IFERROR(__xludf.DUMMYFUNCTION("Query('(Fuente) 2. Campos'!$1:$994,""SELECT E WHERE A = '""&amp;D27&amp;""' LIMIT 1"",FALSE)"),"")</f>
        <v/>
      </c>
      <c r="F27" s="125"/>
    </row>
    <row r="28">
      <c r="A28" s="120" t="s">
        <v>871</v>
      </c>
      <c r="B28" s="120" t="s">
        <v>515</v>
      </c>
      <c r="C28" s="120" t="s">
        <v>516</v>
      </c>
      <c r="D28" s="127"/>
      <c r="E28" s="123" t="str">
        <f>IFERROR(__xludf.DUMMYFUNCTION("Query('(Fuente) 2. Campos'!$1:$994,""SELECT E WHERE A = '""&amp;D28&amp;""' LIMIT 1"",FALSE)"),"")</f>
        <v/>
      </c>
      <c r="F28" s="125"/>
    </row>
    <row r="29">
      <c r="A29" s="120" t="s">
        <v>872</v>
      </c>
      <c r="B29" s="120" t="s">
        <v>873</v>
      </c>
      <c r="C29" s="126" t="s">
        <v>874</v>
      </c>
    </row>
    <row r="30">
      <c r="A30" s="120" t="s">
        <v>875</v>
      </c>
      <c r="B30" s="120" t="s">
        <v>506</v>
      </c>
      <c r="C30" s="120" t="s">
        <v>507</v>
      </c>
      <c r="D30" s="122" t="s">
        <v>1493</v>
      </c>
      <c r="E30" s="123" t="str">
        <f>IFERROR(__xludf.DUMMYFUNCTION("Query('(Fuente) 2. Campos'!$1:$994,""SELECT E WHERE A = '""&amp;D30&amp;""' LIMIT 1"",FALSE)"),"30/05/2020")</f>
        <v>30/05/2020</v>
      </c>
      <c r="F30" s="125"/>
    </row>
    <row r="31">
      <c r="A31" s="120" t="s">
        <v>876</v>
      </c>
      <c r="B31" s="120" t="s">
        <v>509</v>
      </c>
      <c r="C31" s="120" t="s">
        <v>510</v>
      </c>
      <c r="D31" s="122" t="s">
        <v>1493</v>
      </c>
      <c r="E31" s="123" t="str">
        <f>IFERROR(__xludf.DUMMYFUNCTION("Query('(Fuente) 2. Campos'!$1:$994,""SELECT E WHERE A = '""&amp;D31&amp;""' LIMIT 1"",FALSE)"),"30/05/2020")</f>
        <v>30/05/2020</v>
      </c>
      <c r="F31" s="125"/>
    </row>
    <row r="32">
      <c r="A32" s="120" t="s">
        <v>877</v>
      </c>
      <c r="B32" s="120" t="s">
        <v>512</v>
      </c>
      <c r="C32" s="120" t="s">
        <v>513</v>
      </c>
      <c r="D32" s="127"/>
      <c r="E32" s="123" t="str">
        <f>IFERROR(__xludf.DUMMYFUNCTION("Query('(Fuente) 2. Campos'!$1:$994,""SELECT E WHERE A = '""&amp;D32&amp;""' LIMIT 1"",FALSE)"),"")</f>
        <v/>
      </c>
      <c r="F32" s="125"/>
    </row>
    <row r="33">
      <c r="A33" s="120" t="s">
        <v>878</v>
      </c>
      <c r="B33" s="120" t="s">
        <v>515</v>
      </c>
      <c r="C33" s="120" t="s">
        <v>516</v>
      </c>
      <c r="D33" s="127"/>
      <c r="E33" s="123" t="str">
        <f>IFERROR(__xludf.DUMMYFUNCTION("Query('(Fuente) 2. Campos'!$1:$994,""SELECT E WHERE A = '""&amp;D33&amp;""' LIMIT 1"",FALSE)"),"")</f>
        <v/>
      </c>
      <c r="F33" s="125"/>
    </row>
    <row r="34">
      <c r="A34" s="120" t="s">
        <v>879</v>
      </c>
      <c r="B34" s="120" t="s">
        <v>880</v>
      </c>
      <c r="C34" s="120" t="s">
        <v>881</v>
      </c>
      <c r="D34" s="122"/>
      <c r="E34" s="123" t="str">
        <f>IFERROR(__xludf.DUMMYFUNCTION("Query('(Fuente) 2. Campos'!$1:$994,""SELECT E WHERE A = '""&amp;D34&amp;""' LIMIT 1"",FALSE)"),"")</f>
        <v/>
      </c>
      <c r="F34" s="125"/>
    </row>
    <row r="35">
      <c r="A35" s="120" t="s">
        <v>901</v>
      </c>
      <c r="B35" s="120" t="s">
        <v>129</v>
      </c>
      <c r="C35" s="120" t="s">
        <v>902</v>
      </c>
      <c r="D35" s="122"/>
      <c r="E35" s="123" t="str">
        <f>IFERROR(__xludf.DUMMYFUNCTION("Query('(Fuente) 2. Campos'!$1:$994,""SELECT E WHERE A = '""&amp;D35&amp;""' LIMIT 1"",FALSE)"),"")</f>
        <v/>
      </c>
      <c r="F35" s="125"/>
    </row>
    <row r="36">
      <c r="A36" s="120" t="s">
        <v>903</v>
      </c>
      <c r="B36" s="120" t="s">
        <v>904</v>
      </c>
      <c r="C36" s="126" t="s">
        <v>905</v>
      </c>
    </row>
    <row r="37">
      <c r="A37" s="120" t="s">
        <v>906</v>
      </c>
      <c r="B37" s="120" t="s">
        <v>506</v>
      </c>
      <c r="C37" s="120" t="s">
        <v>507</v>
      </c>
      <c r="D37" s="122" t="s">
        <v>1448</v>
      </c>
      <c r="E37" s="123" t="str">
        <f>IFERROR(__xludf.DUMMYFUNCTION("Query('(Fuente) 2. Campos'!$1:$994,""SELECT E WHERE A = '""&amp;D37&amp;""' LIMIT 1"",FALSE)"),"05/06/2020")</f>
        <v>05/06/2020</v>
      </c>
      <c r="F37" s="125"/>
    </row>
    <row r="38">
      <c r="A38" s="120" t="s">
        <v>907</v>
      </c>
      <c r="B38" s="120" t="s">
        <v>509</v>
      </c>
      <c r="C38" s="120" t="s">
        <v>510</v>
      </c>
      <c r="D38" s="122" t="s">
        <v>1494</v>
      </c>
      <c r="E38" s="123" t="str">
        <f>IFERROR(__xludf.DUMMYFUNCTION("Query('(Fuente) 2. Campos'!$1:$994,""SELECT E WHERE A = '""&amp;D38&amp;""' LIMIT 1"",FALSE)"),"16/6/2020")</f>
        <v>16/6/2020</v>
      </c>
      <c r="F38" s="125"/>
    </row>
    <row r="39">
      <c r="A39" s="120" t="s">
        <v>908</v>
      </c>
      <c r="B39" s="120" t="s">
        <v>512</v>
      </c>
      <c r="C39" s="120" t="s">
        <v>513</v>
      </c>
      <c r="D39" s="127"/>
      <c r="E39" s="123" t="str">
        <f>IFERROR(__xludf.DUMMYFUNCTION("Query('(Fuente) 2. Campos'!$1:$994,""SELECT E WHERE A = '""&amp;D39&amp;""' LIMIT 1"",FALSE)"),"")</f>
        <v/>
      </c>
      <c r="F39" s="125"/>
    </row>
    <row r="40">
      <c r="A40" s="120" t="s">
        <v>909</v>
      </c>
      <c r="B40" s="120" t="s">
        <v>515</v>
      </c>
      <c r="C40" s="120" t="s">
        <v>516</v>
      </c>
      <c r="D40" s="127"/>
      <c r="E40" s="123" t="str">
        <f>IFERROR(__xludf.DUMMYFUNCTION("Query('(Fuente) 2. Campos'!$1:$994,""SELECT E WHERE A = '""&amp;D40&amp;""' LIMIT 1"",FALSE)"),"")</f>
        <v/>
      </c>
      <c r="F40" s="125"/>
    </row>
    <row r="41">
      <c r="A41" s="120" t="s">
        <v>910</v>
      </c>
      <c r="B41" s="120" t="s">
        <v>911</v>
      </c>
      <c r="C41" s="126" t="s">
        <v>912</v>
      </c>
    </row>
    <row r="42">
      <c r="A42" s="120" t="s">
        <v>913</v>
      </c>
      <c r="B42" s="120" t="s">
        <v>506</v>
      </c>
      <c r="C42" s="120" t="s">
        <v>507</v>
      </c>
      <c r="D42" s="122" t="s">
        <v>1494</v>
      </c>
      <c r="E42" s="123" t="str">
        <f>IFERROR(__xludf.DUMMYFUNCTION("Query('(Fuente) 2. Campos'!$1:$994,""SELECT E WHERE A = '""&amp;D42&amp;""' LIMIT 1"",FALSE)"),"16/6/2020")</f>
        <v>16/6/2020</v>
      </c>
      <c r="F42" s="125"/>
    </row>
    <row r="43">
      <c r="A43" s="120" t="s">
        <v>914</v>
      </c>
      <c r="B43" s="120" t="s">
        <v>509</v>
      </c>
      <c r="C43" s="120" t="s">
        <v>510</v>
      </c>
      <c r="D43" s="122" t="s">
        <v>1495</v>
      </c>
      <c r="E43" s="123" t="str">
        <f>IFERROR(__xludf.DUMMYFUNCTION("Query('(Fuente) 2. Campos'!$1:$994,""SELECT E WHERE A = '""&amp;D43&amp;""' LIMIT 1"",FALSE)"),"18/06/2020")</f>
        <v>18/06/2020</v>
      </c>
      <c r="F43" s="125"/>
    </row>
    <row r="44">
      <c r="A44" s="120" t="s">
        <v>915</v>
      </c>
      <c r="B44" s="120" t="s">
        <v>512</v>
      </c>
      <c r="C44" s="120" t="s">
        <v>513</v>
      </c>
      <c r="D44" s="127"/>
      <c r="E44" s="123" t="str">
        <f>IFERROR(__xludf.DUMMYFUNCTION("Query('(Fuente) 2. Campos'!$1:$994,""SELECT E WHERE A = '""&amp;D44&amp;""' LIMIT 1"",FALSE)"),"")</f>
        <v/>
      </c>
      <c r="F44" s="125"/>
    </row>
    <row r="45">
      <c r="A45" s="120" t="s">
        <v>916</v>
      </c>
      <c r="B45" s="120" t="s">
        <v>515</v>
      </c>
      <c r="C45" s="120" t="s">
        <v>516</v>
      </c>
      <c r="D45" s="127"/>
      <c r="E45" s="123" t="str">
        <f>IFERROR(__xludf.DUMMYFUNCTION("Query('(Fuente) 2. Campos'!$1:$994,""SELECT E WHERE A = '""&amp;D45&amp;""' LIMIT 1"",FALSE)"),"")</f>
        <v/>
      </c>
      <c r="F45" s="125"/>
    </row>
    <row r="46">
      <c r="A46" s="120" t="s">
        <v>917</v>
      </c>
      <c r="B46" s="120" t="s">
        <v>918</v>
      </c>
      <c r="C46" s="120" t="s">
        <v>919</v>
      </c>
      <c r="D46" s="122" t="s">
        <v>1496</v>
      </c>
      <c r="E46" s="123" t="str">
        <f>IFERROR(__xludf.DUMMYFUNCTION("Query('(Fuente) 2. Campos'!$1:$994,""SELECT E WHERE A = '""&amp;D46&amp;""' LIMIT 1"",FALSE)"),"10")</f>
        <v>10</v>
      </c>
      <c r="F46" s="125"/>
    </row>
    <row r="47">
      <c r="A47" s="120" t="s">
        <v>754</v>
      </c>
      <c r="B47" s="120" t="s">
        <v>755</v>
      </c>
      <c r="C47" s="126" t="s">
        <v>756</v>
      </c>
    </row>
    <row r="48">
      <c r="A48" s="120" t="s">
        <v>757</v>
      </c>
      <c r="B48" s="120" t="s">
        <v>472</v>
      </c>
      <c r="C48" s="120" t="s">
        <v>473</v>
      </c>
      <c r="D48" s="122"/>
      <c r="E48" s="123" t="str">
        <f>IFERROR(__xludf.DUMMYFUNCTION("Query('(Fuente) 2. Campos'!$1:$994,""SELECT E WHERE A = '""&amp;D48&amp;""' LIMIT 1"",FALSE)"),"")</f>
        <v/>
      </c>
      <c r="F48" s="125"/>
    </row>
    <row r="49">
      <c r="A49" s="120" t="s">
        <v>758</v>
      </c>
      <c r="B49" s="120" t="s">
        <v>358</v>
      </c>
      <c r="C49" s="120" t="s">
        <v>475</v>
      </c>
      <c r="D49" s="122"/>
      <c r="E49" s="123" t="str">
        <f>IFERROR(__xludf.DUMMYFUNCTION("Query('(Fuente) 2. Campos'!$1:$994,""SELECT E WHERE A = '""&amp;D49&amp;""' LIMIT 1"",FALSE)"),"")</f>
        <v/>
      </c>
      <c r="F49" s="125"/>
    </row>
    <row r="50">
      <c r="A50" s="120" t="s">
        <v>346</v>
      </c>
      <c r="B50" s="121" t="s">
        <v>1497</v>
      </c>
    </row>
    <row r="51">
      <c r="A51" s="120" t="s">
        <v>353</v>
      </c>
      <c r="B51" s="120" t="s">
        <v>354</v>
      </c>
      <c r="C51" s="120" t="s">
        <v>355</v>
      </c>
      <c r="D51" s="122" t="s">
        <v>1410</v>
      </c>
      <c r="E51" s="123" t="str">
        <f>IFERROR(__xludf.DUMMYFUNCTION("Query('(Fuente) 2. Campos'!$1:$994,""SELECT E WHERE A = '""&amp;D51&amp;""' LIMIT 1"",FALSE)"),"Caminos y Aeropistas de Oaxaca")</f>
        <v>Caminos y Aeropistas de Oaxaca</v>
      </c>
      <c r="F51" s="125"/>
    </row>
    <row r="52">
      <c r="A52" s="120" t="s">
        <v>357</v>
      </c>
      <c r="B52" s="120" t="s">
        <v>358</v>
      </c>
      <c r="C52" s="120" t="s">
        <v>359</v>
      </c>
      <c r="D52" s="122" t="s">
        <v>1411</v>
      </c>
      <c r="E52" s="123" t="str">
        <f>IFERROR(__xludf.DUMMYFUNCTION("Query('(Fuente) 2. Campos'!$1:$994,""SELECT E WHERE A = '""&amp;D52&amp;""' LIMIT 1"",FALSE)"),"CAO890527DY3")</f>
        <v>CAO890527DY3</v>
      </c>
      <c r="F52" s="125"/>
    </row>
    <row r="53">
      <c r="A53" s="120" t="s">
        <v>360</v>
      </c>
      <c r="B53" s="120" t="s">
        <v>361</v>
      </c>
      <c r="C53" s="120" t="s">
        <v>362</v>
      </c>
      <c r="D53" s="122" t="s">
        <v>1435</v>
      </c>
      <c r="E53" s="123" t="str">
        <f>IFERROR(__xludf.DUMMYFUNCTION("Query('(Fuente) 2. Campos'!$1:$994,""SELECT E WHERE A = '""&amp;D53&amp;""' LIMIT 1"",FALSE)"),"Director General de CAO")</f>
        <v>Director General de CAO</v>
      </c>
      <c r="F53" s="125"/>
    </row>
    <row r="54">
      <c r="A54" s="120" t="s">
        <v>364</v>
      </c>
      <c r="B54" s="120" t="s">
        <v>365</v>
      </c>
      <c r="C54" s="126" t="s">
        <v>366</v>
      </c>
    </row>
    <row r="55">
      <c r="A55" s="120" t="s">
        <v>367</v>
      </c>
      <c r="B55" s="120" t="s">
        <v>368</v>
      </c>
      <c r="C55" s="120" t="s">
        <v>369</v>
      </c>
      <c r="D55" s="122"/>
      <c r="E55" s="123" t="str">
        <f>IFERROR(__xludf.DUMMYFUNCTION("Query('(Fuente) 2. Campos'!$1:$994,""SELECT E WHERE A = '""&amp;D55&amp;""' LIMIT 1"",FALSE)"),"")</f>
        <v/>
      </c>
      <c r="F55" s="125"/>
    </row>
    <row r="56">
      <c r="A56" s="120" t="s">
        <v>371</v>
      </c>
      <c r="B56" s="120" t="s">
        <v>372</v>
      </c>
      <c r="C56" s="120" t="s">
        <v>373</v>
      </c>
      <c r="D56" s="127"/>
      <c r="E56" s="123" t="str">
        <f>IFERROR(__xludf.DUMMYFUNCTION("Query('(Fuente) 2. Campos'!$1:$994,""SELECT E WHERE A = '""&amp;D56&amp;""' LIMIT 1"",FALSE)"),"")</f>
        <v/>
      </c>
      <c r="F56" s="125"/>
    </row>
    <row r="57">
      <c r="A57" s="120" t="s">
        <v>375</v>
      </c>
      <c r="B57" s="120" t="s">
        <v>376</v>
      </c>
      <c r="C57" s="120" t="s">
        <v>377</v>
      </c>
      <c r="D57" s="127"/>
      <c r="E57" s="123" t="str">
        <f>IFERROR(__xludf.DUMMYFUNCTION("Query('(Fuente) 2. Campos'!$1:$994,""SELECT E WHERE A = '""&amp;D57&amp;""' LIMIT 1"",FALSE)"),"")</f>
        <v/>
      </c>
      <c r="F57" s="125"/>
    </row>
    <row r="58">
      <c r="A58" s="120" t="s">
        <v>379</v>
      </c>
      <c r="B58" s="120" t="s">
        <v>380</v>
      </c>
      <c r="C58" s="120" t="s">
        <v>381</v>
      </c>
      <c r="D58" s="122"/>
      <c r="E58" s="123" t="str">
        <f>IFERROR(__xludf.DUMMYFUNCTION("Query('(Fuente) 2. Campos'!$1:$994,""SELECT E WHERE A = '""&amp;D58&amp;""' LIMIT 1"",FALSE)"),"")</f>
        <v/>
      </c>
      <c r="F58" s="125"/>
    </row>
    <row r="59">
      <c r="A59" s="120" t="s">
        <v>382</v>
      </c>
      <c r="B59" s="120" t="s">
        <v>383</v>
      </c>
      <c r="C59" s="120" t="s">
        <v>384</v>
      </c>
      <c r="D59" s="127"/>
      <c r="E59" s="123" t="str">
        <f>IFERROR(__xludf.DUMMYFUNCTION("Query('(Fuente) 2. Campos'!$1:$994,""SELECT E WHERE A = '""&amp;D59&amp;""' LIMIT 1"",FALSE)"),"")</f>
        <v/>
      </c>
      <c r="F59" s="125"/>
    </row>
    <row r="60">
      <c r="A60" s="120" t="s">
        <v>386</v>
      </c>
      <c r="B60" s="120" t="s">
        <v>387</v>
      </c>
      <c r="C60" s="120" t="s">
        <v>388</v>
      </c>
      <c r="D60" s="127"/>
      <c r="E60" s="123" t="str">
        <f>IFERROR(__xludf.DUMMYFUNCTION("Query('(Fuente) 2. Campos'!$1:$994,""SELECT E WHERE A = '""&amp;D60&amp;""' LIMIT 1"",FALSE)"),"")</f>
        <v/>
      </c>
      <c r="F60" s="125"/>
    </row>
    <row r="61">
      <c r="A61" s="120" t="s">
        <v>389</v>
      </c>
      <c r="B61" s="120" t="s">
        <v>390</v>
      </c>
      <c r="C61" s="120" t="s">
        <v>391</v>
      </c>
      <c r="D61" s="127"/>
      <c r="E61" s="123" t="str">
        <f>IFERROR(__xludf.DUMMYFUNCTION("Query('(Fuente) 2. Campos'!$1:$994,""SELECT E WHERE A = '""&amp;D61&amp;""' LIMIT 1"",FALSE)"),"")</f>
        <v/>
      </c>
      <c r="F61" s="125"/>
    </row>
    <row r="62">
      <c r="A62" s="120" t="s">
        <v>392</v>
      </c>
      <c r="B62" s="120" t="s">
        <v>393</v>
      </c>
      <c r="C62" s="120" t="s">
        <v>394</v>
      </c>
      <c r="D62" s="127"/>
      <c r="E62" s="123" t="str">
        <f>IFERROR(__xludf.DUMMYFUNCTION("Query('(Fuente) 2. Campos'!$1:$994,""SELECT E WHERE A = '""&amp;D62&amp;""' LIMIT 1"",FALSE)"),"")</f>
        <v/>
      </c>
      <c r="F62" s="125"/>
    </row>
    <row r="63">
      <c r="A63" s="120" t="s">
        <v>396</v>
      </c>
      <c r="B63" s="120" t="s">
        <v>397</v>
      </c>
      <c r="C63" s="126" t="s">
        <v>398</v>
      </c>
    </row>
    <row r="64">
      <c r="A64" s="120" t="s">
        <v>396</v>
      </c>
      <c r="B64" s="120" t="s">
        <v>365</v>
      </c>
      <c r="C64" s="120" t="s">
        <v>366</v>
      </c>
      <c r="D64" s="127"/>
      <c r="E64" s="123" t="str">
        <f>IFERROR(__xludf.DUMMYFUNCTION("Query('(Fuente) 2. Campos'!$1:$994,""SELECT E WHERE A = '""&amp;D64&amp;""' LIMIT 1"",FALSE)"),"")</f>
        <v/>
      </c>
      <c r="F64" s="125"/>
    </row>
    <row r="65">
      <c r="A65" s="120" t="s">
        <v>399</v>
      </c>
      <c r="B65" s="120" t="s">
        <v>372</v>
      </c>
      <c r="C65" s="120" t="s">
        <v>373</v>
      </c>
      <c r="D65" s="127"/>
      <c r="E65" s="123" t="str">
        <f>IFERROR(__xludf.DUMMYFUNCTION("Query('(Fuente) 2. Campos'!$1:$994,""SELECT E WHERE A = '""&amp;D65&amp;""' LIMIT 1"",FALSE)"),"")</f>
        <v/>
      </c>
      <c r="F65" s="125"/>
    </row>
    <row r="66">
      <c r="A66" s="120" t="s">
        <v>400</v>
      </c>
      <c r="B66" s="120" t="s">
        <v>376</v>
      </c>
      <c r="C66" s="120" t="s">
        <v>377</v>
      </c>
      <c r="D66" s="127"/>
      <c r="E66" s="123" t="str">
        <f>IFERROR(__xludf.DUMMYFUNCTION("Query('(Fuente) 2. Campos'!$1:$994,""SELECT E WHERE A = '""&amp;D66&amp;""' LIMIT 1"",FALSE)"),"")</f>
        <v/>
      </c>
      <c r="F66" s="125"/>
    </row>
    <row r="67">
      <c r="A67" s="120" t="s">
        <v>401</v>
      </c>
      <c r="B67" s="120" t="s">
        <v>380</v>
      </c>
      <c r="C67" s="120" t="s">
        <v>381</v>
      </c>
      <c r="D67" s="127"/>
      <c r="E67" s="123" t="str">
        <f>IFERROR(__xludf.DUMMYFUNCTION("Query('(Fuente) 2. Campos'!$1:$994,""SELECT E WHERE A = '""&amp;D67&amp;""' LIMIT 1"",FALSE)"),"")</f>
        <v/>
      </c>
      <c r="F67" s="125"/>
    </row>
    <row r="68">
      <c r="A68" s="120" t="s">
        <v>402</v>
      </c>
      <c r="B68" s="120" t="s">
        <v>393</v>
      </c>
      <c r="C68" s="120" t="s">
        <v>394</v>
      </c>
      <c r="D68" s="127"/>
      <c r="E68" s="123" t="str">
        <f>IFERROR(__xludf.DUMMYFUNCTION("Query('(Fuente) 2. Campos'!$1:$994,""SELECT E WHERE A = '""&amp;D68&amp;""' LIMIT 1"",FALSE)"),"")</f>
        <v/>
      </c>
      <c r="F68" s="125"/>
    </row>
    <row r="69">
      <c r="A69" s="120" t="s">
        <v>403</v>
      </c>
      <c r="B69" s="120" t="s">
        <v>404</v>
      </c>
      <c r="C69" s="126" t="s">
        <v>405</v>
      </c>
    </row>
    <row r="70">
      <c r="A70" s="120" t="s">
        <v>406</v>
      </c>
      <c r="B70" s="120" t="s">
        <v>407</v>
      </c>
      <c r="C70" s="120" t="s">
        <v>408</v>
      </c>
      <c r="D70" s="122" t="s">
        <v>1415</v>
      </c>
      <c r="E70" s="123" t="str">
        <f>IFERROR(__xludf.DUMMYFUNCTION("Query('(Fuente) 2. Campos'!$1:$994,""SELECT E WHERE A = '""&amp;D70&amp;""' LIMIT 1"",FALSE)"),"Av. Gerardo Pandal Graff No. 1")</f>
        <v>Av. Gerardo Pandal Graff No. 1</v>
      </c>
      <c r="F70" s="125"/>
    </row>
    <row r="71">
      <c r="A71" s="120" t="s">
        <v>409</v>
      </c>
      <c r="B71" s="120" t="s">
        <v>410</v>
      </c>
      <c r="C71" s="120" t="s">
        <v>411</v>
      </c>
      <c r="D71" s="122" t="s">
        <v>1416</v>
      </c>
      <c r="E71" s="123" t="str">
        <f>IFERROR(__xludf.DUMMYFUNCTION("Query('(Fuente) 2. Campos'!$1:$994,""SELECT E WHERE A = '""&amp;D71&amp;""' LIMIT 1"",FALSE)"),"Reyes Mantecon")</f>
        <v>Reyes Mantecon</v>
      </c>
      <c r="F71" s="125"/>
    </row>
    <row r="72">
      <c r="A72" s="120" t="s">
        <v>412</v>
      </c>
      <c r="B72" s="120" t="s">
        <v>413</v>
      </c>
      <c r="C72" s="120" t="s">
        <v>414</v>
      </c>
      <c r="D72" s="122" t="s">
        <v>1417</v>
      </c>
      <c r="E72" s="123" t="str">
        <f>IFERROR(__xludf.DUMMYFUNCTION("Query('(Fuente) 2. Campos'!$1:$994,""SELECT E WHERE A = '""&amp;D72&amp;""' LIMIT 1"",FALSE)"),"Valles centrales")</f>
        <v>Valles centrales</v>
      </c>
      <c r="F72" s="125"/>
    </row>
    <row r="73">
      <c r="A73" s="120" t="s">
        <v>415</v>
      </c>
      <c r="B73" s="120" t="s">
        <v>416</v>
      </c>
      <c r="C73" s="120" t="s">
        <v>417</v>
      </c>
      <c r="D73" s="122" t="s">
        <v>1418</v>
      </c>
      <c r="E73" s="123" t="str">
        <f>IFERROR(__xludf.DUMMYFUNCTION("Query('(Fuente) 2. Campos'!$1:$994,""SELECT E WHERE A = '""&amp;D73&amp;""' LIMIT 1"",FALSE)"),"71257")</f>
        <v>71257</v>
      </c>
      <c r="F73" s="125"/>
    </row>
    <row r="74">
      <c r="A74" s="120" t="s">
        <v>418</v>
      </c>
      <c r="B74" s="120" t="s">
        <v>419</v>
      </c>
      <c r="C74" s="120" t="s">
        <v>420</v>
      </c>
      <c r="D74" s="122" t="s">
        <v>1419</v>
      </c>
      <c r="E74" s="123" t="str">
        <f>IFERROR(__xludf.DUMMYFUNCTION("Query('(Fuente) 2. Campos'!$1:$994,""SELECT E WHERE A = '""&amp;D74&amp;""' LIMIT 1"",FALSE)"),"México")</f>
        <v>México</v>
      </c>
      <c r="F74" s="125"/>
    </row>
    <row r="75">
      <c r="A75" s="120" t="s">
        <v>421</v>
      </c>
      <c r="B75" s="120" t="s">
        <v>422</v>
      </c>
      <c r="C75" s="126" t="s">
        <v>423</v>
      </c>
    </row>
    <row r="76">
      <c r="A76" s="120" t="s">
        <v>424</v>
      </c>
      <c r="B76" s="120" t="s">
        <v>425</v>
      </c>
      <c r="C76" s="120" t="s">
        <v>426</v>
      </c>
      <c r="D76" s="122"/>
      <c r="E76" s="123" t="str">
        <f>IFERROR(__xludf.DUMMYFUNCTION("Query('(Fuente) 2. Campos'!$1:$994,""SELECT E WHERE A = '""&amp;D76&amp;""' LIMIT 1"",FALSE)"),"")</f>
        <v/>
      </c>
      <c r="F76" s="125"/>
    </row>
    <row r="77">
      <c r="A77" s="120" t="s">
        <v>427</v>
      </c>
      <c r="B77" s="120" t="s">
        <v>428</v>
      </c>
      <c r="C77" s="120" t="s">
        <v>429</v>
      </c>
      <c r="D77" s="122"/>
      <c r="E77" s="123" t="str">
        <f>IFERROR(__xludf.DUMMYFUNCTION("Query('(Fuente) 2. Campos'!$1:$994,""SELECT E WHERE A = '""&amp;D77&amp;""' LIMIT 1"",FALSE)"),"")</f>
        <v/>
      </c>
      <c r="F77" s="125"/>
    </row>
    <row r="78">
      <c r="A78" s="120" t="s">
        <v>430</v>
      </c>
      <c r="B78" s="120" t="s">
        <v>383</v>
      </c>
      <c r="C78" s="120" t="s">
        <v>384</v>
      </c>
      <c r="D78" s="122"/>
      <c r="E78" s="123" t="str">
        <f>IFERROR(__xludf.DUMMYFUNCTION("Query('(Fuente) 2. Campos'!$1:$994,""SELECT E WHERE A = '""&amp;D78&amp;""' LIMIT 1"",FALSE)"),"")</f>
        <v/>
      </c>
      <c r="F78" s="125"/>
    </row>
    <row r="79">
      <c r="A79" s="120" t="s">
        <v>431</v>
      </c>
      <c r="B79" s="120" t="s">
        <v>387</v>
      </c>
      <c r="C79" s="120" t="s">
        <v>388</v>
      </c>
      <c r="D79" s="122"/>
      <c r="E79" s="123" t="str">
        <f>IFERROR(__xludf.DUMMYFUNCTION("Query('(Fuente) 2. Campos'!$1:$994,""SELECT E WHERE A = '""&amp;D79&amp;""' LIMIT 1"",FALSE)"),"")</f>
        <v/>
      </c>
      <c r="F79" s="125"/>
    </row>
    <row r="80">
      <c r="A80" s="120" t="s">
        <v>432</v>
      </c>
      <c r="B80" s="120" t="s">
        <v>390</v>
      </c>
      <c r="C80" s="120" t="s">
        <v>391</v>
      </c>
      <c r="D80" s="122"/>
      <c r="E80" s="123" t="str">
        <f>IFERROR(__xludf.DUMMYFUNCTION("Query('(Fuente) 2. Campos'!$1:$994,""SELECT E WHERE A = '""&amp;D80&amp;""' LIMIT 1"",FALSE)"),"")</f>
        <v/>
      </c>
      <c r="F80" s="125"/>
    </row>
    <row r="81">
      <c r="A81" s="120" t="s">
        <v>433</v>
      </c>
      <c r="B81" s="120" t="s">
        <v>434</v>
      </c>
      <c r="C81" s="120" t="s">
        <v>435</v>
      </c>
      <c r="D81" s="122"/>
      <c r="E81" s="123" t="str">
        <f>IFERROR(__xludf.DUMMYFUNCTION("Query('(Fuente) 2. Campos'!$1:$994,""SELECT E WHERE A = '""&amp;D81&amp;""' LIMIT 1"",FALSE)"),"")</f>
        <v/>
      </c>
      <c r="F81" s="125"/>
    </row>
    <row r="82">
      <c r="A82" s="120" t="s">
        <v>436</v>
      </c>
      <c r="B82" s="120" t="s">
        <v>437</v>
      </c>
      <c r="C82" s="120" t="s">
        <v>438</v>
      </c>
      <c r="D82" s="122"/>
      <c r="E82" s="123" t="str">
        <f>IFERROR(__xludf.DUMMYFUNCTION("Query('(Fuente) 2. Campos'!$1:$994,""SELECT E WHERE A = '""&amp;D82&amp;""' LIMIT 1"",FALSE)"),"")</f>
        <v/>
      </c>
      <c r="F82" s="125"/>
    </row>
    <row r="83">
      <c r="A83" s="120" t="s">
        <v>439</v>
      </c>
      <c r="B83" s="120" t="s">
        <v>440</v>
      </c>
      <c r="C83" s="120" t="s">
        <v>441</v>
      </c>
      <c r="D83" s="127"/>
      <c r="E83" s="123" t="str">
        <f>IFERROR(__xludf.DUMMYFUNCTION("Query('(Fuente) 2. Campos'!$1:$994,""SELECT E WHERE A = '""&amp;D83&amp;""' LIMIT 1"",FALSE)"),"")</f>
        <v/>
      </c>
      <c r="F83" s="125"/>
    </row>
    <row r="84">
      <c r="A84" s="120" t="s">
        <v>442</v>
      </c>
      <c r="B84" s="120" t="s">
        <v>443</v>
      </c>
      <c r="C84" s="120" t="s">
        <v>444</v>
      </c>
      <c r="D84" s="127"/>
      <c r="E84" s="123" t="str">
        <f>IFERROR(__xludf.DUMMYFUNCTION("Query('(Fuente) 2. Campos'!$1:$994,""SELECT E WHERE A = '""&amp;D84&amp;""' LIMIT 1"",FALSE)"),"")</f>
        <v/>
      </c>
      <c r="F84" s="125"/>
    </row>
    <row r="85">
      <c r="A85" s="120" t="s">
        <v>445</v>
      </c>
      <c r="B85" s="120" t="s">
        <v>446</v>
      </c>
      <c r="C85" s="120" t="s">
        <v>447</v>
      </c>
      <c r="D85" s="127"/>
      <c r="E85" s="123" t="str">
        <f>IFERROR(__xludf.DUMMYFUNCTION("Query('(Fuente) 2. Campos'!$1:$994,""SELECT E WHERE A = '""&amp;D85&amp;""' LIMIT 1"",FALSE)"),"")</f>
        <v/>
      </c>
      <c r="F85" s="125"/>
    </row>
    <row r="86">
      <c r="A86" s="120" t="s">
        <v>451</v>
      </c>
      <c r="B86" s="120" t="s">
        <v>450</v>
      </c>
      <c r="C86" s="126" t="s">
        <v>452</v>
      </c>
    </row>
    <row r="87">
      <c r="A87" s="120" t="s">
        <v>451</v>
      </c>
      <c r="B87" s="120" t="s">
        <v>422</v>
      </c>
      <c r="C87" s="120" t="s">
        <v>423</v>
      </c>
      <c r="D87" s="122" t="s">
        <v>1413</v>
      </c>
      <c r="E87" s="123" t="str">
        <f>IFERROR(__xludf.DUMMYFUNCTION("Query('(Fuente) 2. Campos'!$1:$994,""SELECT E WHERE A = '""&amp;D87&amp;""' LIMIT 1"",FALSE)"),"Jefe de la Unidad de Licitaciones")</f>
        <v>Jefe de la Unidad de Licitaciones</v>
      </c>
      <c r="F87" s="125"/>
    </row>
    <row r="88">
      <c r="A88" s="120" t="s">
        <v>453</v>
      </c>
      <c r="B88" s="120" t="s">
        <v>425</v>
      </c>
      <c r="C88" s="120" t="s">
        <v>426</v>
      </c>
      <c r="D88" s="127"/>
      <c r="E88" s="123" t="str">
        <f>IFERROR(__xludf.DUMMYFUNCTION("Query('(Fuente) 2. Campos'!$1:$994,""SELECT E WHERE A = '""&amp;D88&amp;""' LIMIT 1"",FALSE)"),"")</f>
        <v/>
      </c>
      <c r="F88" s="125"/>
    </row>
    <row r="89">
      <c r="A89" s="120" t="s">
        <v>454</v>
      </c>
      <c r="B89" s="120" t="s">
        <v>428</v>
      </c>
      <c r="C89" s="120" t="s">
        <v>429</v>
      </c>
      <c r="D89" s="127"/>
      <c r="E89" s="123" t="str">
        <f>IFERROR(__xludf.DUMMYFUNCTION("Query('(Fuente) 2. Campos'!$1:$994,""SELECT E WHERE A = '""&amp;D89&amp;""' LIMIT 1"",FALSE)"),"")</f>
        <v/>
      </c>
      <c r="F89" s="125"/>
    </row>
    <row r="90">
      <c r="A90" s="120" t="s">
        <v>455</v>
      </c>
      <c r="B90" s="120" t="s">
        <v>383</v>
      </c>
      <c r="C90" s="120" t="s">
        <v>384</v>
      </c>
      <c r="D90" s="127"/>
      <c r="E90" s="123" t="str">
        <f>IFERROR(__xludf.DUMMYFUNCTION("Query('(Fuente) 2. Campos'!$1:$994,""SELECT E WHERE A = '""&amp;D90&amp;""' LIMIT 1"",FALSE)"),"")</f>
        <v/>
      </c>
      <c r="F90" s="125"/>
    </row>
    <row r="91">
      <c r="A91" s="120" t="s">
        <v>456</v>
      </c>
      <c r="B91" s="120" t="s">
        <v>387</v>
      </c>
      <c r="C91" s="120" t="s">
        <v>388</v>
      </c>
      <c r="D91" s="127"/>
      <c r="E91" s="123" t="str">
        <f>IFERROR(__xludf.DUMMYFUNCTION("Query('(Fuente) 2. Campos'!$1:$994,""SELECT E WHERE A = '""&amp;D91&amp;""' LIMIT 1"",FALSE)"),"")</f>
        <v/>
      </c>
      <c r="F91" s="125"/>
    </row>
    <row r="92">
      <c r="A92" s="120" t="s">
        <v>457</v>
      </c>
      <c r="B92" s="120" t="s">
        <v>390</v>
      </c>
      <c r="C92" s="120" t="s">
        <v>391</v>
      </c>
      <c r="D92" s="127"/>
      <c r="E92" s="123" t="str">
        <f>IFERROR(__xludf.DUMMYFUNCTION("Query('(Fuente) 2. Campos'!$1:$994,""SELECT E WHERE A = '""&amp;D92&amp;""' LIMIT 1"",FALSE)"),"")</f>
        <v/>
      </c>
      <c r="F92" s="125"/>
    </row>
    <row r="93">
      <c r="A93" s="120" t="s">
        <v>458</v>
      </c>
      <c r="B93" s="120" t="s">
        <v>434</v>
      </c>
      <c r="C93" s="120" t="s">
        <v>435</v>
      </c>
      <c r="D93" s="127"/>
      <c r="E93" s="123" t="str">
        <f>IFERROR(__xludf.DUMMYFUNCTION("Query('(Fuente) 2. Campos'!$1:$994,""SELECT E WHERE A = '""&amp;D93&amp;""' LIMIT 1"",FALSE)"),"")</f>
        <v/>
      </c>
      <c r="F93" s="125"/>
    </row>
    <row r="94">
      <c r="A94" s="120" t="s">
        <v>459</v>
      </c>
      <c r="B94" s="120" t="s">
        <v>437</v>
      </c>
      <c r="C94" s="120" t="s">
        <v>438</v>
      </c>
      <c r="D94" s="127"/>
      <c r="E94" s="123" t="str">
        <f>IFERROR(__xludf.DUMMYFUNCTION("Query('(Fuente) 2. Campos'!$1:$994,""SELECT E WHERE A = '""&amp;D94&amp;""' LIMIT 1"",FALSE)"),"")</f>
        <v/>
      </c>
      <c r="F94" s="125"/>
    </row>
    <row r="95">
      <c r="A95" s="120" t="s">
        <v>460</v>
      </c>
      <c r="B95" s="120" t="s">
        <v>440</v>
      </c>
      <c r="C95" s="120" t="s">
        <v>441</v>
      </c>
      <c r="D95" s="127"/>
      <c r="E95" s="123" t="str">
        <f>IFERROR(__xludf.DUMMYFUNCTION("Query('(Fuente) 2. Campos'!$1:$994,""SELECT E WHERE A = '""&amp;D95&amp;""' LIMIT 1"",FALSE)"),"")</f>
        <v/>
      </c>
      <c r="F95" s="125"/>
    </row>
    <row r="96">
      <c r="A96" s="120" t="s">
        <v>461</v>
      </c>
      <c r="B96" s="120" t="s">
        <v>443</v>
      </c>
      <c r="C96" s="120" t="s">
        <v>444</v>
      </c>
      <c r="D96" s="127"/>
      <c r="E96" s="123" t="str">
        <f>IFERROR(__xludf.DUMMYFUNCTION("Query('(Fuente) 2. Campos'!$1:$994,""SELECT E WHERE A = '""&amp;D96&amp;""' LIMIT 1"",FALSE)"),"")</f>
        <v/>
      </c>
      <c r="F96" s="125"/>
    </row>
    <row r="97">
      <c r="A97" s="120" t="s">
        <v>462</v>
      </c>
      <c r="B97" s="120" t="s">
        <v>446</v>
      </c>
      <c r="C97" s="120" t="s">
        <v>447</v>
      </c>
      <c r="D97" s="127"/>
      <c r="E97" s="123" t="str">
        <f>IFERROR(__xludf.DUMMYFUNCTION("Query('(Fuente) 2. Campos'!$1:$994,""SELECT E WHERE A = '""&amp;D97&amp;""' LIMIT 1"",FALSE)"),"")</f>
        <v/>
      </c>
      <c r="F97" s="125"/>
    </row>
    <row r="98">
      <c r="A98" s="120" t="s">
        <v>463</v>
      </c>
      <c r="B98" s="120" t="s">
        <v>464</v>
      </c>
      <c r="C98" s="120" t="s">
        <v>465</v>
      </c>
      <c r="D98" s="127"/>
      <c r="E98" s="123" t="str">
        <f>IFERROR(__xludf.DUMMYFUNCTION("Query('(Fuente) 2. Campos'!$1:$994,""SELECT E WHERE A = '""&amp;D98&amp;""' LIMIT 1"",FALSE)"),"")</f>
        <v/>
      </c>
      <c r="F98" s="125"/>
    </row>
    <row r="99">
      <c r="A99" s="120" t="s">
        <v>467</v>
      </c>
      <c r="B99" s="120" t="s">
        <v>468</v>
      </c>
      <c r="C99" s="126" t="s">
        <v>470</v>
      </c>
    </row>
    <row r="100">
      <c r="A100" s="120" t="s">
        <v>471</v>
      </c>
      <c r="B100" s="120" t="s">
        <v>472</v>
      </c>
      <c r="C100" s="120" t="s">
        <v>473</v>
      </c>
      <c r="D100" s="127"/>
      <c r="E100" s="123" t="str">
        <f>IFERROR(__xludf.DUMMYFUNCTION("Query('(Fuente) 2. Campos'!$1:$994,""SELECT E WHERE A = '""&amp;D100&amp;""' LIMIT 1"",FALSE)"),"")</f>
        <v/>
      </c>
      <c r="F100" s="125"/>
    </row>
    <row r="101">
      <c r="A101" s="120" t="s">
        <v>474</v>
      </c>
      <c r="B101" s="120" t="s">
        <v>358</v>
      </c>
      <c r="C101" s="120" t="s">
        <v>475</v>
      </c>
      <c r="D101" s="127"/>
      <c r="E101" s="123" t="str">
        <f>IFERROR(__xludf.DUMMYFUNCTION("Query('(Fuente) 2. Campos'!$1:$994,""SELECT E WHERE A = '""&amp;D101&amp;""' LIMIT 1"",FALSE)"),"")</f>
        <v/>
      </c>
      <c r="F101" s="125"/>
    </row>
    <row r="102">
      <c r="A102" s="120" t="s">
        <v>759</v>
      </c>
      <c r="B102" s="120" t="s">
        <v>39</v>
      </c>
      <c r="C102" s="126" t="s">
        <v>760</v>
      </c>
    </row>
    <row r="103">
      <c r="A103" s="120" t="s">
        <v>761</v>
      </c>
      <c r="B103" s="120" t="s">
        <v>376</v>
      </c>
      <c r="C103" s="120" t="s">
        <v>524</v>
      </c>
      <c r="D103" s="127"/>
      <c r="E103" s="123" t="str">
        <f>IFERROR(__xludf.DUMMYFUNCTION("Query('(Fuente) 2. Campos'!$1:$994,""SELECT E WHERE A = '""&amp;D103&amp;""' LIMIT 1"",FALSE)"),"")</f>
        <v/>
      </c>
      <c r="F103" s="125"/>
    </row>
    <row r="104">
      <c r="A104" s="120" t="s">
        <v>762</v>
      </c>
      <c r="B104" s="120" t="s">
        <v>58</v>
      </c>
      <c r="C104" s="120" t="s">
        <v>526</v>
      </c>
      <c r="D104" s="122"/>
      <c r="E104" s="123" t="str">
        <f>IFERROR(__xludf.DUMMYFUNCTION("Query('(Fuente) 2. Campos'!$1:$994,""SELECT E WHERE A = '""&amp;D104&amp;""' LIMIT 1"",FALSE)"),"")</f>
        <v/>
      </c>
      <c r="F104" s="125"/>
    </row>
    <row r="105">
      <c r="A105" s="120" t="s">
        <v>763</v>
      </c>
      <c r="B105" s="120" t="s">
        <v>528</v>
      </c>
      <c r="C105" s="126" t="s">
        <v>529</v>
      </c>
    </row>
    <row r="106">
      <c r="A106" s="120" t="s">
        <v>765</v>
      </c>
      <c r="B106" s="120" t="s">
        <v>372</v>
      </c>
      <c r="C106" s="120" t="s">
        <v>531</v>
      </c>
      <c r="D106" s="127"/>
      <c r="E106" s="123" t="str">
        <f>IFERROR(__xludf.DUMMYFUNCTION("Query('(Fuente) 2. Campos'!$1:$994,""SELECT E WHERE A = '""&amp;D106&amp;""' LIMIT 1"",FALSE)"),"")</f>
        <v/>
      </c>
      <c r="F106" s="125"/>
    </row>
    <row r="107">
      <c r="A107" s="120" t="s">
        <v>766</v>
      </c>
      <c r="B107" s="120" t="s">
        <v>376</v>
      </c>
      <c r="C107" s="120" t="s">
        <v>533</v>
      </c>
      <c r="D107" s="127"/>
      <c r="E107" s="123" t="str">
        <f>IFERROR(__xludf.DUMMYFUNCTION("Query('(Fuente) 2. Campos'!$1:$994,""SELECT E WHERE A = '""&amp;D107&amp;""' LIMIT 1"",FALSE)"),"")</f>
        <v/>
      </c>
      <c r="F107" s="125"/>
    </row>
    <row r="108">
      <c r="A108" s="120" t="s">
        <v>767</v>
      </c>
      <c r="B108" s="120" t="s">
        <v>58</v>
      </c>
      <c r="C108" s="120" t="s">
        <v>535</v>
      </c>
      <c r="D108" s="127"/>
      <c r="E108" s="123" t="str">
        <f>IFERROR(__xludf.DUMMYFUNCTION("Query('(Fuente) 2. Campos'!$1:$994,""SELECT E WHERE A = '""&amp;D108&amp;""' LIMIT 1"",FALSE)"),"")</f>
        <v/>
      </c>
      <c r="F108" s="125"/>
    </row>
    <row r="109">
      <c r="A109" s="120" t="s">
        <v>768</v>
      </c>
      <c r="B109" s="120" t="s">
        <v>393</v>
      </c>
      <c r="C109" s="120" t="s">
        <v>537</v>
      </c>
      <c r="D109" s="127"/>
      <c r="E109" s="123" t="str">
        <f>IFERROR(__xludf.DUMMYFUNCTION("Query('(Fuente) 2. Campos'!$1:$994,""SELECT E WHERE A = '""&amp;D109&amp;""' LIMIT 1"",FALSE)"),"")</f>
        <v/>
      </c>
      <c r="F109" s="125"/>
    </row>
    <row r="110">
      <c r="A110" s="120" t="s">
        <v>769</v>
      </c>
      <c r="B110" s="120" t="s">
        <v>539</v>
      </c>
      <c r="C110" s="126" t="s">
        <v>540</v>
      </c>
    </row>
    <row r="111">
      <c r="A111" s="120" t="s">
        <v>770</v>
      </c>
      <c r="B111" s="120" t="s">
        <v>372</v>
      </c>
      <c r="C111" s="120" t="s">
        <v>531</v>
      </c>
      <c r="D111" s="127"/>
      <c r="E111" s="123" t="str">
        <f>IFERROR(__xludf.DUMMYFUNCTION("Query('(Fuente) 2. Campos'!$1:$994,""SELECT E WHERE A = '""&amp;D111&amp;""' LIMIT 1"",FALSE)"),"")</f>
        <v/>
      </c>
      <c r="F111" s="125"/>
    </row>
    <row r="112">
      <c r="A112" s="120" t="s">
        <v>771</v>
      </c>
      <c r="B112" s="120" t="s">
        <v>376</v>
      </c>
      <c r="C112" s="120" t="s">
        <v>533</v>
      </c>
      <c r="D112" s="127"/>
      <c r="E112" s="123" t="str">
        <f>IFERROR(__xludf.DUMMYFUNCTION("Query('(Fuente) 2. Campos'!$1:$994,""SELECT E WHERE A = '""&amp;D112&amp;""' LIMIT 1"",FALSE)"),"")</f>
        <v/>
      </c>
      <c r="F112" s="125"/>
    </row>
    <row r="113">
      <c r="A113" s="120" t="s">
        <v>772</v>
      </c>
      <c r="B113" s="120" t="s">
        <v>58</v>
      </c>
      <c r="C113" s="120" t="s">
        <v>535</v>
      </c>
      <c r="D113" s="127"/>
      <c r="E113" s="123" t="str">
        <f>IFERROR(__xludf.DUMMYFUNCTION("Query('(Fuente) 2. Campos'!$1:$994,""SELECT E WHERE A = '""&amp;D113&amp;""' LIMIT 1"",FALSE)"),"")</f>
        <v/>
      </c>
      <c r="F113" s="125"/>
    </row>
    <row r="114">
      <c r="A114" s="120" t="s">
        <v>773</v>
      </c>
      <c r="B114" s="120" t="s">
        <v>393</v>
      </c>
      <c r="C114" s="120" t="s">
        <v>537</v>
      </c>
      <c r="D114" s="127"/>
      <c r="E114" s="123" t="str">
        <f>IFERROR(__xludf.DUMMYFUNCTION("Query('(Fuente) 2. Campos'!$1:$994,""SELECT E WHERE A = '""&amp;D114&amp;""' LIMIT 1"",FALSE)"),"")</f>
        <v/>
      </c>
      <c r="F114" s="125"/>
    </row>
    <row r="115">
      <c r="A115" s="120" t="s">
        <v>774</v>
      </c>
      <c r="B115" s="120" t="s">
        <v>546</v>
      </c>
      <c r="C115" s="120" t="s">
        <v>547</v>
      </c>
      <c r="D115" s="127"/>
      <c r="E115" s="123" t="str">
        <f>IFERROR(__xludf.DUMMYFUNCTION("Query('(Fuente) 2. Campos'!$1:$994,""SELECT E WHERE A = '""&amp;D115&amp;""' LIMIT 1"",FALSE)"),"")</f>
        <v/>
      </c>
      <c r="F115" s="125"/>
    </row>
    <row r="116">
      <c r="A116" s="120" t="s">
        <v>775</v>
      </c>
      <c r="B116" s="120" t="s">
        <v>550</v>
      </c>
      <c r="C116" s="126" t="s">
        <v>551</v>
      </c>
    </row>
    <row r="117">
      <c r="A117" s="120" t="s">
        <v>776</v>
      </c>
      <c r="B117" s="120" t="s">
        <v>372</v>
      </c>
      <c r="C117" s="120" t="s">
        <v>553</v>
      </c>
      <c r="D117" s="127"/>
      <c r="E117" s="123" t="str">
        <f>IFERROR(__xludf.DUMMYFUNCTION("Query('(Fuente) 2. Campos'!$1:$994,""SELECT E WHERE A = '""&amp;D117&amp;""' LIMIT 1"",FALSE)"),"")</f>
        <v/>
      </c>
      <c r="F117" s="125"/>
    </row>
    <row r="118">
      <c r="A118" s="120" t="s">
        <v>778</v>
      </c>
      <c r="B118" s="120" t="s">
        <v>376</v>
      </c>
      <c r="C118" s="120" t="s">
        <v>555</v>
      </c>
      <c r="D118" s="127"/>
      <c r="E118" s="123" t="str">
        <f>IFERROR(__xludf.DUMMYFUNCTION("Query('(Fuente) 2. Campos'!$1:$994,""SELECT E WHERE A = '""&amp;D118&amp;""' LIMIT 1"",FALSE)"),"")</f>
        <v/>
      </c>
      <c r="F118" s="125"/>
    </row>
    <row r="119">
      <c r="A119" s="120" t="s">
        <v>779</v>
      </c>
      <c r="B119" s="120" t="s">
        <v>383</v>
      </c>
      <c r="C119" s="120" t="s">
        <v>557</v>
      </c>
      <c r="D119" s="122" t="s">
        <v>1451</v>
      </c>
      <c r="E119" s="123" t="str">
        <f>IFERROR(__xludf.DUMMYFUNCTION("Query('(Fuente) 2. Campos'!$1:$994,""SELECT E WHERE A = '""&amp;D119&amp;""' LIMIT 1"",FALSE)"),"metros")</f>
        <v>metros</v>
      </c>
      <c r="F119" s="125"/>
    </row>
    <row r="120">
      <c r="A120" s="120" t="s">
        <v>780</v>
      </c>
      <c r="B120" s="120" t="s">
        <v>559</v>
      </c>
      <c r="C120" s="126" t="s">
        <v>1498</v>
      </c>
    </row>
    <row r="121">
      <c r="A121" s="120" t="s">
        <v>782</v>
      </c>
      <c r="B121" s="120" t="s">
        <v>562</v>
      </c>
      <c r="C121" s="120" t="s">
        <v>563</v>
      </c>
      <c r="D121" s="122"/>
      <c r="E121" s="123" t="str">
        <f>IFERROR(__xludf.DUMMYFUNCTION("Query('(Fuente) 2. Campos'!$1:$994,""SELECT E WHERE A = '""&amp;D121&amp;""' LIMIT 1"",FALSE)"),"")</f>
        <v/>
      </c>
      <c r="F121" s="125"/>
    </row>
    <row r="122">
      <c r="A122" s="120" t="s">
        <v>783</v>
      </c>
      <c r="B122" s="120" t="s">
        <v>784</v>
      </c>
      <c r="C122" s="120" t="s">
        <v>785</v>
      </c>
      <c r="D122" s="122"/>
      <c r="E122" s="123" t="str">
        <f>IFERROR(__xludf.DUMMYFUNCTION("Query('(Fuente) 2. Campos'!$1:$994,""SELECT E WHERE A = '""&amp;D122&amp;""' LIMIT 1"",FALSE)"),"")</f>
        <v/>
      </c>
      <c r="F122" s="125"/>
    </row>
    <row r="123">
      <c r="A123" s="120" t="s">
        <v>783</v>
      </c>
      <c r="B123" s="120" t="s">
        <v>784</v>
      </c>
      <c r="C123" s="120" t="s">
        <v>785</v>
      </c>
      <c r="D123" s="122"/>
      <c r="E123" s="123" t="str">
        <f>IFERROR(__xludf.DUMMYFUNCTION("Query('(Fuente) 2. Campos'!$1:$994,""SELECT E WHERE A = '""&amp;D123&amp;""' LIMIT 1"",FALSE)"),"")</f>
        <v/>
      </c>
      <c r="F123" s="125"/>
    </row>
    <row r="124">
      <c r="A124" s="120" t="s">
        <v>787</v>
      </c>
      <c r="B124" s="120" t="s">
        <v>565</v>
      </c>
      <c r="C124" s="120" t="s">
        <v>566</v>
      </c>
      <c r="D124" s="122" t="s">
        <v>1491</v>
      </c>
      <c r="E124" s="123" t="str">
        <f>IFERROR(__xludf.DUMMYFUNCTION("Query('(Fuente) 2. Campos'!$1:$994,""SELECT E WHERE A = '""&amp;D124&amp;""' LIMIT 1"",FALSE)"),"MXN")</f>
        <v>MXN</v>
      </c>
      <c r="F124" s="125"/>
    </row>
    <row r="125">
      <c r="A125" s="120" t="s">
        <v>788</v>
      </c>
      <c r="B125" s="120" t="s">
        <v>393</v>
      </c>
      <c r="C125" s="120" t="s">
        <v>568</v>
      </c>
      <c r="D125" s="127"/>
      <c r="E125" s="123" t="str">
        <f>IFERROR(__xludf.DUMMYFUNCTION("Query('(Fuente) 2. Campos'!$1:$994,""SELECT E WHERE A = '""&amp;D125&amp;""' LIMIT 1"",FALSE)"),"")</f>
        <v/>
      </c>
      <c r="F125" s="125"/>
    </row>
    <row r="126">
      <c r="A126" s="120" t="s">
        <v>789</v>
      </c>
      <c r="B126" s="120" t="s">
        <v>790</v>
      </c>
      <c r="C126" s="126" t="s">
        <v>791</v>
      </c>
    </row>
    <row r="127">
      <c r="A127" s="120" t="s">
        <v>793</v>
      </c>
      <c r="B127" s="120" t="s">
        <v>794</v>
      </c>
      <c r="C127" s="126" t="s">
        <v>795</v>
      </c>
    </row>
    <row r="128">
      <c r="A128" s="120" t="s">
        <v>796</v>
      </c>
      <c r="B128" s="120" t="s">
        <v>314</v>
      </c>
      <c r="C128" s="120" t="s">
        <v>797</v>
      </c>
      <c r="D128" s="122" t="s">
        <v>1499</v>
      </c>
      <c r="E128" s="123" t="str">
        <f>IFERROR(__xludf.DUMMYFUNCTION("Query('(Fuente) 2. Campos'!$1:$994,""SELECT E WHERE A = '""&amp;D128&amp;""' LIMIT 1"",FALSE)"),"GeoJSON Geometry Objects")</f>
        <v>GeoJSON Geometry Objects</v>
      </c>
      <c r="F128" s="125"/>
    </row>
    <row r="129">
      <c r="A129" s="120" t="s">
        <v>798</v>
      </c>
      <c r="B129" s="120" t="s">
        <v>799</v>
      </c>
      <c r="C129" s="120" t="s">
        <v>800</v>
      </c>
      <c r="D129" s="122" t="s">
        <v>1500</v>
      </c>
      <c r="E129" s="123" t="str">
        <f>IFERROR(__xludf.DUMMYFUNCTION("Query('(Fuente) 2. Campos'!$1:$994,""SELECT E WHERE A = '""&amp;D129&amp;""' LIMIT 1"",FALSE)"),"[17.053841, -96.685002]")</f>
        <v>[17.053841, -96.685002]</v>
      </c>
      <c r="F129" s="125"/>
    </row>
    <row r="130">
      <c r="A130" s="120" t="s">
        <v>801</v>
      </c>
      <c r="B130" s="120" t="s">
        <v>802</v>
      </c>
      <c r="C130" s="126" t="s">
        <v>802</v>
      </c>
    </row>
    <row r="131">
      <c r="A131" s="120" t="s">
        <v>803</v>
      </c>
      <c r="B131" s="120" t="s">
        <v>372</v>
      </c>
      <c r="C131" s="120" t="s">
        <v>804</v>
      </c>
      <c r="D131" s="127"/>
      <c r="E131" s="123" t="str">
        <f>IFERROR(__xludf.DUMMYFUNCTION("Query('(Fuente) 2. Campos'!$1:$994,""SELECT E WHERE A = '""&amp;D131&amp;""' LIMIT 1"",FALSE)"),"")</f>
        <v/>
      </c>
      <c r="F131" s="125"/>
    </row>
    <row r="132">
      <c r="A132" s="120" t="s">
        <v>805</v>
      </c>
      <c r="B132" s="120" t="s">
        <v>806</v>
      </c>
      <c r="C132" s="120" t="s">
        <v>807</v>
      </c>
      <c r="D132" s="127"/>
      <c r="E132" s="123" t="str">
        <f>IFERROR(__xludf.DUMMYFUNCTION("Query('(Fuente) 2. Campos'!$1:$994,""SELECT E WHERE A = '""&amp;D132&amp;""' LIMIT 1"",FALSE)"),"")</f>
        <v/>
      </c>
      <c r="F132" s="125"/>
    </row>
    <row r="133">
      <c r="A133" s="120" t="s">
        <v>808</v>
      </c>
      <c r="B133" s="120" t="s">
        <v>58</v>
      </c>
      <c r="C133" s="120" t="s">
        <v>809</v>
      </c>
      <c r="D133" s="127"/>
      <c r="E133" s="123" t="str">
        <f>IFERROR(__xludf.DUMMYFUNCTION("Query('(Fuente) 2. Campos'!$1:$994,""SELECT E WHERE A = '""&amp;D133&amp;""' LIMIT 1"",FALSE)"),"")</f>
        <v/>
      </c>
      <c r="F133" s="125"/>
    </row>
    <row r="134">
      <c r="A134" s="120" t="s">
        <v>810</v>
      </c>
      <c r="B134" s="120" t="s">
        <v>811</v>
      </c>
      <c r="C134" s="120" t="s">
        <v>812</v>
      </c>
      <c r="D134" s="127"/>
      <c r="E134" s="123" t="str">
        <f>IFERROR(__xludf.DUMMYFUNCTION("Query('(Fuente) 2. Campos'!$1:$994,""SELECT E WHERE A = '""&amp;D134&amp;""' LIMIT 1"",FALSE)"),"")</f>
        <v/>
      </c>
      <c r="F134" s="125"/>
    </row>
    <row r="135">
      <c r="A135" s="120" t="s">
        <v>813</v>
      </c>
      <c r="B135" s="120" t="s">
        <v>814</v>
      </c>
      <c r="C135" s="126" t="s">
        <v>815</v>
      </c>
    </row>
    <row r="136">
      <c r="A136" s="120" t="s">
        <v>816</v>
      </c>
      <c r="B136" s="120" t="s">
        <v>407</v>
      </c>
      <c r="C136" s="120" t="s">
        <v>408</v>
      </c>
      <c r="D136" s="122" t="s">
        <v>1501</v>
      </c>
      <c r="E136" s="123" t="str">
        <f>IFERROR(__xludf.DUMMYFUNCTION("Query('(Fuente) 2. Campos'!$1:$994,""SELECT E WHERE A = '""&amp;D136&amp;""' LIMIT 1"",FALSE)"),"Cipres y Constitución")</f>
        <v>Cipres y Constitución</v>
      </c>
      <c r="F136" s="125"/>
    </row>
    <row r="137">
      <c r="A137" s="120" t="s">
        <v>817</v>
      </c>
      <c r="B137" s="120" t="s">
        <v>410</v>
      </c>
      <c r="C137" s="120" t="s">
        <v>411</v>
      </c>
      <c r="D137" s="122" t="s">
        <v>1502</v>
      </c>
      <c r="E137" s="123" t="str">
        <f>IFERROR(__xludf.DUMMYFUNCTION("Query('(Fuente) 2. Campos'!$1:$994,""SELECT E WHERE A = '""&amp;D137&amp;""' LIMIT 1"",FALSE)"),"Santa Cruz Amilpas")</f>
        <v>Santa Cruz Amilpas</v>
      </c>
      <c r="F137" s="125"/>
    </row>
    <row r="138">
      <c r="A138" s="120" t="s">
        <v>818</v>
      </c>
      <c r="B138" s="120" t="s">
        <v>413</v>
      </c>
      <c r="C138" s="120" t="s">
        <v>414</v>
      </c>
      <c r="D138" s="122" t="s">
        <v>1417</v>
      </c>
      <c r="E138" s="123" t="str">
        <f>IFERROR(__xludf.DUMMYFUNCTION("Query('(Fuente) 2. Campos'!$1:$994,""SELECT E WHERE A = '""&amp;D138&amp;""' LIMIT 1"",FALSE)"),"Valles centrales")</f>
        <v>Valles centrales</v>
      </c>
      <c r="F138" s="125"/>
    </row>
    <row r="139">
      <c r="A139" s="120" t="s">
        <v>819</v>
      </c>
      <c r="B139" s="120" t="s">
        <v>416</v>
      </c>
      <c r="C139" s="120" t="s">
        <v>417</v>
      </c>
      <c r="D139" s="122" t="s">
        <v>1503</v>
      </c>
      <c r="E139" s="123" t="str">
        <f>IFERROR(__xludf.DUMMYFUNCTION("Query('(Fuente) 2. Campos'!$1:$994,""SELECT E WHERE A = '""&amp;D139&amp;""' LIMIT 1"",FALSE)"),"71227")</f>
        <v>71227</v>
      </c>
      <c r="F139" s="125"/>
    </row>
    <row r="140">
      <c r="A140" s="120" t="s">
        <v>820</v>
      </c>
      <c r="B140" s="120" t="s">
        <v>419</v>
      </c>
      <c r="C140" s="120" t="s">
        <v>420</v>
      </c>
      <c r="D140" s="122" t="s">
        <v>1419</v>
      </c>
      <c r="E140" s="123" t="str">
        <f>IFERROR(__xludf.DUMMYFUNCTION("Query('(Fuente) 2. Campos'!$1:$994,""SELECT E WHERE A = '""&amp;D140&amp;""' LIMIT 1"",FALSE)"),"México")</f>
        <v>México</v>
      </c>
      <c r="F140" s="125"/>
    </row>
    <row r="141">
      <c r="A141" s="120" t="s">
        <v>882</v>
      </c>
      <c r="B141" s="120" t="s">
        <v>884</v>
      </c>
      <c r="C141" s="126" t="s">
        <v>885</v>
      </c>
    </row>
    <row r="142">
      <c r="A142" s="120" t="s">
        <v>886</v>
      </c>
      <c r="B142" s="120" t="s">
        <v>376</v>
      </c>
      <c r="C142" s="120" t="s">
        <v>887</v>
      </c>
      <c r="D142" s="122" t="s">
        <v>1504</v>
      </c>
      <c r="E142" s="123" t="str">
        <f>IFERROR(__xludf.DUMMYFUNCTION("Query('(Fuente) 2. Campos'!$1:$994,""SELECT E WHERE A = '""&amp;D142&amp;""' LIMIT 1"",FALSE)"),"Valoración de los elementos que se requieren para la ejecución de los trabajos")</f>
        <v>Valoración de los elementos que se requieren para la ejecución de los trabajos</v>
      </c>
      <c r="F142" s="125"/>
    </row>
    <row r="143">
      <c r="A143" s="120" t="s">
        <v>888</v>
      </c>
      <c r="B143" s="120" t="s">
        <v>889</v>
      </c>
      <c r="C143" s="120" t="s">
        <v>890</v>
      </c>
      <c r="D143" s="122" t="s">
        <v>1493</v>
      </c>
      <c r="E143" s="123" t="str">
        <f>IFERROR(__xludf.DUMMYFUNCTION("Query('(Fuente) 2. Campos'!$1:$994,""SELECT E WHERE A = '""&amp;D143&amp;""' LIMIT 1"",FALSE)"),"30/05/2020")</f>
        <v>30/05/2020</v>
      </c>
      <c r="F143" s="125"/>
    </row>
    <row r="144">
      <c r="A144" s="120" t="s">
        <v>891</v>
      </c>
      <c r="B144" s="120" t="s">
        <v>892</v>
      </c>
      <c r="C144" s="133" t="s">
        <v>893</v>
      </c>
    </row>
    <row r="145">
      <c r="A145" s="120" t="s">
        <v>894</v>
      </c>
      <c r="B145" s="120" t="s">
        <v>472</v>
      </c>
      <c r="C145" s="120" t="s">
        <v>473</v>
      </c>
      <c r="D145" s="122" t="s">
        <v>1455</v>
      </c>
      <c r="E145" s="123" t="str">
        <f>IFERROR(__xludf.DUMMYFUNCTION("Query('(Fuente) 2. Campos'!$1:$994,""SELECT E WHERE A = '""&amp;D145&amp;""' LIMIT 1"",FALSE)"),"GRUPO FORMADO POR: SISTEMAS ESPECIALES DE METALIZACIÓN SANFER, S.A. DE C.V. E INBISA ARQUITECTURA BASICA, S.A. DE C.V.")</f>
        <v>GRUPO FORMADO POR: SISTEMAS ESPECIALES DE METALIZACIÓN SANFER, S.A. DE C.V. E INBISA ARQUITECTURA BASICA, S.A. DE C.V.</v>
      </c>
      <c r="F145" s="125"/>
    </row>
    <row r="146">
      <c r="A146" s="120" t="s">
        <v>895</v>
      </c>
      <c r="B146" s="120" t="s">
        <v>358</v>
      </c>
      <c r="C146" s="120" t="s">
        <v>475</v>
      </c>
      <c r="D146" s="122" t="s">
        <v>1456</v>
      </c>
      <c r="E146" s="123" t="str">
        <f>IFERROR(__xludf.DUMMYFUNCTION("Query('(Fuente) 2. Campos'!$1:$994,""SELECT E WHERE A = '""&amp;D146&amp;""' LIMIT 1"",FALSE)"),"SEM1804276LA")</f>
        <v>SEM1804276LA</v>
      </c>
      <c r="F146" s="125"/>
    </row>
    <row r="147">
      <c r="A147" s="120" t="s">
        <v>346</v>
      </c>
      <c r="B147" s="121" t="s">
        <v>1505</v>
      </c>
    </row>
    <row r="148">
      <c r="A148" s="120" t="s">
        <v>353</v>
      </c>
      <c r="B148" s="120" t="s">
        <v>354</v>
      </c>
      <c r="C148" s="120" t="s">
        <v>355</v>
      </c>
      <c r="D148" s="122"/>
      <c r="E148" s="123" t="str">
        <f>IFERROR(__xludf.DUMMYFUNCTION("Query('(Fuente) 2. Campos'!$1:$994,""SELECT E WHERE A = '""&amp;D148&amp;""' LIMIT 1"",FALSE)"),"")</f>
        <v/>
      </c>
      <c r="F148" s="125"/>
    </row>
    <row r="149">
      <c r="A149" s="120" t="s">
        <v>357</v>
      </c>
      <c r="B149" s="120" t="s">
        <v>358</v>
      </c>
      <c r="C149" s="120" t="s">
        <v>359</v>
      </c>
      <c r="D149" s="127"/>
      <c r="E149" s="123" t="str">
        <f>IFERROR(__xludf.DUMMYFUNCTION("Query('(Fuente) 2. Campos'!$1:$994,""SELECT E WHERE A = '""&amp;D149&amp;""' LIMIT 1"",FALSE)"),"")</f>
        <v/>
      </c>
      <c r="F149" s="125"/>
    </row>
    <row r="150">
      <c r="A150" s="120" t="s">
        <v>360</v>
      </c>
      <c r="B150" s="120" t="s">
        <v>361</v>
      </c>
      <c r="C150" s="120" t="s">
        <v>362</v>
      </c>
      <c r="D150" s="122"/>
      <c r="E150" s="123" t="str">
        <f>IFERROR(__xludf.DUMMYFUNCTION("Query('(Fuente) 2. Campos'!$1:$994,""SELECT E WHERE A = '""&amp;D150&amp;""' LIMIT 1"",FALSE)"),"")</f>
        <v/>
      </c>
      <c r="F150" s="125"/>
    </row>
    <row r="151">
      <c r="A151" s="120" t="s">
        <v>364</v>
      </c>
      <c r="B151" s="120" t="s">
        <v>365</v>
      </c>
      <c r="C151" s="126" t="s">
        <v>366</v>
      </c>
    </row>
    <row r="152">
      <c r="A152" s="120" t="s">
        <v>367</v>
      </c>
      <c r="B152" s="120" t="s">
        <v>368</v>
      </c>
      <c r="C152" s="120" t="s">
        <v>369</v>
      </c>
      <c r="D152" s="122"/>
      <c r="E152" s="123" t="str">
        <f>IFERROR(__xludf.DUMMYFUNCTION("Query('(Fuente) 2. Campos'!$1:$994,""SELECT E WHERE A = '""&amp;D152&amp;""' LIMIT 1"",FALSE)"),"")</f>
        <v/>
      </c>
      <c r="F152" s="125"/>
    </row>
    <row r="153">
      <c r="A153" s="120" t="s">
        <v>371</v>
      </c>
      <c r="B153" s="120" t="s">
        <v>372</v>
      </c>
      <c r="C153" s="120" t="s">
        <v>373</v>
      </c>
      <c r="D153" s="127"/>
      <c r="E153" s="123" t="str">
        <f>IFERROR(__xludf.DUMMYFUNCTION("Query('(Fuente) 2. Campos'!$1:$994,""SELECT E WHERE A = '""&amp;D153&amp;""' LIMIT 1"",FALSE)"),"")</f>
        <v/>
      </c>
      <c r="F153" s="125"/>
    </row>
    <row r="154">
      <c r="A154" s="120" t="s">
        <v>375</v>
      </c>
      <c r="B154" s="120" t="s">
        <v>376</v>
      </c>
      <c r="C154" s="120" t="s">
        <v>377</v>
      </c>
      <c r="D154" s="127"/>
      <c r="E154" s="123" t="str">
        <f>IFERROR(__xludf.DUMMYFUNCTION("Query('(Fuente) 2. Campos'!$1:$994,""SELECT E WHERE A = '""&amp;D154&amp;""' LIMIT 1"",FALSE)"),"")</f>
        <v/>
      </c>
      <c r="F154" s="125"/>
    </row>
    <row r="155">
      <c r="A155" s="120" t="s">
        <v>379</v>
      </c>
      <c r="B155" s="120" t="s">
        <v>380</v>
      </c>
      <c r="C155" s="120" t="s">
        <v>381</v>
      </c>
      <c r="D155" s="122"/>
      <c r="E155" s="123" t="str">
        <f>IFERROR(__xludf.DUMMYFUNCTION("Query('(Fuente) 2. Campos'!$1:$994,""SELECT E WHERE A = '""&amp;D155&amp;""' LIMIT 1"",FALSE)"),"")</f>
        <v/>
      </c>
      <c r="F155" s="125"/>
    </row>
    <row r="156">
      <c r="A156" s="120" t="s">
        <v>382</v>
      </c>
      <c r="B156" s="120" t="s">
        <v>383</v>
      </c>
      <c r="C156" s="120" t="s">
        <v>384</v>
      </c>
      <c r="D156" s="122"/>
      <c r="E156" s="123" t="str">
        <f>IFERROR(__xludf.DUMMYFUNCTION("Query('(Fuente) 2. Campos'!$1:$994,""SELECT E WHERE A = '""&amp;D156&amp;""' LIMIT 1"",FALSE)"),"")</f>
        <v/>
      </c>
      <c r="F156" s="125"/>
    </row>
    <row r="157">
      <c r="A157" s="120" t="s">
        <v>386</v>
      </c>
      <c r="B157" s="120" t="s">
        <v>387</v>
      </c>
      <c r="C157" s="120" t="s">
        <v>388</v>
      </c>
      <c r="D157" s="122"/>
      <c r="E157" s="123" t="str">
        <f>IFERROR(__xludf.DUMMYFUNCTION("Query('(Fuente) 2. Campos'!$1:$994,""SELECT E WHERE A = '""&amp;D157&amp;""' LIMIT 1"",FALSE)"),"")</f>
        <v/>
      </c>
      <c r="F157" s="125"/>
    </row>
    <row r="158">
      <c r="A158" s="120" t="s">
        <v>389</v>
      </c>
      <c r="B158" s="120" t="s">
        <v>390</v>
      </c>
      <c r="C158" s="120" t="s">
        <v>391</v>
      </c>
      <c r="D158" s="122"/>
      <c r="E158" s="123" t="str">
        <f>IFERROR(__xludf.DUMMYFUNCTION("Query('(Fuente) 2. Campos'!$1:$994,""SELECT E WHERE A = '""&amp;D158&amp;""' LIMIT 1"",FALSE)"),"")</f>
        <v/>
      </c>
      <c r="F158" s="125"/>
    </row>
    <row r="159">
      <c r="A159" s="120" t="s">
        <v>392</v>
      </c>
      <c r="B159" s="120" t="s">
        <v>393</v>
      </c>
      <c r="C159" s="120" t="s">
        <v>394</v>
      </c>
      <c r="D159" s="127"/>
      <c r="E159" s="123" t="str">
        <f>IFERROR(__xludf.DUMMYFUNCTION("Query('(Fuente) 2. Campos'!$1:$994,""SELECT E WHERE A = '""&amp;D159&amp;""' LIMIT 1"",FALSE)"),"")</f>
        <v/>
      </c>
      <c r="F159" s="125"/>
    </row>
    <row r="160">
      <c r="A160" s="120" t="s">
        <v>396</v>
      </c>
      <c r="B160" s="120" t="s">
        <v>397</v>
      </c>
      <c r="C160" s="126" t="s">
        <v>398</v>
      </c>
    </row>
    <row r="161">
      <c r="A161" s="120" t="s">
        <v>396</v>
      </c>
      <c r="B161" s="120" t="s">
        <v>365</v>
      </c>
      <c r="C161" s="120" t="s">
        <v>366</v>
      </c>
      <c r="D161" s="127"/>
      <c r="E161" s="123" t="str">
        <f>IFERROR(__xludf.DUMMYFUNCTION("Query('(Fuente) 2. Campos'!$1:$994,""SELECT E WHERE A = '""&amp;D161&amp;""' LIMIT 1"",FALSE)"),"")</f>
        <v/>
      </c>
      <c r="F161" s="125"/>
    </row>
    <row r="162">
      <c r="A162" s="120" t="s">
        <v>399</v>
      </c>
      <c r="B162" s="120" t="s">
        <v>372</v>
      </c>
      <c r="C162" s="120" t="s">
        <v>373</v>
      </c>
      <c r="D162" s="127"/>
      <c r="E162" s="123" t="str">
        <f>IFERROR(__xludf.DUMMYFUNCTION("Query('(Fuente) 2. Campos'!$1:$994,""SELECT E WHERE A = '""&amp;D162&amp;""' LIMIT 1"",FALSE)"),"")</f>
        <v/>
      </c>
      <c r="F162" s="125"/>
    </row>
    <row r="163">
      <c r="A163" s="120" t="s">
        <v>400</v>
      </c>
      <c r="B163" s="120" t="s">
        <v>376</v>
      </c>
      <c r="C163" s="120" t="s">
        <v>377</v>
      </c>
      <c r="D163" s="127"/>
      <c r="E163" s="123" t="str">
        <f>IFERROR(__xludf.DUMMYFUNCTION("Query('(Fuente) 2. Campos'!$1:$994,""SELECT E WHERE A = '""&amp;D163&amp;""' LIMIT 1"",FALSE)"),"")</f>
        <v/>
      </c>
      <c r="F163" s="125"/>
    </row>
    <row r="164">
      <c r="A164" s="120" t="s">
        <v>401</v>
      </c>
      <c r="B164" s="120" t="s">
        <v>380</v>
      </c>
      <c r="C164" s="120" t="s">
        <v>381</v>
      </c>
      <c r="D164" s="127"/>
      <c r="E164" s="123" t="str">
        <f>IFERROR(__xludf.DUMMYFUNCTION("Query('(Fuente) 2. Campos'!$1:$994,""SELECT E WHERE A = '""&amp;D164&amp;""' LIMIT 1"",FALSE)"),"")</f>
        <v/>
      </c>
      <c r="F164" s="125"/>
    </row>
    <row r="165">
      <c r="A165" s="120" t="s">
        <v>402</v>
      </c>
      <c r="B165" s="120" t="s">
        <v>393</v>
      </c>
      <c r="C165" s="120" t="s">
        <v>394</v>
      </c>
      <c r="D165" s="127"/>
      <c r="E165" s="123" t="str">
        <f>IFERROR(__xludf.DUMMYFUNCTION("Query('(Fuente) 2. Campos'!$1:$994,""SELECT E WHERE A = '""&amp;D165&amp;""' LIMIT 1"",FALSE)"),"")</f>
        <v/>
      </c>
      <c r="F165" s="125"/>
    </row>
    <row r="166">
      <c r="A166" s="120" t="s">
        <v>403</v>
      </c>
      <c r="B166" s="120" t="s">
        <v>404</v>
      </c>
      <c r="C166" s="126" t="s">
        <v>405</v>
      </c>
    </row>
    <row r="167">
      <c r="A167" s="120" t="s">
        <v>406</v>
      </c>
      <c r="B167" s="120" t="s">
        <v>407</v>
      </c>
      <c r="C167" s="120" t="s">
        <v>408</v>
      </c>
      <c r="D167" s="122"/>
      <c r="E167" s="123" t="str">
        <f>IFERROR(__xludf.DUMMYFUNCTION("Query('(Fuente) 2. Campos'!$1:$994,""SELECT E WHERE A = '""&amp;D167&amp;""' LIMIT 1"",FALSE)"),"")</f>
        <v/>
      </c>
      <c r="F167" s="125"/>
    </row>
    <row r="168">
      <c r="A168" s="120" t="s">
        <v>409</v>
      </c>
      <c r="B168" s="120" t="s">
        <v>410</v>
      </c>
      <c r="C168" s="120" t="s">
        <v>411</v>
      </c>
      <c r="D168" s="122"/>
      <c r="E168" s="123" t="str">
        <f>IFERROR(__xludf.DUMMYFUNCTION("Query('(Fuente) 2. Campos'!$1:$994,""SELECT E WHERE A = '""&amp;D168&amp;""' LIMIT 1"",FALSE)"),"")</f>
        <v/>
      </c>
      <c r="F168" s="125"/>
    </row>
    <row r="169">
      <c r="A169" s="120" t="s">
        <v>412</v>
      </c>
      <c r="B169" s="120" t="s">
        <v>413</v>
      </c>
      <c r="C169" s="120" t="s">
        <v>414</v>
      </c>
      <c r="D169" s="122"/>
      <c r="E169" s="123" t="str">
        <f>IFERROR(__xludf.DUMMYFUNCTION("Query('(Fuente) 2. Campos'!$1:$994,""SELECT E WHERE A = '""&amp;D169&amp;""' LIMIT 1"",FALSE)"),"")</f>
        <v/>
      </c>
      <c r="F169" s="125"/>
    </row>
    <row r="170">
      <c r="A170" s="120" t="s">
        <v>415</v>
      </c>
      <c r="B170" s="120" t="s">
        <v>416</v>
      </c>
      <c r="C170" s="120" t="s">
        <v>417</v>
      </c>
      <c r="D170" s="122"/>
      <c r="E170" s="123" t="str">
        <f>IFERROR(__xludf.DUMMYFUNCTION("Query('(Fuente) 2. Campos'!$1:$994,""SELECT E WHERE A = '""&amp;D170&amp;""' LIMIT 1"",FALSE)"),"")</f>
        <v/>
      </c>
      <c r="F170" s="125"/>
    </row>
    <row r="171">
      <c r="A171" s="120" t="s">
        <v>418</v>
      </c>
      <c r="B171" s="120" t="s">
        <v>419</v>
      </c>
      <c r="C171" s="120" t="s">
        <v>420</v>
      </c>
      <c r="D171" s="122"/>
      <c r="E171" s="123" t="str">
        <f>IFERROR(__xludf.DUMMYFUNCTION("Query('(Fuente) 2. Campos'!$1:$994,""SELECT E WHERE A = '""&amp;D171&amp;""' LIMIT 1"",FALSE)"),"")</f>
        <v/>
      </c>
      <c r="F171" s="125"/>
    </row>
    <row r="172">
      <c r="A172" s="120" t="s">
        <v>421</v>
      </c>
      <c r="B172" s="120" t="s">
        <v>422</v>
      </c>
      <c r="C172" s="126" t="s">
        <v>423</v>
      </c>
    </row>
    <row r="173">
      <c r="A173" s="120" t="s">
        <v>424</v>
      </c>
      <c r="B173" s="120" t="s">
        <v>425</v>
      </c>
      <c r="C173" s="120" t="s">
        <v>426</v>
      </c>
      <c r="D173" s="127"/>
      <c r="E173" s="123" t="str">
        <f>IFERROR(__xludf.DUMMYFUNCTION("Query('(Fuente) 2. Campos'!$1:$994,""SELECT E WHERE A = '""&amp;D173&amp;""' LIMIT 1"",FALSE)"),"")</f>
        <v/>
      </c>
      <c r="F173" s="125"/>
    </row>
    <row r="174">
      <c r="A174" s="120" t="s">
        <v>427</v>
      </c>
      <c r="B174" s="120" t="s">
        <v>428</v>
      </c>
      <c r="C174" s="120" t="s">
        <v>429</v>
      </c>
      <c r="D174" s="127"/>
      <c r="E174" s="123" t="str">
        <f>IFERROR(__xludf.DUMMYFUNCTION("Query('(Fuente) 2. Campos'!$1:$994,""SELECT E WHERE A = '""&amp;D174&amp;""' LIMIT 1"",FALSE)"),"")</f>
        <v/>
      </c>
      <c r="F174" s="125"/>
    </row>
    <row r="175">
      <c r="A175" s="120" t="s">
        <v>430</v>
      </c>
      <c r="B175" s="120" t="s">
        <v>383</v>
      </c>
      <c r="C175" s="120" t="s">
        <v>384</v>
      </c>
      <c r="D175" s="127"/>
      <c r="E175" s="123" t="str">
        <f>IFERROR(__xludf.DUMMYFUNCTION("Query('(Fuente) 2. Campos'!$1:$994,""SELECT E WHERE A = '""&amp;D175&amp;""' LIMIT 1"",FALSE)"),"")</f>
        <v/>
      </c>
      <c r="F175" s="125"/>
    </row>
    <row r="176">
      <c r="A176" s="120" t="s">
        <v>431</v>
      </c>
      <c r="B176" s="120" t="s">
        <v>387</v>
      </c>
      <c r="C176" s="120" t="s">
        <v>388</v>
      </c>
      <c r="D176" s="127"/>
      <c r="E176" s="123" t="str">
        <f>IFERROR(__xludf.DUMMYFUNCTION("Query('(Fuente) 2. Campos'!$1:$994,""SELECT E WHERE A = '""&amp;D176&amp;""' LIMIT 1"",FALSE)"),"")</f>
        <v/>
      </c>
      <c r="F176" s="125"/>
    </row>
    <row r="177">
      <c r="A177" s="120" t="s">
        <v>432</v>
      </c>
      <c r="B177" s="120" t="s">
        <v>390</v>
      </c>
      <c r="C177" s="120" t="s">
        <v>391</v>
      </c>
      <c r="D177" s="127"/>
      <c r="E177" s="123" t="str">
        <f>IFERROR(__xludf.DUMMYFUNCTION("Query('(Fuente) 2. Campos'!$1:$994,""SELECT E WHERE A = '""&amp;D177&amp;""' LIMIT 1"",FALSE)"),"")</f>
        <v/>
      </c>
      <c r="F177" s="125"/>
    </row>
    <row r="178">
      <c r="A178" s="120" t="s">
        <v>433</v>
      </c>
      <c r="B178" s="120" t="s">
        <v>434</v>
      </c>
      <c r="C178" s="120" t="s">
        <v>435</v>
      </c>
      <c r="D178" s="127"/>
      <c r="E178" s="123" t="str">
        <f>IFERROR(__xludf.DUMMYFUNCTION("Query('(Fuente) 2. Campos'!$1:$994,""SELECT E WHERE A = '""&amp;D178&amp;""' LIMIT 1"",FALSE)"),"")</f>
        <v/>
      </c>
      <c r="F178" s="125"/>
    </row>
    <row r="179">
      <c r="A179" s="120" t="s">
        <v>436</v>
      </c>
      <c r="B179" s="120" t="s">
        <v>437</v>
      </c>
      <c r="C179" s="120" t="s">
        <v>438</v>
      </c>
      <c r="D179" s="127"/>
      <c r="E179" s="123" t="str">
        <f>IFERROR(__xludf.DUMMYFUNCTION("Query('(Fuente) 2. Campos'!$1:$994,""SELECT E WHERE A = '""&amp;D179&amp;""' LIMIT 1"",FALSE)"),"")</f>
        <v/>
      </c>
      <c r="F179" s="125"/>
    </row>
    <row r="180">
      <c r="A180" s="120" t="s">
        <v>439</v>
      </c>
      <c r="B180" s="120" t="s">
        <v>440</v>
      </c>
      <c r="C180" s="120" t="s">
        <v>441</v>
      </c>
      <c r="D180" s="127"/>
      <c r="E180" s="123" t="str">
        <f>IFERROR(__xludf.DUMMYFUNCTION("Query('(Fuente) 2. Campos'!$1:$994,""SELECT E WHERE A = '""&amp;D180&amp;""' LIMIT 1"",FALSE)"),"")</f>
        <v/>
      </c>
      <c r="F180" s="125"/>
    </row>
    <row r="181">
      <c r="A181" s="120" t="s">
        <v>442</v>
      </c>
      <c r="B181" s="120" t="s">
        <v>443</v>
      </c>
      <c r="C181" s="120" t="s">
        <v>444</v>
      </c>
      <c r="D181" s="127"/>
      <c r="E181" s="123" t="str">
        <f>IFERROR(__xludf.DUMMYFUNCTION("Query('(Fuente) 2. Campos'!$1:$994,""SELECT E WHERE A = '""&amp;D181&amp;""' LIMIT 1"",FALSE)"),"")</f>
        <v/>
      </c>
      <c r="F181" s="125"/>
    </row>
    <row r="182">
      <c r="A182" s="120" t="s">
        <v>445</v>
      </c>
      <c r="B182" s="120" t="s">
        <v>446</v>
      </c>
      <c r="C182" s="120" t="s">
        <v>447</v>
      </c>
      <c r="D182" s="127"/>
      <c r="E182" s="123" t="str">
        <f>IFERROR(__xludf.DUMMYFUNCTION("Query('(Fuente) 2. Campos'!$1:$994,""SELECT E WHERE A = '""&amp;D182&amp;""' LIMIT 1"",FALSE)"),"")</f>
        <v/>
      </c>
      <c r="F182" s="125"/>
    </row>
    <row r="183">
      <c r="A183" s="120" t="s">
        <v>451</v>
      </c>
      <c r="B183" s="120" t="s">
        <v>450</v>
      </c>
      <c r="C183" s="126" t="s">
        <v>452</v>
      </c>
    </row>
    <row r="184">
      <c r="A184" s="120" t="s">
        <v>451</v>
      </c>
      <c r="B184" s="120" t="s">
        <v>422</v>
      </c>
      <c r="C184" s="120" t="s">
        <v>423</v>
      </c>
      <c r="D184" s="127"/>
      <c r="E184" s="123" t="str">
        <f>IFERROR(__xludf.DUMMYFUNCTION("Query('(Fuente) 2. Campos'!$1:$994,""SELECT E WHERE A = '""&amp;D184&amp;""' LIMIT 1"",FALSE)"),"")</f>
        <v/>
      </c>
      <c r="F184" s="125"/>
    </row>
    <row r="185">
      <c r="A185" s="120" t="s">
        <v>453</v>
      </c>
      <c r="B185" s="120" t="s">
        <v>425</v>
      </c>
      <c r="C185" s="120" t="s">
        <v>426</v>
      </c>
      <c r="D185" s="127"/>
      <c r="E185" s="123" t="str">
        <f>IFERROR(__xludf.DUMMYFUNCTION("Query('(Fuente) 2. Campos'!$1:$994,""SELECT E WHERE A = '""&amp;D185&amp;""' LIMIT 1"",FALSE)"),"")</f>
        <v/>
      </c>
      <c r="F185" s="125"/>
    </row>
    <row r="186">
      <c r="A186" s="120" t="s">
        <v>454</v>
      </c>
      <c r="B186" s="120" t="s">
        <v>428</v>
      </c>
      <c r="C186" s="120" t="s">
        <v>429</v>
      </c>
      <c r="D186" s="127"/>
      <c r="E186" s="123" t="str">
        <f>IFERROR(__xludf.DUMMYFUNCTION("Query('(Fuente) 2. Campos'!$1:$994,""SELECT E WHERE A = '""&amp;D186&amp;""' LIMIT 1"",FALSE)"),"")</f>
        <v/>
      </c>
      <c r="F186" s="125"/>
    </row>
    <row r="187">
      <c r="A187" s="120" t="s">
        <v>455</v>
      </c>
      <c r="B187" s="120" t="s">
        <v>383</v>
      </c>
      <c r="C187" s="120" t="s">
        <v>384</v>
      </c>
      <c r="D187" s="127"/>
      <c r="E187" s="123" t="str">
        <f>IFERROR(__xludf.DUMMYFUNCTION("Query('(Fuente) 2. Campos'!$1:$994,""SELECT E WHERE A = '""&amp;D187&amp;""' LIMIT 1"",FALSE)"),"")</f>
        <v/>
      </c>
      <c r="F187" s="125"/>
    </row>
    <row r="188">
      <c r="A188" s="120" t="s">
        <v>456</v>
      </c>
      <c r="B188" s="120" t="s">
        <v>387</v>
      </c>
      <c r="C188" s="120" t="s">
        <v>388</v>
      </c>
      <c r="D188" s="127"/>
      <c r="E188" s="123" t="str">
        <f>IFERROR(__xludf.DUMMYFUNCTION("Query('(Fuente) 2. Campos'!$1:$994,""SELECT E WHERE A = '""&amp;D188&amp;""' LIMIT 1"",FALSE)"),"")</f>
        <v/>
      </c>
      <c r="F188" s="125"/>
    </row>
    <row r="189">
      <c r="A189" s="120" t="s">
        <v>457</v>
      </c>
      <c r="B189" s="120" t="s">
        <v>390</v>
      </c>
      <c r="C189" s="120" t="s">
        <v>391</v>
      </c>
      <c r="D189" s="127"/>
      <c r="E189" s="123" t="str">
        <f>IFERROR(__xludf.DUMMYFUNCTION("Query('(Fuente) 2. Campos'!$1:$994,""SELECT E WHERE A = '""&amp;D189&amp;""' LIMIT 1"",FALSE)"),"")</f>
        <v/>
      </c>
      <c r="F189" s="125"/>
    </row>
    <row r="190">
      <c r="A190" s="120" t="s">
        <v>458</v>
      </c>
      <c r="B190" s="120" t="s">
        <v>434</v>
      </c>
      <c r="C190" s="120" t="s">
        <v>435</v>
      </c>
      <c r="D190" s="127"/>
      <c r="E190" s="123" t="str">
        <f>IFERROR(__xludf.DUMMYFUNCTION("Query('(Fuente) 2. Campos'!$1:$994,""SELECT E WHERE A = '""&amp;D190&amp;""' LIMIT 1"",FALSE)"),"")</f>
        <v/>
      </c>
      <c r="F190" s="125"/>
    </row>
    <row r="191">
      <c r="A191" s="120" t="s">
        <v>459</v>
      </c>
      <c r="B191" s="120" t="s">
        <v>437</v>
      </c>
      <c r="C191" s="120" t="s">
        <v>438</v>
      </c>
      <c r="D191" s="127"/>
      <c r="E191" s="123" t="str">
        <f>IFERROR(__xludf.DUMMYFUNCTION("Query('(Fuente) 2. Campos'!$1:$994,""SELECT E WHERE A = '""&amp;D191&amp;""' LIMIT 1"",FALSE)"),"")</f>
        <v/>
      </c>
      <c r="F191" s="125"/>
    </row>
    <row r="192">
      <c r="A192" s="120" t="s">
        <v>460</v>
      </c>
      <c r="B192" s="120" t="s">
        <v>440</v>
      </c>
      <c r="C192" s="120" t="s">
        <v>441</v>
      </c>
      <c r="D192" s="127"/>
      <c r="E192" s="123" t="str">
        <f>IFERROR(__xludf.DUMMYFUNCTION("Query('(Fuente) 2. Campos'!$1:$994,""SELECT E WHERE A = '""&amp;D192&amp;""' LIMIT 1"",FALSE)"),"")</f>
        <v/>
      </c>
      <c r="F192" s="125"/>
    </row>
    <row r="193">
      <c r="A193" s="120" t="s">
        <v>461</v>
      </c>
      <c r="B193" s="120" t="s">
        <v>443</v>
      </c>
      <c r="C193" s="120" t="s">
        <v>444</v>
      </c>
      <c r="D193" s="127"/>
      <c r="E193" s="123" t="str">
        <f>IFERROR(__xludf.DUMMYFUNCTION("Query('(Fuente) 2. Campos'!$1:$994,""SELECT E WHERE A = '""&amp;D193&amp;""' LIMIT 1"",FALSE)"),"")</f>
        <v/>
      </c>
      <c r="F193" s="125"/>
    </row>
    <row r="194">
      <c r="A194" s="120" t="s">
        <v>462</v>
      </c>
      <c r="B194" s="120" t="s">
        <v>446</v>
      </c>
      <c r="C194" s="120" t="s">
        <v>447</v>
      </c>
      <c r="D194" s="127"/>
      <c r="E194" s="123" t="str">
        <f>IFERROR(__xludf.DUMMYFUNCTION("Query('(Fuente) 2. Campos'!$1:$994,""SELECT E WHERE A = '""&amp;D194&amp;""' LIMIT 1"",FALSE)"),"")</f>
        <v/>
      </c>
      <c r="F194" s="125"/>
    </row>
    <row r="195">
      <c r="A195" s="120" t="s">
        <v>463</v>
      </c>
      <c r="B195" s="120" t="s">
        <v>464</v>
      </c>
      <c r="C195" s="120" t="s">
        <v>465</v>
      </c>
      <c r="D195" s="127"/>
      <c r="E195" s="123" t="str">
        <f>IFERROR(__xludf.DUMMYFUNCTION("Query('(Fuente) 2. Campos'!$1:$994,""SELECT E WHERE A = '""&amp;D195&amp;""' LIMIT 1"",FALSE)"),"")</f>
        <v/>
      </c>
      <c r="F195" s="125"/>
    </row>
    <row r="196">
      <c r="A196" s="120" t="s">
        <v>467</v>
      </c>
      <c r="B196" s="120" t="s">
        <v>468</v>
      </c>
      <c r="C196" s="126" t="s">
        <v>470</v>
      </c>
    </row>
    <row r="197">
      <c r="A197" s="120" t="s">
        <v>471</v>
      </c>
      <c r="B197" s="120" t="s">
        <v>472</v>
      </c>
      <c r="C197" s="120" t="s">
        <v>473</v>
      </c>
      <c r="D197" s="127"/>
      <c r="E197" s="123" t="str">
        <f>IFERROR(__xludf.DUMMYFUNCTION("Query('(Fuente) 2. Campos'!$1:$994,""SELECT E WHERE A = '""&amp;D197&amp;""' LIMIT 1"",FALSE)"),"")</f>
        <v/>
      </c>
      <c r="F197" s="125"/>
    </row>
    <row r="198">
      <c r="A198" s="120" t="s">
        <v>474</v>
      </c>
      <c r="B198" s="120" t="s">
        <v>358</v>
      </c>
      <c r="C198" s="120" t="s">
        <v>475</v>
      </c>
      <c r="D198" s="127"/>
      <c r="E198" s="123" t="str">
        <f>IFERROR(__xludf.DUMMYFUNCTION("Query('(Fuente) 2. Campos'!$1:$994,""SELECT E WHERE A = '""&amp;D198&amp;""' LIMIT 1"",FALSE)"),"")</f>
        <v/>
      </c>
      <c r="F198" s="125"/>
    </row>
    <row r="199">
      <c r="A199" s="120" t="s">
        <v>896</v>
      </c>
      <c r="B199" s="120" t="s">
        <v>897</v>
      </c>
      <c r="C199" s="126" t="s">
        <v>898</v>
      </c>
    </row>
    <row r="200">
      <c r="A200" s="120" t="s">
        <v>899</v>
      </c>
      <c r="B200" s="120" t="s">
        <v>472</v>
      </c>
      <c r="C200" s="120" t="s">
        <v>473</v>
      </c>
      <c r="D200" s="122" t="s">
        <v>1506</v>
      </c>
      <c r="E200" s="123" t="str">
        <f>IFERROR(__xludf.DUMMYFUNCTION("Query('(Fuente) 2. Campos'!$1:$994,""SELECT E WHERE A = '""&amp;D200&amp;""' LIMIT 1"",FALSE)"),"Departamento de Licitaciones de Obra Públia de CAO")</f>
        <v>Departamento de Licitaciones de Obra Públia de CAO</v>
      </c>
      <c r="F200" s="125"/>
    </row>
    <row r="201">
      <c r="A201" s="120" t="s">
        <v>900</v>
      </c>
      <c r="B201" s="120" t="s">
        <v>358</v>
      </c>
      <c r="C201" s="120" t="s">
        <v>475</v>
      </c>
      <c r="D201" s="122"/>
      <c r="E201" s="123" t="str">
        <f>IFERROR(__xludf.DUMMYFUNCTION("Query('(Fuente) 2. Campos'!$1:$994,""SELECT E WHERE A = '""&amp;D201&amp;""' LIMIT 1"",FALSE)"),"")</f>
        <v/>
      </c>
      <c r="F201" s="125"/>
    </row>
    <row r="202">
      <c r="A202" s="120" t="s">
        <v>346</v>
      </c>
      <c r="B202" s="121" t="s">
        <v>1507</v>
      </c>
    </row>
    <row r="203">
      <c r="A203" s="120" t="s">
        <v>353</v>
      </c>
      <c r="B203" s="120" t="s">
        <v>354</v>
      </c>
      <c r="C203" s="120" t="s">
        <v>355</v>
      </c>
      <c r="D203" s="122"/>
      <c r="E203" s="123" t="str">
        <f>IFERROR(__xludf.DUMMYFUNCTION("Query('(Fuente) 2. Campos'!$1:$994,""SELECT E WHERE A = '""&amp;D203&amp;""' LIMIT 1"",FALSE)"),"")</f>
        <v/>
      </c>
      <c r="F203" s="125"/>
    </row>
    <row r="204">
      <c r="A204" s="120" t="s">
        <v>357</v>
      </c>
      <c r="B204" s="120" t="s">
        <v>358</v>
      </c>
      <c r="C204" s="120" t="s">
        <v>359</v>
      </c>
      <c r="D204" s="127"/>
      <c r="E204" s="123" t="str">
        <f>IFERROR(__xludf.DUMMYFUNCTION("Query('(Fuente) 2. Campos'!$1:$994,""SELECT E WHERE A = '""&amp;D204&amp;""' LIMIT 1"",FALSE)"),"")</f>
        <v/>
      </c>
      <c r="F204" s="125"/>
    </row>
    <row r="205">
      <c r="A205" s="120" t="s">
        <v>360</v>
      </c>
      <c r="B205" s="120" t="s">
        <v>361</v>
      </c>
      <c r="C205" s="120" t="s">
        <v>362</v>
      </c>
      <c r="D205" s="122" t="s">
        <v>1506</v>
      </c>
      <c r="E205" s="123" t="str">
        <f>IFERROR(__xludf.DUMMYFUNCTION("Query('(Fuente) 2. Campos'!$1:$994,""SELECT E WHERE A = '""&amp;D205&amp;""' LIMIT 1"",FALSE)"),"Departamento de Licitaciones de Obra Públia de CAO")</f>
        <v>Departamento de Licitaciones de Obra Públia de CAO</v>
      </c>
      <c r="F205" s="125"/>
    </row>
    <row r="206">
      <c r="A206" s="120" t="s">
        <v>364</v>
      </c>
      <c r="B206" s="120" t="s">
        <v>365</v>
      </c>
      <c r="C206" s="126" t="s">
        <v>366</v>
      </c>
    </row>
    <row r="207">
      <c r="A207" s="120" t="s">
        <v>367</v>
      </c>
      <c r="B207" s="120" t="s">
        <v>368</v>
      </c>
      <c r="C207" s="120" t="s">
        <v>369</v>
      </c>
      <c r="D207" s="122"/>
      <c r="E207" s="123" t="str">
        <f>IFERROR(__xludf.DUMMYFUNCTION("Query('(Fuente) 2. Campos'!$1:$994,""SELECT E WHERE A = '""&amp;D207&amp;""' LIMIT 1"",FALSE)"),"")</f>
        <v/>
      </c>
      <c r="F207" s="125"/>
    </row>
    <row r="208">
      <c r="A208" s="120" t="s">
        <v>371</v>
      </c>
      <c r="B208" s="120" t="s">
        <v>372</v>
      </c>
      <c r="C208" s="120" t="s">
        <v>373</v>
      </c>
      <c r="D208" s="127"/>
      <c r="E208" s="123" t="str">
        <f>IFERROR(__xludf.DUMMYFUNCTION("Query('(Fuente) 2. Campos'!$1:$994,""SELECT E WHERE A = '""&amp;D208&amp;""' LIMIT 1"",FALSE)"),"")</f>
        <v/>
      </c>
      <c r="F208" s="125"/>
    </row>
    <row r="209">
      <c r="A209" s="120" t="s">
        <v>375</v>
      </c>
      <c r="B209" s="120" t="s">
        <v>376</v>
      </c>
      <c r="C209" s="120" t="s">
        <v>377</v>
      </c>
      <c r="D209" s="127"/>
      <c r="E209" s="123" t="str">
        <f>IFERROR(__xludf.DUMMYFUNCTION("Query('(Fuente) 2. Campos'!$1:$994,""SELECT E WHERE A = '""&amp;D209&amp;""' LIMIT 1"",FALSE)"),"")</f>
        <v/>
      </c>
      <c r="F209" s="125"/>
    </row>
    <row r="210">
      <c r="A210" s="120" t="s">
        <v>379</v>
      </c>
      <c r="B210" s="120" t="s">
        <v>380</v>
      </c>
      <c r="C210" s="120" t="s">
        <v>381</v>
      </c>
      <c r="D210" s="127"/>
      <c r="E210" s="123" t="str">
        <f>IFERROR(__xludf.DUMMYFUNCTION("Query('(Fuente) 2. Campos'!$1:$994,""SELECT E WHERE A = '""&amp;D210&amp;""' LIMIT 1"",FALSE)"),"")</f>
        <v/>
      </c>
      <c r="F210" s="125"/>
    </row>
    <row r="211">
      <c r="A211" s="120" t="s">
        <v>382</v>
      </c>
      <c r="B211" s="120" t="s">
        <v>383</v>
      </c>
      <c r="C211" s="120" t="s">
        <v>384</v>
      </c>
      <c r="D211" s="127"/>
      <c r="E211" s="123" t="str">
        <f>IFERROR(__xludf.DUMMYFUNCTION("Query('(Fuente) 2. Campos'!$1:$994,""SELECT E WHERE A = '""&amp;D211&amp;""' LIMIT 1"",FALSE)"),"")</f>
        <v/>
      </c>
      <c r="F211" s="125"/>
    </row>
    <row r="212">
      <c r="A212" s="120" t="s">
        <v>386</v>
      </c>
      <c r="B212" s="120" t="s">
        <v>387</v>
      </c>
      <c r="C212" s="120" t="s">
        <v>388</v>
      </c>
      <c r="D212" s="127"/>
      <c r="E212" s="123" t="str">
        <f>IFERROR(__xludf.DUMMYFUNCTION("Query('(Fuente) 2. Campos'!$1:$994,""SELECT E WHERE A = '""&amp;D212&amp;""' LIMIT 1"",FALSE)"),"")</f>
        <v/>
      </c>
      <c r="F212" s="125"/>
    </row>
    <row r="213">
      <c r="A213" s="120" t="s">
        <v>389</v>
      </c>
      <c r="B213" s="120" t="s">
        <v>390</v>
      </c>
      <c r="C213" s="120" t="s">
        <v>391</v>
      </c>
      <c r="D213" s="127"/>
      <c r="E213" s="123" t="str">
        <f>IFERROR(__xludf.DUMMYFUNCTION("Query('(Fuente) 2. Campos'!$1:$994,""SELECT E WHERE A = '""&amp;D213&amp;""' LIMIT 1"",FALSE)"),"")</f>
        <v/>
      </c>
      <c r="F213" s="125"/>
    </row>
    <row r="214">
      <c r="A214" s="120" t="s">
        <v>392</v>
      </c>
      <c r="B214" s="120" t="s">
        <v>393</v>
      </c>
      <c r="C214" s="120" t="s">
        <v>394</v>
      </c>
      <c r="D214" s="127"/>
      <c r="E214" s="123" t="str">
        <f>IFERROR(__xludf.DUMMYFUNCTION("Query('(Fuente) 2. Campos'!$1:$994,""SELECT E WHERE A = '""&amp;D214&amp;""' LIMIT 1"",FALSE)"),"")</f>
        <v/>
      </c>
      <c r="F214" s="125"/>
    </row>
    <row r="215">
      <c r="A215" s="120" t="s">
        <v>396</v>
      </c>
      <c r="B215" s="120" t="s">
        <v>397</v>
      </c>
      <c r="C215" s="126" t="s">
        <v>398</v>
      </c>
    </row>
    <row r="216">
      <c r="A216" s="120" t="s">
        <v>396</v>
      </c>
      <c r="B216" s="120" t="s">
        <v>365</v>
      </c>
      <c r="C216" s="120" t="s">
        <v>366</v>
      </c>
      <c r="D216" s="127"/>
      <c r="E216" s="123" t="str">
        <f>IFERROR(__xludf.DUMMYFUNCTION("Query('(Fuente) 2. Campos'!$1:$994,""SELECT E WHERE A = '""&amp;D216&amp;""' LIMIT 1"",FALSE)"),"")</f>
        <v/>
      </c>
      <c r="F216" s="125"/>
    </row>
    <row r="217">
      <c r="A217" s="120" t="s">
        <v>399</v>
      </c>
      <c r="B217" s="120" t="s">
        <v>372</v>
      </c>
      <c r="C217" s="120" t="s">
        <v>373</v>
      </c>
      <c r="D217" s="127"/>
      <c r="E217" s="123" t="str">
        <f>IFERROR(__xludf.DUMMYFUNCTION("Query('(Fuente) 2. Campos'!$1:$994,""SELECT E WHERE A = '""&amp;D217&amp;""' LIMIT 1"",FALSE)"),"")</f>
        <v/>
      </c>
      <c r="F217" s="125"/>
    </row>
    <row r="218">
      <c r="A218" s="120" t="s">
        <v>400</v>
      </c>
      <c r="B218" s="120" t="s">
        <v>376</v>
      </c>
      <c r="C218" s="120" t="s">
        <v>377</v>
      </c>
      <c r="D218" s="127"/>
      <c r="E218" s="123" t="str">
        <f>IFERROR(__xludf.DUMMYFUNCTION("Query('(Fuente) 2. Campos'!$1:$994,""SELECT E WHERE A = '""&amp;D218&amp;""' LIMIT 1"",FALSE)"),"")</f>
        <v/>
      </c>
      <c r="F218" s="125"/>
    </row>
    <row r="219">
      <c r="A219" s="120" t="s">
        <v>401</v>
      </c>
      <c r="B219" s="120" t="s">
        <v>380</v>
      </c>
      <c r="C219" s="120" t="s">
        <v>381</v>
      </c>
      <c r="D219" s="127"/>
      <c r="E219" s="123" t="str">
        <f>IFERROR(__xludf.DUMMYFUNCTION("Query('(Fuente) 2. Campos'!$1:$994,""SELECT E WHERE A = '""&amp;D219&amp;""' LIMIT 1"",FALSE)"),"")</f>
        <v/>
      </c>
      <c r="F219" s="125"/>
    </row>
    <row r="220">
      <c r="A220" s="120" t="s">
        <v>402</v>
      </c>
      <c r="B220" s="120" t="s">
        <v>393</v>
      </c>
      <c r="C220" s="120" t="s">
        <v>394</v>
      </c>
      <c r="D220" s="127"/>
      <c r="E220" s="123" t="str">
        <f>IFERROR(__xludf.DUMMYFUNCTION("Query('(Fuente) 2. Campos'!$1:$994,""SELECT E WHERE A = '""&amp;D220&amp;""' LIMIT 1"",FALSE)"),"")</f>
        <v/>
      </c>
      <c r="F220" s="125"/>
    </row>
    <row r="221">
      <c r="A221" s="120" t="s">
        <v>403</v>
      </c>
      <c r="B221" s="120" t="s">
        <v>404</v>
      </c>
      <c r="C221" s="126" t="s">
        <v>405</v>
      </c>
    </row>
    <row r="222">
      <c r="A222" s="120" t="s">
        <v>406</v>
      </c>
      <c r="B222" s="120" t="s">
        <v>407</v>
      </c>
      <c r="C222" s="120" t="s">
        <v>408</v>
      </c>
      <c r="D222" s="122" t="s">
        <v>1415</v>
      </c>
      <c r="E222" s="123" t="str">
        <f>IFERROR(__xludf.DUMMYFUNCTION("Query('(Fuente) 2. Campos'!$1:$994,""SELECT E WHERE A = '""&amp;D222&amp;""' LIMIT 1"",FALSE)"),"Av. Gerardo Pandal Graff No. 1")</f>
        <v>Av. Gerardo Pandal Graff No. 1</v>
      </c>
      <c r="F222" s="125"/>
    </row>
    <row r="223">
      <c r="A223" s="120" t="s">
        <v>409</v>
      </c>
      <c r="B223" s="120" t="s">
        <v>410</v>
      </c>
      <c r="C223" s="120" t="s">
        <v>411</v>
      </c>
      <c r="D223" s="122" t="s">
        <v>1416</v>
      </c>
      <c r="E223" s="123" t="str">
        <f>IFERROR(__xludf.DUMMYFUNCTION("Query('(Fuente) 2. Campos'!$1:$994,""SELECT E WHERE A = '""&amp;D223&amp;""' LIMIT 1"",FALSE)"),"Reyes Mantecon")</f>
        <v>Reyes Mantecon</v>
      </c>
      <c r="F223" s="125"/>
    </row>
    <row r="224">
      <c r="A224" s="120" t="s">
        <v>412</v>
      </c>
      <c r="B224" s="120" t="s">
        <v>413</v>
      </c>
      <c r="C224" s="120" t="s">
        <v>414</v>
      </c>
      <c r="D224" s="122" t="s">
        <v>1417</v>
      </c>
      <c r="E224" s="123" t="str">
        <f>IFERROR(__xludf.DUMMYFUNCTION("Query('(Fuente) 2. Campos'!$1:$994,""SELECT E WHERE A = '""&amp;D224&amp;""' LIMIT 1"",FALSE)"),"Valles centrales")</f>
        <v>Valles centrales</v>
      </c>
      <c r="F224" s="125"/>
    </row>
    <row r="225">
      <c r="A225" s="120" t="s">
        <v>415</v>
      </c>
      <c r="B225" s="120" t="s">
        <v>416</v>
      </c>
      <c r="C225" s="120" t="s">
        <v>417</v>
      </c>
      <c r="D225" s="122" t="s">
        <v>1418</v>
      </c>
      <c r="E225" s="123" t="str">
        <f>IFERROR(__xludf.DUMMYFUNCTION("Query('(Fuente) 2. Campos'!$1:$994,""SELECT E WHERE A = '""&amp;D225&amp;""' LIMIT 1"",FALSE)"),"71257")</f>
        <v>71257</v>
      </c>
      <c r="F225" s="125"/>
    </row>
    <row r="226">
      <c r="A226" s="120" t="s">
        <v>418</v>
      </c>
      <c r="B226" s="120" t="s">
        <v>419</v>
      </c>
      <c r="C226" s="120" t="s">
        <v>420</v>
      </c>
      <c r="D226" s="122" t="s">
        <v>1419</v>
      </c>
      <c r="E226" s="123" t="str">
        <f>IFERROR(__xludf.DUMMYFUNCTION("Query('(Fuente) 2. Campos'!$1:$994,""SELECT E WHERE A = '""&amp;D226&amp;""' LIMIT 1"",FALSE)"),"México")</f>
        <v>México</v>
      </c>
      <c r="F226" s="125"/>
    </row>
    <row r="227">
      <c r="A227" s="120" t="s">
        <v>421</v>
      </c>
      <c r="B227" s="120" t="s">
        <v>422</v>
      </c>
      <c r="C227" s="126" t="s">
        <v>423</v>
      </c>
    </row>
    <row r="228">
      <c r="A228" s="120" t="s">
        <v>424</v>
      </c>
      <c r="B228" s="120" t="s">
        <v>425</v>
      </c>
      <c r="C228" s="120" t="s">
        <v>426</v>
      </c>
      <c r="D228" s="122" t="s">
        <v>1413</v>
      </c>
      <c r="E228" s="123" t="str">
        <f>IFERROR(__xludf.DUMMYFUNCTION("Query('(Fuente) 2. Campos'!$1:$994,""SELECT E WHERE A = '""&amp;D228&amp;""' LIMIT 1"",FALSE)"),"Jefe de la Unidad de Licitaciones")</f>
        <v>Jefe de la Unidad de Licitaciones</v>
      </c>
      <c r="F228" s="125"/>
    </row>
    <row r="229">
      <c r="A229" s="120" t="s">
        <v>427</v>
      </c>
      <c r="B229" s="120" t="s">
        <v>428</v>
      </c>
      <c r="C229" s="120" t="s">
        <v>429</v>
      </c>
      <c r="D229" s="127"/>
      <c r="E229" s="123" t="str">
        <f>IFERROR(__xludf.DUMMYFUNCTION("Query('(Fuente) 2. Campos'!$1:$994,""SELECT E WHERE A = '""&amp;D229&amp;""' LIMIT 1"",FALSE)"),"")</f>
        <v/>
      </c>
      <c r="F229" s="125"/>
    </row>
    <row r="230">
      <c r="A230" s="120" t="s">
        <v>430</v>
      </c>
      <c r="B230" s="120" t="s">
        <v>383</v>
      </c>
      <c r="C230" s="120" t="s">
        <v>384</v>
      </c>
      <c r="D230" s="127"/>
      <c r="E230" s="123" t="str">
        <f>IFERROR(__xludf.DUMMYFUNCTION("Query('(Fuente) 2. Campos'!$1:$994,""SELECT E WHERE A = '""&amp;D230&amp;""' LIMIT 1"",FALSE)"),"")</f>
        <v/>
      </c>
      <c r="F230" s="125"/>
    </row>
    <row r="231">
      <c r="A231" s="120" t="s">
        <v>431</v>
      </c>
      <c r="B231" s="120" t="s">
        <v>387</v>
      </c>
      <c r="C231" s="120" t="s">
        <v>388</v>
      </c>
      <c r="D231" s="127"/>
      <c r="E231" s="123" t="str">
        <f>IFERROR(__xludf.DUMMYFUNCTION("Query('(Fuente) 2. Campos'!$1:$994,""SELECT E WHERE A = '""&amp;D231&amp;""' LIMIT 1"",FALSE)"),"")</f>
        <v/>
      </c>
      <c r="F231" s="125"/>
    </row>
    <row r="232">
      <c r="A232" s="120" t="s">
        <v>432</v>
      </c>
      <c r="B232" s="120" t="s">
        <v>390</v>
      </c>
      <c r="C232" s="120" t="s">
        <v>391</v>
      </c>
      <c r="D232" s="127"/>
      <c r="E232" s="123" t="str">
        <f>IFERROR(__xludf.DUMMYFUNCTION("Query('(Fuente) 2. Campos'!$1:$994,""SELECT E WHERE A = '""&amp;D232&amp;""' LIMIT 1"",FALSE)"),"")</f>
        <v/>
      </c>
      <c r="F232" s="125"/>
    </row>
    <row r="233">
      <c r="A233" s="120" t="s">
        <v>433</v>
      </c>
      <c r="B233" s="120" t="s">
        <v>434</v>
      </c>
      <c r="C233" s="120" t="s">
        <v>435</v>
      </c>
      <c r="D233" s="127"/>
      <c r="E233" s="123" t="str">
        <f>IFERROR(__xludf.DUMMYFUNCTION("Query('(Fuente) 2. Campos'!$1:$994,""SELECT E WHERE A = '""&amp;D233&amp;""' LIMIT 1"",FALSE)"),"")</f>
        <v/>
      </c>
      <c r="F233" s="125"/>
    </row>
    <row r="234">
      <c r="A234" s="120" t="s">
        <v>436</v>
      </c>
      <c r="B234" s="120" t="s">
        <v>437</v>
      </c>
      <c r="C234" s="120" t="s">
        <v>438</v>
      </c>
      <c r="D234" s="127"/>
      <c r="E234" s="123" t="str">
        <f>IFERROR(__xludf.DUMMYFUNCTION("Query('(Fuente) 2. Campos'!$1:$994,""SELECT E WHERE A = '""&amp;D234&amp;""' LIMIT 1"",FALSE)"),"")</f>
        <v/>
      </c>
      <c r="F234" s="125"/>
    </row>
    <row r="235">
      <c r="A235" s="120" t="s">
        <v>439</v>
      </c>
      <c r="B235" s="120" t="s">
        <v>440</v>
      </c>
      <c r="C235" s="120" t="s">
        <v>441</v>
      </c>
      <c r="D235" s="127"/>
      <c r="E235" s="123" t="str">
        <f>IFERROR(__xludf.DUMMYFUNCTION("Query('(Fuente) 2. Campos'!$1:$994,""SELECT E WHERE A = '""&amp;D235&amp;""' LIMIT 1"",FALSE)"),"")</f>
        <v/>
      </c>
      <c r="F235" s="125"/>
    </row>
    <row r="236">
      <c r="A236" s="120" t="s">
        <v>442</v>
      </c>
      <c r="B236" s="120" t="s">
        <v>443</v>
      </c>
      <c r="C236" s="120" t="s">
        <v>444</v>
      </c>
      <c r="D236" s="122" t="s">
        <v>1414</v>
      </c>
      <c r="E236" s="129" t="str">
        <f>IFERROR(__xludf.DUMMYFUNCTION("Query('(Fuente) 2. Campos'!$1:$994,""SELECT E WHERE A = '""&amp;D236&amp;""' LIMIT 1"",FALSE)"),"https://www.oaxaca.gob.mx/cao/")</f>
        <v>https://www.oaxaca.gob.mx/cao/</v>
      </c>
      <c r="F236" s="125"/>
    </row>
    <row r="237">
      <c r="A237" s="120" t="s">
        <v>445</v>
      </c>
      <c r="B237" s="120" t="s">
        <v>446</v>
      </c>
      <c r="C237" s="120" t="s">
        <v>447</v>
      </c>
      <c r="D237" s="122" t="s">
        <v>1422</v>
      </c>
      <c r="E237" s="123" t="str">
        <f>IFERROR(__xludf.DUMMYFUNCTION("Query('(Fuente) 2. Campos'!$1:$994,""SELECT E WHERE A = '""&amp;D237&amp;""' LIMIT 1"",FALSE)"),"es")</f>
        <v>es</v>
      </c>
      <c r="F237" s="125"/>
    </row>
    <row r="238">
      <c r="A238" s="120" t="s">
        <v>451</v>
      </c>
      <c r="B238" s="120" t="s">
        <v>450</v>
      </c>
      <c r="C238" s="126" t="s">
        <v>452</v>
      </c>
    </row>
    <row r="239">
      <c r="A239" s="120" t="s">
        <v>451</v>
      </c>
      <c r="B239" s="120" t="s">
        <v>422</v>
      </c>
      <c r="C239" s="120" t="s">
        <v>423</v>
      </c>
      <c r="D239" s="127"/>
      <c r="E239" s="123" t="str">
        <f>IFERROR(__xludf.DUMMYFUNCTION("Query('(Fuente) 2. Campos'!$1:$994,""SELECT E WHERE A = '""&amp;D239&amp;""' LIMIT 1"",FALSE)"),"")</f>
        <v/>
      </c>
      <c r="F239" s="125"/>
    </row>
    <row r="240">
      <c r="A240" s="120" t="s">
        <v>453</v>
      </c>
      <c r="B240" s="120" t="s">
        <v>425</v>
      </c>
      <c r="C240" s="120" t="s">
        <v>426</v>
      </c>
      <c r="D240" s="127"/>
      <c r="E240" s="123" t="str">
        <f>IFERROR(__xludf.DUMMYFUNCTION("Query('(Fuente) 2. Campos'!$1:$994,""SELECT E WHERE A = '""&amp;D240&amp;""' LIMIT 1"",FALSE)"),"")</f>
        <v/>
      </c>
      <c r="F240" s="125"/>
    </row>
    <row r="241">
      <c r="A241" s="120" t="s">
        <v>454</v>
      </c>
      <c r="B241" s="120" t="s">
        <v>428</v>
      </c>
      <c r="C241" s="120" t="s">
        <v>429</v>
      </c>
      <c r="D241" s="127"/>
      <c r="E241" s="123" t="str">
        <f>IFERROR(__xludf.DUMMYFUNCTION("Query('(Fuente) 2. Campos'!$1:$994,""SELECT E WHERE A = '""&amp;D241&amp;""' LIMIT 1"",FALSE)"),"")</f>
        <v/>
      </c>
      <c r="F241" s="125"/>
    </row>
    <row r="242">
      <c r="A242" s="120" t="s">
        <v>455</v>
      </c>
      <c r="B242" s="120" t="s">
        <v>383</v>
      </c>
      <c r="C242" s="120" t="s">
        <v>384</v>
      </c>
      <c r="D242" s="127"/>
      <c r="E242" s="123" t="str">
        <f>IFERROR(__xludf.DUMMYFUNCTION("Query('(Fuente) 2. Campos'!$1:$994,""SELECT E WHERE A = '""&amp;D242&amp;""' LIMIT 1"",FALSE)"),"")</f>
        <v/>
      </c>
      <c r="F242" s="125"/>
    </row>
    <row r="243">
      <c r="A243" s="120" t="s">
        <v>456</v>
      </c>
      <c r="B243" s="120" t="s">
        <v>387</v>
      </c>
      <c r="C243" s="120" t="s">
        <v>388</v>
      </c>
      <c r="D243" s="127"/>
      <c r="E243" s="123" t="str">
        <f>IFERROR(__xludf.DUMMYFUNCTION("Query('(Fuente) 2. Campos'!$1:$994,""SELECT E WHERE A = '""&amp;D243&amp;""' LIMIT 1"",FALSE)"),"")</f>
        <v/>
      </c>
      <c r="F243" s="125"/>
    </row>
    <row r="244">
      <c r="A244" s="120" t="s">
        <v>457</v>
      </c>
      <c r="B244" s="120" t="s">
        <v>390</v>
      </c>
      <c r="C244" s="120" t="s">
        <v>391</v>
      </c>
      <c r="D244" s="127"/>
      <c r="E244" s="123" t="str">
        <f>IFERROR(__xludf.DUMMYFUNCTION("Query('(Fuente) 2. Campos'!$1:$994,""SELECT E WHERE A = '""&amp;D244&amp;""' LIMIT 1"",FALSE)"),"")</f>
        <v/>
      </c>
      <c r="F244" s="125"/>
    </row>
    <row r="245">
      <c r="A245" s="120" t="s">
        <v>458</v>
      </c>
      <c r="B245" s="120" t="s">
        <v>434</v>
      </c>
      <c r="C245" s="120" t="s">
        <v>435</v>
      </c>
      <c r="D245" s="127"/>
      <c r="E245" s="123" t="str">
        <f>IFERROR(__xludf.DUMMYFUNCTION("Query('(Fuente) 2. Campos'!$1:$994,""SELECT E WHERE A = '""&amp;D245&amp;""' LIMIT 1"",FALSE)"),"")</f>
        <v/>
      </c>
      <c r="F245" s="125"/>
    </row>
    <row r="246">
      <c r="A246" s="120" t="s">
        <v>459</v>
      </c>
      <c r="B246" s="120" t="s">
        <v>437</v>
      </c>
      <c r="C246" s="120" t="s">
        <v>438</v>
      </c>
      <c r="D246" s="127"/>
      <c r="E246" s="123" t="str">
        <f>IFERROR(__xludf.DUMMYFUNCTION("Query('(Fuente) 2. Campos'!$1:$994,""SELECT E WHERE A = '""&amp;D246&amp;""' LIMIT 1"",FALSE)"),"")</f>
        <v/>
      </c>
      <c r="F246" s="125"/>
    </row>
    <row r="247">
      <c r="A247" s="120" t="s">
        <v>460</v>
      </c>
      <c r="B247" s="120" t="s">
        <v>440</v>
      </c>
      <c r="C247" s="120" t="s">
        <v>441</v>
      </c>
      <c r="D247" s="127"/>
      <c r="E247" s="123" t="str">
        <f>IFERROR(__xludf.DUMMYFUNCTION("Query('(Fuente) 2. Campos'!$1:$994,""SELECT E WHERE A = '""&amp;D247&amp;""' LIMIT 1"",FALSE)"),"")</f>
        <v/>
      </c>
      <c r="F247" s="125"/>
    </row>
    <row r="248">
      <c r="A248" s="120" t="s">
        <v>461</v>
      </c>
      <c r="B248" s="120" t="s">
        <v>443</v>
      </c>
      <c r="C248" s="120" t="s">
        <v>444</v>
      </c>
      <c r="D248" s="127"/>
      <c r="E248" s="123" t="str">
        <f>IFERROR(__xludf.DUMMYFUNCTION("Query('(Fuente) 2. Campos'!$1:$994,""SELECT E WHERE A = '""&amp;D248&amp;""' LIMIT 1"",FALSE)"),"")</f>
        <v/>
      </c>
      <c r="F248" s="125"/>
    </row>
    <row r="249">
      <c r="A249" s="120" t="s">
        <v>462</v>
      </c>
      <c r="B249" s="120" t="s">
        <v>446</v>
      </c>
      <c r="C249" s="120" t="s">
        <v>447</v>
      </c>
      <c r="D249" s="127"/>
      <c r="E249" s="123" t="str">
        <f>IFERROR(__xludf.DUMMYFUNCTION("Query('(Fuente) 2. Campos'!$1:$994,""SELECT E WHERE A = '""&amp;D249&amp;""' LIMIT 1"",FALSE)"),"")</f>
        <v/>
      </c>
      <c r="F249" s="125"/>
    </row>
    <row r="250">
      <c r="A250" s="120" t="s">
        <v>463</v>
      </c>
      <c r="B250" s="120" t="s">
        <v>464</v>
      </c>
      <c r="C250" s="120" t="s">
        <v>465</v>
      </c>
      <c r="D250" s="127"/>
      <c r="E250" s="123" t="str">
        <f>IFERROR(__xludf.DUMMYFUNCTION("Query('(Fuente) 2. Campos'!$1:$994,""SELECT E WHERE A = '""&amp;D250&amp;""' LIMIT 1"",FALSE)"),"")</f>
        <v/>
      </c>
      <c r="F250" s="125"/>
    </row>
    <row r="251">
      <c r="A251" s="120" t="s">
        <v>467</v>
      </c>
      <c r="B251" s="120" t="s">
        <v>468</v>
      </c>
      <c r="C251" s="126" t="s">
        <v>470</v>
      </c>
    </row>
    <row r="252">
      <c r="A252" s="120" t="s">
        <v>471</v>
      </c>
      <c r="B252" s="120" t="s">
        <v>472</v>
      </c>
      <c r="C252" s="120" t="s">
        <v>473</v>
      </c>
      <c r="D252" s="127"/>
      <c r="E252" s="123" t="str">
        <f>IFERROR(__xludf.DUMMYFUNCTION("Query('(Fuente) 2. Campos'!$1:$994,""SELECT E WHERE A = '""&amp;D252&amp;""' LIMIT 1"",FALSE)"),"")</f>
        <v/>
      </c>
      <c r="F252" s="125"/>
    </row>
    <row r="253">
      <c r="A253" s="120" t="s">
        <v>474</v>
      </c>
      <c r="B253" s="120" t="s">
        <v>358</v>
      </c>
      <c r="C253" s="120" t="s">
        <v>475</v>
      </c>
      <c r="D253" s="127"/>
      <c r="E253" s="123" t="str">
        <f>IFERROR(__xludf.DUMMYFUNCTION("Query('(Fuente) 2. Campos'!$1:$994,""SELECT E WHERE A = '""&amp;D253&amp;""' LIMIT 1"",FALSE)"),"")</f>
        <v/>
      </c>
      <c r="F253" s="125"/>
    </row>
    <row r="254">
      <c r="A254" s="120" t="s">
        <v>920</v>
      </c>
      <c r="B254" s="120" t="s">
        <v>921</v>
      </c>
      <c r="C254" s="126" t="s">
        <v>922</v>
      </c>
    </row>
    <row r="255">
      <c r="A255" s="120" t="s">
        <v>925</v>
      </c>
      <c r="B255" s="120" t="s">
        <v>472</v>
      </c>
      <c r="C255" s="120" t="s">
        <v>473</v>
      </c>
      <c r="D255" s="127"/>
      <c r="E255" s="123" t="str">
        <f>IFERROR(__xludf.DUMMYFUNCTION("Query('(Fuente) 2. Campos'!$1:$994,""SELECT E WHERE A = '""&amp;D255&amp;""' LIMIT 1"",FALSE)"),"")</f>
        <v/>
      </c>
      <c r="F255" s="125"/>
    </row>
    <row r="256">
      <c r="A256" s="120" t="s">
        <v>926</v>
      </c>
      <c r="B256" s="120" t="s">
        <v>358</v>
      </c>
      <c r="C256" s="120" t="s">
        <v>475</v>
      </c>
      <c r="D256" s="127"/>
      <c r="E256" s="123" t="str">
        <f>IFERROR(__xludf.DUMMYFUNCTION("Query('(Fuente) 2. Campos'!$1:$994,""SELECT E WHERE A = '""&amp;D256&amp;""' LIMIT 1"",FALSE)"),"")</f>
        <v/>
      </c>
      <c r="F256" s="125"/>
    </row>
    <row r="257">
      <c r="A257" s="120" t="s">
        <v>346</v>
      </c>
      <c r="B257" s="121" t="s">
        <v>1508</v>
      </c>
    </row>
    <row r="258">
      <c r="A258" s="120" t="s">
        <v>353</v>
      </c>
      <c r="B258" s="120" t="s">
        <v>354</v>
      </c>
      <c r="C258" s="120" t="s">
        <v>355</v>
      </c>
      <c r="D258" s="122"/>
      <c r="E258" s="123" t="str">
        <f>IFERROR(__xludf.DUMMYFUNCTION("Query('(Fuente) 2. Campos'!$1:$994,""SELECT E WHERE A = '""&amp;D258&amp;""' LIMIT 1"",FALSE)"),"")</f>
        <v/>
      </c>
      <c r="F258" s="125"/>
    </row>
    <row r="259">
      <c r="A259" s="120" t="s">
        <v>357</v>
      </c>
      <c r="B259" s="120" t="s">
        <v>358</v>
      </c>
      <c r="C259" s="120" t="s">
        <v>359</v>
      </c>
      <c r="D259" s="122"/>
      <c r="E259" s="123" t="str">
        <f>IFERROR(__xludf.DUMMYFUNCTION("Query('(Fuente) 2. Campos'!$1:$994,""SELECT E WHERE A = '""&amp;D259&amp;""' LIMIT 1"",FALSE)"),"")</f>
        <v/>
      </c>
      <c r="F259" s="125"/>
    </row>
    <row r="260">
      <c r="A260" s="120" t="s">
        <v>360</v>
      </c>
      <c r="B260" s="120" t="s">
        <v>361</v>
      </c>
      <c r="C260" s="120" t="s">
        <v>362</v>
      </c>
      <c r="D260" s="127"/>
      <c r="E260" s="123" t="str">
        <f>IFERROR(__xludf.DUMMYFUNCTION("Query('(Fuente) 2. Campos'!$1:$994,""SELECT E WHERE A = '""&amp;D260&amp;""' LIMIT 1"",FALSE)"),"")</f>
        <v/>
      </c>
      <c r="F260" s="125"/>
    </row>
    <row r="261">
      <c r="A261" s="120" t="s">
        <v>364</v>
      </c>
      <c r="B261" s="120" t="s">
        <v>365</v>
      </c>
      <c r="C261" s="126" t="s">
        <v>366</v>
      </c>
    </row>
    <row r="262">
      <c r="A262" s="120" t="s">
        <v>367</v>
      </c>
      <c r="B262" s="120" t="s">
        <v>368</v>
      </c>
      <c r="C262" s="120" t="s">
        <v>369</v>
      </c>
      <c r="D262" s="122"/>
      <c r="E262" s="123" t="str">
        <f>IFERROR(__xludf.DUMMYFUNCTION("Query('(Fuente) 2. Campos'!$1:$994,""SELECT E WHERE A = '""&amp;D262&amp;""' LIMIT 1"",FALSE)"),"")</f>
        <v/>
      </c>
      <c r="F262" s="125"/>
    </row>
    <row r="263">
      <c r="A263" s="120" t="s">
        <v>371</v>
      </c>
      <c r="B263" s="120" t="s">
        <v>372</v>
      </c>
      <c r="C263" s="120" t="s">
        <v>373</v>
      </c>
      <c r="D263" s="127"/>
      <c r="E263" s="123" t="str">
        <f>IFERROR(__xludf.DUMMYFUNCTION("Query('(Fuente) 2. Campos'!$1:$994,""SELECT E WHERE A = '""&amp;D263&amp;""' LIMIT 1"",FALSE)"),"")</f>
        <v/>
      </c>
      <c r="F263" s="125"/>
    </row>
    <row r="264">
      <c r="A264" s="120" t="s">
        <v>375</v>
      </c>
      <c r="B264" s="120" t="s">
        <v>376</v>
      </c>
      <c r="C264" s="120" t="s">
        <v>377</v>
      </c>
      <c r="D264" s="127"/>
      <c r="E264" s="123" t="str">
        <f>IFERROR(__xludf.DUMMYFUNCTION("Query('(Fuente) 2. Campos'!$1:$994,""SELECT E WHERE A = '""&amp;D264&amp;""' LIMIT 1"",FALSE)"),"")</f>
        <v/>
      </c>
      <c r="F264" s="125"/>
    </row>
    <row r="265">
      <c r="A265" s="120" t="s">
        <v>379</v>
      </c>
      <c r="B265" s="120" t="s">
        <v>380</v>
      </c>
      <c r="C265" s="120" t="s">
        <v>381</v>
      </c>
      <c r="D265" s="122"/>
      <c r="E265" s="123" t="str">
        <f>IFERROR(__xludf.DUMMYFUNCTION("Query('(Fuente) 2. Campos'!$1:$994,""SELECT E WHERE A = '""&amp;D265&amp;""' LIMIT 1"",FALSE)"),"")</f>
        <v/>
      </c>
      <c r="F265" s="125"/>
    </row>
    <row r="266">
      <c r="A266" s="120" t="s">
        <v>382</v>
      </c>
      <c r="B266" s="120" t="s">
        <v>383</v>
      </c>
      <c r="C266" s="120" t="s">
        <v>384</v>
      </c>
      <c r="D266" s="122"/>
      <c r="E266" s="123" t="str">
        <f>IFERROR(__xludf.DUMMYFUNCTION("Query('(Fuente) 2. Campos'!$1:$994,""SELECT E WHERE A = '""&amp;D266&amp;""' LIMIT 1"",FALSE)"),"")</f>
        <v/>
      </c>
      <c r="F266" s="125"/>
    </row>
    <row r="267">
      <c r="A267" s="120" t="s">
        <v>386</v>
      </c>
      <c r="B267" s="120" t="s">
        <v>387</v>
      </c>
      <c r="C267" s="120" t="s">
        <v>388</v>
      </c>
      <c r="D267" s="122"/>
      <c r="E267" s="123" t="str">
        <f>IFERROR(__xludf.DUMMYFUNCTION("Query('(Fuente) 2. Campos'!$1:$994,""SELECT E WHERE A = '""&amp;D267&amp;""' LIMIT 1"",FALSE)"),"")</f>
        <v/>
      </c>
      <c r="F267" s="125"/>
    </row>
    <row r="268">
      <c r="A268" s="120" t="s">
        <v>389</v>
      </c>
      <c r="B268" s="120" t="s">
        <v>390</v>
      </c>
      <c r="C268" s="120" t="s">
        <v>391</v>
      </c>
      <c r="D268" s="122"/>
      <c r="E268" s="123" t="str">
        <f>IFERROR(__xludf.DUMMYFUNCTION("Query('(Fuente) 2. Campos'!$1:$994,""SELECT E WHERE A = '""&amp;D268&amp;""' LIMIT 1"",FALSE)"),"")</f>
        <v/>
      </c>
      <c r="F268" s="125"/>
    </row>
    <row r="269">
      <c r="A269" s="120" t="s">
        <v>392</v>
      </c>
      <c r="B269" s="120" t="s">
        <v>393</v>
      </c>
      <c r="C269" s="120" t="s">
        <v>394</v>
      </c>
      <c r="D269" s="122"/>
      <c r="E269" s="123" t="str">
        <f>IFERROR(__xludf.DUMMYFUNCTION("Query('(Fuente) 2. Campos'!$1:$994,""SELECT E WHERE A = '""&amp;D269&amp;""' LIMIT 1"",FALSE)"),"")</f>
        <v/>
      </c>
      <c r="F269" s="125"/>
    </row>
    <row r="270">
      <c r="A270" s="120" t="s">
        <v>396</v>
      </c>
      <c r="B270" s="120" t="s">
        <v>397</v>
      </c>
      <c r="C270" s="126" t="s">
        <v>398</v>
      </c>
    </row>
    <row r="271">
      <c r="A271" s="120" t="s">
        <v>396</v>
      </c>
      <c r="B271" s="120" t="s">
        <v>365</v>
      </c>
      <c r="C271" s="120" t="s">
        <v>366</v>
      </c>
      <c r="D271" s="127"/>
      <c r="E271" s="123" t="str">
        <f>IFERROR(__xludf.DUMMYFUNCTION("Query('(Fuente) 2. Campos'!$1:$994,""SELECT E WHERE A = '""&amp;D271&amp;""' LIMIT 1"",FALSE)"),"")</f>
        <v/>
      </c>
      <c r="F271" s="125"/>
    </row>
    <row r="272">
      <c r="A272" s="120" t="s">
        <v>399</v>
      </c>
      <c r="B272" s="120" t="s">
        <v>372</v>
      </c>
      <c r="C272" s="120" t="s">
        <v>373</v>
      </c>
      <c r="D272" s="127"/>
      <c r="E272" s="123" t="str">
        <f>IFERROR(__xludf.DUMMYFUNCTION("Query('(Fuente) 2. Campos'!$1:$994,""SELECT E WHERE A = '""&amp;D272&amp;""' LIMIT 1"",FALSE)"),"")</f>
        <v/>
      </c>
      <c r="F272" s="125"/>
    </row>
    <row r="273">
      <c r="A273" s="120" t="s">
        <v>400</v>
      </c>
      <c r="B273" s="120" t="s">
        <v>376</v>
      </c>
      <c r="C273" s="120" t="s">
        <v>377</v>
      </c>
      <c r="D273" s="127"/>
      <c r="E273" s="123" t="str">
        <f>IFERROR(__xludf.DUMMYFUNCTION("Query('(Fuente) 2. Campos'!$1:$994,""SELECT E WHERE A = '""&amp;D273&amp;""' LIMIT 1"",FALSE)"),"")</f>
        <v/>
      </c>
      <c r="F273" s="125"/>
    </row>
    <row r="274">
      <c r="A274" s="120" t="s">
        <v>401</v>
      </c>
      <c r="B274" s="120" t="s">
        <v>380</v>
      </c>
      <c r="C274" s="120" t="s">
        <v>381</v>
      </c>
      <c r="D274" s="127"/>
      <c r="E274" s="123" t="str">
        <f>IFERROR(__xludf.DUMMYFUNCTION("Query('(Fuente) 2. Campos'!$1:$994,""SELECT E WHERE A = '""&amp;D274&amp;""' LIMIT 1"",FALSE)"),"")</f>
        <v/>
      </c>
      <c r="F274" s="125"/>
    </row>
    <row r="275">
      <c r="A275" s="120" t="s">
        <v>402</v>
      </c>
      <c r="B275" s="120" t="s">
        <v>393</v>
      </c>
      <c r="C275" s="120" t="s">
        <v>394</v>
      </c>
      <c r="D275" s="127"/>
      <c r="E275" s="123" t="str">
        <f>IFERROR(__xludf.DUMMYFUNCTION("Query('(Fuente) 2. Campos'!$1:$994,""SELECT E WHERE A = '""&amp;D275&amp;""' LIMIT 1"",FALSE)"),"")</f>
        <v/>
      </c>
      <c r="F275" s="125"/>
    </row>
    <row r="276">
      <c r="A276" s="120" t="s">
        <v>403</v>
      </c>
      <c r="B276" s="120" t="s">
        <v>404</v>
      </c>
      <c r="C276" s="126" t="s">
        <v>405</v>
      </c>
    </row>
    <row r="277">
      <c r="A277" s="120" t="s">
        <v>406</v>
      </c>
      <c r="B277" s="120" t="s">
        <v>407</v>
      </c>
      <c r="C277" s="120" t="s">
        <v>408</v>
      </c>
      <c r="D277" s="127"/>
      <c r="E277" s="123" t="str">
        <f>IFERROR(__xludf.DUMMYFUNCTION("Query('(Fuente) 2. Campos'!$1:$994,""SELECT E WHERE A = '""&amp;D277&amp;""' LIMIT 1"",FALSE)"),"")</f>
        <v/>
      </c>
      <c r="F277" s="125"/>
    </row>
    <row r="278">
      <c r="A278" s="120" t="s">
        <v>409</v>
      </c>
      <c r="B278" s="120" t="s">
        <v>410</v>
      </c>
      <c r="C278" s="120" t="s">
        <v>411</v>
      </c>
      <c r="D278" s="127"/>
      <c r="E278" s="123" t="str">
        <f>IFERROR(__xludf.DUMMYFUNCTION("Query('(Fuente) 2. Campos'!$1:$994,""SELECT E WHERE A = '""&amp;D278&amp;""' LIMIT 1"",FALSE)"),"")</f>
        <v/>
      </c>
      <c r="F278" s="125"/>
    </row>
    <row r="279">
      <c r="A279" s="120" t="s">
        <v>412</v>
      </c>
      <c r="B279" s="120" t="s">
        <v>413</v>
      </c>
      <c r="C279" s="120" t="s">
        <v>414</v>
      </c>
      <c r="D279" s="127"/>
      <c r="E279" s="123" t="str">
        <f>IFERROR(__xludf.DUMMYFUNCTION("Query('(Fuente) 2. Campos'!$1:$994,""SELECT E WHERE A = '""&amp;D279&amp;""' LIMIT 1"",FALSE)"),"")</f>
        <v/>
      </c>
      <c r="F279" s="125"/>
    </row>
    <row r="280">
      <c r="A280" s="120" t="s">
        <v>415</v>
      </c>
      <c r="B280" s="120" t="s">
        <v>416</v>
      </c>
      <c r="C280" s="120" t="s">
        <v>417</v>
      </c>
      <c r="D280" s="122"/>
      <c r="E280" s="123" t="str">
        <f>IFERROR(__xludf.DUMMYFUNCTION("Query('(Fuente) 2. Campos'!$1:$994,""SELECT E WHERE A = '""&amp;D280&amp;""' LIMIT 1"",FALSE)"),"")</f>
        <v/>
      </c>
      <c r="F280" s="125"/>
    </row>
    <row r="281">
      <c r="A281" s="120" t="s">
        <v>418</v>
      </c>
      <c r="B281" s="120" t="s">
        <v>419</v>
      </c>
      <c r="C281" s="120" t="s">
        <v>420</v>
      </c>
      <c r="D281" s="127"/>
      <c r="E281" s="123" t="str">
        <f>IFERROR(__xludf.DUMMYFUNCTION("Query('(Fuente) 2. Campos'!$1:$994,""SELECT E WHERE A = '""&amp;D281&amp;""' LIMIT 1"",FALSE)"),"")</f>
        <v/>
      </c>
      <c r="F281" s="125"/>
    </row>
    <row r="282">
      <c r="A282" s="120" t="s">
        <v>421</v>
      </c>
      <c r="B282" s="120" t="s">
        <v>422</v>
      </c>
      <c r="C282" s="126" t="s">
        <v>423</v>
      </c>
    </row>
    <row r="283">
      <c r="A283" s="120" t="s">
        <v>424</v>
      </c>
      <c r="B283" s="120" t="s">
        <v>425</v>
      </c>
      <c r="C283" s="120" t="s">
        <v>426</v>
      </c>
      <c r="D283" s="127"/>
      <c r="E283" s="123" t="str">
        <f>IFERROR(__xludf.DUMMYFUNCTION("Query('(Fuente) 2. Campos'!$1:$994,""SELECT E WHERE A = '""&amp;D283&amp;""' LIMIT 1"",FALSE)"),"")</f>
        <v/>
      </c>
      <c r="F283" s="125"/>
    </row>
    <row r="284">
      <c r="A284" s="120" t="s">
        <v>427</v>
      </c>
      <c r="B284" s="120" t="s">
        <v>428</v>
      </c>
      <c r="C284" s="120" t="s">
        <v>429</v>
      </c>
      <c r="D284" s="122"/>
      <c r="E284" s="123" t="str">
        <f>IFERROR(__xludf.DUMMYFUNCTION("Query('(Fuente) 2. Campos'!$1:$994,""SELECT E WHERE A = '""&amp;D284&amp;""' LIMIT 1"",FALSE)"),"")</f>
        <v/>
      </c>
      <c r="F284" s="125"/>
    </row>
    <row r="285">
      <c r="A285" s="120" t="s">
        <v>430</v>
      </c>
      <c r="B285" s="120" t="s">
        <v>383</v>
      </c>
      <c r="C285" s="120" t="s">
        <v>384</v>
      </c>
      <c r="D285" s="122"/>
      <c r="E285" s="123" t="str">
        <f>IFERROR(__xludf.DUMMYFUNCTION("Query('(Fuente) 2. Campos'!$1:$994,""SELECT E WHERE A = '""&amp;D285&amp;""' LIMIT 1"",FALSE)"),"")</f>
        <v/>
      </c>
      <c r="F285" s="125"/>
    </row>
    <row r="286">
      <c r="A286" s="120" t="s">
        <v>431</v>
      </c>
      <c r="B286" s="120" t="s">
        <v>387</v>
      </c>
      <c r="C286" s="120" t="s">
        <v>388</v>
      </c>
      <c r="D286" s="122"/>
      <c r="E286" s="123" t="str">
        <f>IFERROR(__xludf.DUMMYFUNCTION("Query('(Fuente) 2. Campos'!$1:$994,""SELECT E WHERE A = '""&amp;D286&amp;""' LIMIT 1"",FALSE)"),"")</f>
        <v/>
      </c>
      <c r="F286" s="125"/>
    </row>
    <row r="287">
      <c r="A287" s="120" t="s">
        <v>432</v>
      </c>
      <c r="B287" s="120" t="s">
        <v>390</v>
      </c>
      <c r="C287" s="120" t="s">
        <v>391</v>
      </c>
      <c r="D287" s="122"/>
      <c r="E287" s="123" t="str">
        <f>IFERROR(__xludf.DUMMYFUNCTION("Query('(Fuente) 2. Campos'!$1:$994,""SELECT E WHERE A = '""&amp;D287&amp;""' LIMIT 1"",FALSE)"),"")</f>
        <v/>
      </c>
      <c r="F287" s="125"/>
    </row>
    <row r="288">
      <c r="A288" s="120" t="s">
        <v>433</v>
      </c>
      <c r="B288" s="120" t="s">
        <v>434</v>
      </c>
      <c r="C288" s="120" t="s">
        <v>435</v>
      </c>
      <c r="D288" s="122"/>
      <c r="E288" s="123" t="str">
        <f>IFERROR(__xludf.DUMMYFUNCTION("Query('(Fuente) 2. Campos'!$1:$994,""SELECT E WHERE A = '""&amp;D288&amp;""' LIMIT 1"",FALSE)"),"")</f>
        <v/>
      </c>
      <c r="F288" s="125"/>
    </row>
    <row r="289">
      <c r="A289" s="120" t="s">
        <v>436</v>
      </c>
      <c r="B289" s="120" t="s">
        <v>437</v>
      </c>
      <c r="C289" s="120" t="s">
        <v>438</v>
      </c>
      <c r="D289" s="122"/>
      <c r="E289" s="123" t="str">
        <f>IFERROR(__xludf.DUMMYFUNCTION("Query('(Fuente) 2. Campos'!$1:$994,""SELECT E WHERE A = '""&amp;D289&amp;""' LIMIT 1"",FALSE)"),"")</f>
        <v/>
      </c>
      <c r="F289" s="125"/>
    </row>
    <row r="290">
      <c r="A290" s="120" t="s">
        <v>439</v>
      </c>
      <c r="B290" s="120" t="s">
        <v>440</v>
      </c>
      <c r="C290" s="120" t="s">
        <v>441</v>
      </c>
      <c r="D290" s="127"/>
      <c r="E290" s="123" t="str">
        <f>IFERROR(__xludf.DUMMYFUNCTION("Query('(Fuente) 2. Campos'!$1:$994,""SELECT E WHERE A = '""&amp;D290&amp;""' LIMIT 1"",FALSE)"),"")</f>
        <v/>
      </c>
      <c r="F290" s="125"/>
    </row>
    <row r="291">
      <c r="A291" s="120" t="s">
        <v>442</v>
      </c>
      <c r="B291" s="120" t="s">
        <v>443</v>
      </c>
      <c r="C291" s="120" t="s">
        <v>444</v>
      </c>
      <c r="D291" s="127"/>
      <c r="E291" s="123" t="str">
        <f>IFERROR(__xludf.DUMMYFUNCTION("Query('(Fuente) 2. Campos'!$1:$994,""SELECT E WHERE A = '""&amp;D291&amp;""' LIMIT 1"",FALSE)"),"")</f>
        <v/>
      </c>
      <c r="F291" s="125"/>
    </row>
    <row r="292">
      <c r="A292" s="120" t="s">
        <v>445</v>
      </c>
      <c r="B292" s="120" t="s">
        <v>446</v>
      </c>
      <c r="C292" s="120" t="s">
        <v>447</v>
      </c>
      <c r="D292" s="127"/>
      <c r="E292" s="123" t="str">
        <f>IFERROR(__xludf.DUMMYFUNCTION("Query('(Fuente) 2. Campos'!$1:$994,""SELECT E WHERE A = '""&amp;D292&amp;""' LIMIT 1"",FALSE)"),"")</f>
        <v/>
      </c>
      <c r="F292" s="125"/>
    </row>
    <row r="293">
      <c r="A293" s="120" t="s">
        <v>451</v>
      </c>
      <c r="B293" s="120" t="s">
        <v>450</v>
      </c>
      <c r="C293" s="126" t="s">
        <v>452</v>
      </c>
    </row>
    <row r="294">
      <c r="A294" s="120" t="s">
        <v>451</v>
      </c>
      <c r="B294" s="120" t="s">
        <v>422</v>
      </c>
      <c r="C294" s="120" t="s">
        <v>423</v>
      </c>
      <c r="D294" s="127"/>
      <c r="E294" s="123" t="str">
        <f>IFERROR(__xludf.DUMMYFUNCTION("Query('(Fuente) 2. Campos'!$1:$994,""SELECT E WHERE A = '""&amp;D294&amp;""' LIMIT 1"",FALSE)"),"")</f>
        <v/>
      </c>
      <c r="F294" s="125"/>
    </row>
    <row r="295">
      <c r="A295" s="120" t="s">
        <v>453</v>
      </c>
      <c r="B295" s="120" t="s">
        <v>425</v>
      </c>
      <c r="C295" s="120" t="s">
        <v>426</v>
      </c>
      <c r="D295" s="127"/>
      <c r="E295" s="123" t="str">
        <f>IFERROR(__xludf.DUMMYFUNCTION("Query('(Fuente) 2. Campos'!$1:$994,""SELECT E WHERE A = '""&amp;D295&amp;""' LIMIT 1"",FALSE)"),"")</f>
        <v/>
      </c>
      <c r="F295" s="125"/>
    </row>
    <row r="296">
      <c r="A296" s="120" t="s">
        <v>454</v>
      </c>
      <c r="B296" s="120" t="s">
        <v>428</v>
      </c>
      <c r="C296" s="120" t="s">
        <v>429</v>
      </c>
      <c r="D296" s="127"/>
      <c r="E296" s="123" t="str">
        <f>IFERROR(__xludf.DUMMYFUNCTION("Query('(Fuente) 2. Campos'!$1:$994,""SELECT E WHERE A = '""&amp;D296&amp;""' LIMIT 1"",FALSE)"),"")</f>
        <v/>
      </c>
      <c r="F296" s="125"/>
    </row>
    <row r="297">
      <c r="A297" s="120" t="s">
        <v>455</v>
      </c>
      <c r="B297" s="120" t="s">
        <v>383</v>
      </c>
      <c r="C297" s="120" t="s">
        <v>384</v>
      </c>
      <c r="D297" s="127"/>
      <c r="E297" s="123" t="str">
        <f>IFERROR(__xludf.DUMMYFUNCTION("Query('(Fuente) 2. Campos'!$1:$994,""SELECT E WHERE A = '""&amp;D297&amp;""' LIMIT 1"",FALSE)"),"")</f>
        <v/>
      </c>
      <c r="F297" s="125"/>
    </row>
    <row r="298">
      <c r="A298" s="120" t="s">
        <v>456</v>
      </c>
      <c r="B298" s="120" t="s">
        <v>387</v>
      </c>
      <c r="C298" s="120" t="s">
        <v>388</v>
      </c>
      <c r="D298" s="127"/>
      <c r="E298" s="123" t="str">
        <f>IFERROR(__xludf.DUMMYFUNCTION("Query('(Fuente) 2. Campos'!$1:$994,""SELECT E WHERE A = '""&amp;D298&amp;""' LIMIT 1"",FALSE)"),"")</f>
        <v/>
      </c>
      <c r="F298" s="125"/>
    </row>
    <row r="299">
      <c r="A299" s="120" t="s">
        <v>457</v>
      </c>
      <c r="B299" s="120" t="s">
        <v>390</v>
      </c>
      <c r="C299" s="120" t="s">
        <v>391</v>
      </c>
      <c r="D299" s="127"/>
      <c r="E299" s="123" t="str">
        <f>IFERROR(__xludf.DUMMYFUNCTION("Query('(Fuente) 2. Campos'!$1:$994,""SELECT E WHERE A = '""&amp;D299&amp;""' LIMIT 1"",FALSE)"),"")</f>
        <v/>
      </c>
      <c r="F299" s="125"/>
    </row>
    <row r="300">
      <c r="A300" s="120" t="s">
        <v>458</v>
      </c>
      <c r="B300" s="120" t="s">
        <v>434</v>
      </c>
      <c r="C300" s="120" t="s">
        <v>435</v>
      </c>
      <c r="D300" s="127"/>
      <c r="E300" s="123" t="str">
        <f>IFERROR(__xludf.DUMMYFUNCTION("Query('(Fuente) 2. Campos'!$1:$994,""SELECT E WHERE A = '""&amp;D300&amp;""' LIMIT 1"",FALSE)"),"")</f>
        <v/>
      </c>
      <c r="F300" s="125"/>
    </row>
    <row r="301">
      <c r="A301" s="120" t="s">
        <v>459</v>
      </c>
      <c r="B301" s="120" t="s">
        <v>437</v>
      </c>
      <c r="C301" s="120" t="s">
        <v>438</v>
      </c>
      <c r="D301" s="127"/>
      <c r="E301" s="123" t="str">
        <f>IFERROR(__xludf.DUMMYFUNCTION("Query('(Fuente) 2. Campos'!$1:$994,""SELECT E WHERE A = '""&amp;D301&amp;""' LIMIT 1"",FALSE)"),"")</f>
        <v/>
      </c>
      <c r="F301" s="125"/>
    </row>
    <row r="302">
      <c r="A302" s="120" t="s">
        <v>460</v>
      </c>
      <c r="B302" s="120" t="s">
        <v>440</v>
      </c>
      <c r="C302" s="120" t="s">
        <v>441</v>
      </c>
      <c r="D302" s="127"/>
      <c r="E302" s="123" t="str">
        <f>IFERROR(__xludf.DUMMYFUNCTION("Query('(Fuente) 2. Campos'!$1:$994,""SELECT E WHERE A = '""&amp;D302&amp;""' LIMIT 1"",FALSE)"),"")</f>
        <v/>
      </c>
      <c r="F302" s="125"/>
    </row>
    <row r="303">
      <c r="A303" s="120" t="s">
        <v>461</v>
      </c>
      <c r="B303" s="120" t="s">
        <v>443</v>
      </c>
      <c r="C303" s="120" t="s">
        <v>444</v>
      </c>
      <c r="D303" s="127"/>
      <c r="E303" s="123" t="str">
        <f>IFERROR(__xludf.DUMMYFUNCTION("Query('(Fuente) 2. Campos'!$1:$994,""SELECT E WHERE A = '""&amp;D303&amp;""' LIMIT 1"",FALSE)"),"")</f>
        <v/>
      </c>
      <c r="F303" s="125"/>
    </row>
    <row r="304">
      <c r="A304" s="120" t="s">
        <v>462</v>
      </c>
      <c r="B304" s="120" t="s">
        <v>446</v>
      </c>
      <c r="C304" s="120" t="s">
        <v>447</v>
      </c>
      <c r="D304" s="127"/>
      <c r="E304" s="123" t="str">
        <f>IFERROR(__xludf.DUMMYFUNCTION("Query('(Fuente) 2. Campos'!$1:$994,""SELECT E WHERE A = '""&amp;D304&amp;""' LIMIT 1"",FALSE)"),"")</f>
        <v/>
      </c>
      <c r="F304" s="125"/>
    </row>
    <row r="305">
      <c r="A305" s="120" t="s">
        <v>463</v>
      </c>
      <c r="B305" s="120" t="s">
        <v>464</v>
      </c>
      <c r="C305" s="120" t="s">
        <v>465</v>
      </c>
      <c r="D305" s="127"/>
      <c r="E305" s="123" t="str">
        <f>IFERROR(__xludf.DUMMYFUNCTION("Query('(Fuente) 2. Campos'!$1:$994,""SELECT E WHERE A = '""&amp;D305&amp;""' LIMIT 1"",FALSE)"),"")</f>
        <v/>
      </c>
      <c r="F305" s="125"/>
    </row>
    <row r="306">
      <c r="A306" s="120" t="s">
        <v>467</v>
      </c>
      <c r="B306" s="120" t="s">
        <v>468</v>
      </c>
      <c r="C306" s="126" t="s">
        <v>470</v>
      </c>
    </row>
    <row r="307">
      <c r="A307" s="120" t="s">
        <v>471</v>
      </c>
      <c r="B307" s="120" t="s">
        <v>472</v>
      </c>
      <c r="C307" s="120" t="s">
        <v>473</v>
      </c>
      <c r="D307" s="127"/>
      <c r="E307" s="123" t="str">
        <f>IFERROR(__xludf.DUMMYFUNCTION("Query('(Fuente) 2. Campos'!$1:$994,""SELECT E WHERE A = '""&amp;D307&amp;""' LIMIT 1"",FALSE)"),"")</f>
        <v/>
      </c>
      <c r="F307" s="125"/>
    </row>
    <row r="308">
      <c r="A308" s="120" t="s">
        <v>474</v>
      </c>
      <c r="B308" s="120" t="s">
        <v>358</v>
      </c>
      <c r="C308" s="120" t="s">
        <v>475</v>
      </c>
      <c r="D308" s="127"/>
      <c r="E308" s="123" t="str">
        <f>IFERROR(__xludf.DUMMYFUNCTION("Query('(Fuente) 2. Campos'!$1:$994,""SELECT E WHERE A = '""&amp;D308&amp;""' LIMIT 1"",FALSE)"),"")</f>
        <v/>
      </c>
      <c r="F308" s="125"/>
    </row>
    <row r="309">
      <c r="A309" s="120" t="s">
        <v>927</v>
      </c>
      <c r="B309" s="120" t="s">
        <v>45</v>
      </c>
      <c r="C309" s="126" t="s">
        <v>928</v>
      </c>
    </row>
    <row r="310">
      <c r="A310" s="120" t="s">
        <v>929</v>
      </c>
      <c r="B310" s="120" t="s">
        <v>376</v>
      </c>
      <c r="C310" s="120" t="s">
        <v>682</v>
      </c>
      <c r="D310" s="127"/>
      <c r="E310" s="123" t="str">
        <f>IFERROR(__xludf.DUMMYFUNCTION("Query('(Fuente) 2. Campos'!$1:$994,""SELECT E WHERE A = '""&amp;D310&amp;""' LIMIT 1"",FALSE)"),"")</f>
        <v/>
      </c>
      <c r="F310" s="125"/>
    </row>
    <row r="311">
      <c r="A311" s="120" t="s">
        <v>930</v>
      </c>
      <c r="B311" s="120" t="s">
        <v>684</v>
      </c>
      <c r="C311" s="120" t="s">
        <v>685</v>
      </c>
      <c r="D311" s="127"/>
      <c r="E311" s="123" t="str">
        <f>IFERROR(__xludf.DUMMYFUNCTION("Query('(Fuente) 2. Campos'!$1:$994,""SELECT E WHERE A = '""&amp;D311&amp;""' LIMIT 1"",FALSE)"),"")</f>
        <v/>
      </c>
      <c r="F311" s="125"/>
    </row>
    <row r="312">
      <c r="A312" s="120" t="s">
        <v>931</v>
      </c>
      <c r="B312" s="120" t="s">
        <v>313</v>
      </c>
      <c r="C312" s="120" t="s">
        <v>688</v>
      </c>
      <c r="D312" s="127"/>
      <c r="E312" s="123" t="str">
        <f>IFERROR(__xludf.DUMMYFUNCTION("Query('(Fuente) 2. Campos'!$1:$994,""SELECT E WHERE A = '""&amp;D312&amp;""' LIMIT 1"",FALSE)"),"")</f>
        <v/>
      </c>
      <c r="F312" s="125"/>
    </row>
    <row r="313">
      <c r="A313" s="120" t="s">
        <v>932</v>
      </c>
      <c r="B313" s="120" t="s">
        <v>58</v>
      </c>
      <c r="C313" s="120" t="s">
        <v>690</v>
      </c>
      <c r="D313" s="127"/>
      <c r="E313" s="123" t="str">
        <f>IFERROR(__xludf.DUMMYFUNCTION("Query('(Fuente) 2. Campos'!$1:$994,""SELECT E WHERE A = '""&amp;D313&amp;""' LIMIT 1"",FALSE)"),"")</f>
        <v/>
      </c>
      <c r="F313" s="125"/>
    </row>
    <row r="314">
      <c r="A314" s="120" t="s">
        <v>933</v>
      </c>
      <c r="B314" s="120" t="s">
        <v>443</v>
      </c>
      <c r="C314" s="120" t="s">
        <v>692</v>
      </c>
      <c r="D314" s="127"/>
      <c r="E314" s="123" t="str">
        <f>IFERROR(__xludf.DUMMYFUNCTION("Query('(Fuente) 2. Campos'!$1:$994,""SELECT E WHERE A = '""&amp;D314&amp;""' LIMIT 1"",FALSE)"),"")</f>
        <v/>
      </c>
      <c r="F314" s="125"/>
    </row>
    <row r="315">
      <c r="A315" s="120" t="s">
        <v>934</v>
      </c>
      <c r="B315" s="120" t="s">
        <v>694</v>
      </c>
      <c r="C315" s="120" t="s">
        <v>695</v>
      </c>
      <c r="D315" s="127"/>
      <c r="E315" s="123" t="str">
        <f>IFERROR(__xludf.DUMMYFUNCTION("Query('(Fuente) 2. Campos'!$1:$994,""SELECT E WHERE A = '""&amp;D315&amp;""' LIMIT 1"",FALSE)"),"")</f>
        <v/>
      </c>
      <c r="F315" s="125"/>
    </row>
    <row r="316">
      <c r="A316" s="120" t="s">
        <v>935</v>
      </c>
      <c r="B316" s="120" t="s">
        <v>697</v>
      </c>
      <c r="C316" s="120" t="s">
        <v>698</v>
      </c>
      <c r="D316" s="127"/>
      <c r="E316" s="123" t="str">
        <f>IFERROR(__xludf.DUMMYFUNCTION("Query('(Fuente) 2. Campos'!$1:$994,""SELECT E WHERE A = '""&amp;D316&amp;""' LIMIT 1"",FALSE)"),"")</f>
        <v/>
      </c>
      <c r="F316" s="125"/>
    </row>
    <row r="317">
      <c r="A317" s="120" t="s">
        <v>936</v>
      </c>
      <c r="B317" s="120" t="s">
        <v>700</v>
      </c>
      <c r="C317" s="120" t="s">
        <v>701</v>
      </c>
      <c r="D317" s="127"/>
      <c r="E317" s="123" t="str">
        <f>IFERROR(__xludf.DUMMYFUNCTION("Query('(Fuente) 2. Campos'!$1:$994,""SELECT E WHERE A = '""&amp;D317&amp;""' LIMIT 1"",FALSE)"),"")</f>
        <v/>
      </c>
      <c r="F317" s="125"/>
    </row>
    <row r="318">
      <c r="A318" s="120" t="s">
        <v>937</v>
      </c>
      <c r="B318" s="120" t="s">
        <v>704</v>
      </c>
      <c r="C318" s="120" t="s">
        <v>705</v>
      </c>
      <c r="D318" s="127"/>
      <c r="E318" s="123" t="str">
        <f>IFERROR(__xludf.DUMMYFUNCTION("Query('(Fuente) 2. Campos'!$1:$994,""SELECT E WHERE A = '""&amp;D318&amp;""' LIMIT 1"",FALSE)"),"")</f>
        <v/>
      </c>
      <c r="F318" s="125"/>
    </row>
    <row r="319">
      <c r="A319" s="120" t="s">
        <v>938</v>
      </c>
      <c r="B319" s="120" t="s">
        <v>42</v>
      </c>
      <c r="C319" s="126" t="s">
        <v>939</v>
      </c>
    </row>
    <row r="320">
      <c r="A320" s="120" t="s">
        <v>940</v>
      </c>
      <c r="B320" s="120" t="s">
        <v>376</v>
      </c>
      <c r="C320" s="120" t="s">
        <v>713</v>
      </c>
      <c r="D320" s="127"/>
      <c r="E320" s="123" t="str">
        <f>IFERROR(__xludf.DUMMYFUNCTION("Query('(Fuente) 2. Campos'!$1:$994,""SELECT E WHERE A = '""&amp;D320&amp;""' LIMIT 1"",FALSE)"),"")</f>
        <v/>
      </c>
      <c r="F320" s="125"/>
    </row>
    <row r="321">
      <c r="A321" s="120" t="s">
        <v>941</v>
      </c>
      <c r="B321" s="120" t="s">
        <v>313</v>
      </c>
      <c r="C321" s="120" t="s">
        <v>715</v>
      </c>
      <c r="D321" s="127"/>
      <c r="E321" s="123" t="str">
        <f>IFERROR(__xludf.DUMMYFUNCTION("Query('(Fuente) 2. Campos'!$1:$994,""SELECT E WHERE A = '""&amp;D321&amp;""' LIMIT 1"",FALSE)"),"")</f>
        <v/>
      </c>
      <c r="F321" s="125"/>
    </row>
    <row r="322">
      <c r="A322" s="120" t="s">
        <v>942</v>
      </c>
      <c r="B322" s="120" t="s">
        <v>717</v>
      </c>
      <c r="C322" s="120" t="s">
        <v>718</v>
      </c>
      <c r="D322" s="127"/>
      <c r="E322" s="123" t="str">
        <f>IFERROR(__xludf.DUMMYFUNCTION("Query('(Fuente) 2. Campos'!$1:$994,""SELECT E WHERE A = '""&amp;D322&amp;""' LIMIT 1"",FALSE)"),"")</f>
        <v/>
      </c>
      <c r="F322" s="125"/>
    </row>
    <row r="323">
      <c r="A323" s="120" t="s">
        <v>943</v>
      </c>
      <c r="B323" s="120" t="s">
        <v>58</v>
      </c>
      <c r="C323" s="120" t="s">
        <v>721</v>
      </c>
      <c r="D323" s="127"/>
      <c r="E323" s="123" t="str">
        <f>IFERROR(__xludf.DUMMYFUNCTION("Query('(Fuente) 2. Campos'!$1:$994,""SELECT E WHERE A = '""&amp;D323&amp;""' LIMIT 1"",FALSE)"),"")</f>
        <v/>
      </c>
      <c r="F323" s="125"/>
    </row>
    <row r="324">
      <c r="A324" s="120" t="s">
        <v>944</v>
      </c>
      <c r="B324" s="120" t="s">
        <v>723</v>
      </c>
      <c r="C324" s="120" t="s">
        <v>724</v>
      </c>
      <c r="D324" s="127"/>
      <c r="E324" s="123" t="str">
        <f>IFERROR(__xludf.DUMMYFUNCTION("Query('(Fuente) 2. Campos'!$1:$994,""SELECT E WHERE A = '""&amp;D324&amp;""' LIMIT 1"",FALSE)"),"")</f>
        <v/>
      </c>
      <c r="F324" s="125"/>
    </row>
    <row r="325">
      <c r="A325" s="120" t="s">
        <v>945</v>
      </c>
      <c r="B325" s="120" t="s">
        <v>726</v>
      </c>
      <c r="C325" s="120" t="s">
        <v>727</v>
      </c>
      <c r="D325" s="127"/>
      <c r="E325" s="123" t="str">
        <f>IFERROR(__xludf.DUMMYFUNCTION("Query('(Fuente) 2. Campos'!$1:$994,""SELECT E WHERE A = '""&amp;D325&amp;""' LIMIT 1"",FALSE)"),"")</f>
        <v/>
      </c>
      <c r="F325" s="125"/>
    </row>
    <row r="326">
      <c r="A326" s="120" t="s">
        <v>946</v>
      </c>
      <c r="B326" s="120" t="s">
        <v>729</v>
      </c>
      <c r="C326" s="120" t="s">
        <v>730</v>
      </c>
      <c r="D326" s="127"/>
      <c r="E326" s="123" t="str">
        <f>IFERROR(__xludf.DUMMYFUNCTION("Query('(Fuente) 2. Campos'!$1:$994,""SELECT E WHERE A = '""&amp;D326&amp;""' LIMIT 1"",FALSE)"),"")</f>
        <v/>
      </c>
      <c r="F326" s="125"/>
    </row>
    <row r="327">
      <c r="A327" s="120" t="s">
        <v>947</v>
      </c>
      <c r="B327" s="120" t="s">
        <v>697</v>
      </c>
      <c r="C327" s="120" t="s">
        <v>732</v>
      </c>
      <c r="D327" s="127"/>
      <c r="E327" s="123" t="str">
        <f>IFERROR(__xludf.DUMMYFUNCTION("Query('(Fuente) 2. Campos'!$1:$994,""SELECT E WHERE A = '""&amp;D327&amp;""' LIMIT 1"",FALSE)"),"")</f>
        <v/>
      </c>
      <c r="F327" s="125"/>
    </row>
    <row r="328">
      <c r="A328" s="120" t="s">
        <v>948</v>
      </c>
      <c r="B328" s="120" t="s">
        <v>734</v>
      </c>
      <c r="C328" s="120" t="s">
        <v>735</v>
      </c>
      <c r="D328" s="127"/>
      <c r="E328" s="123" t="str">
        <f>IFERROR(__xludf.DUMMYFUNCTION("Query('(Fuente) 2. Campos'!$1:$994,""SELECT E WHERE A = '""&amp;D328&amp;""' LIMIT 1"",FALSE)"),"")</f>
        <v/>
      </c>
      <c r="F328" s="125"/>
    </row>
    <row r="329">
      <c r="A329" s="120" t="s">
        <v>949</v>
      </c>
      <c r="B329" s="120" t="s">
        <v>48</v>
      </c>
      <c r="C329" s="126" t="s">
        <v>950</v>
      </c>
    </row>
    <row r="330">
      <c r="A330" s="120" t="s">
        <v>953</v>
      </c>
      <c r="B330" s="120" t="s">
        <v>697</v>
      </c>
      <c r="C330" s="120" t="s">
        <v>954</v>
      </c>
      <c r="D330" s="127"/>
      <c r="E330" s="123" t="str">
        <f>IFERROR(__xludf.DUMMYFUNCTION("Query('(Fuente) 2. Campos'!$1:$994,""SELECT E WHERE A = '""&amp;D330&amp;""' LIMIT 1"",FALSE)"),"")</f>
        <v/>
      </c>
      <c r="F330" s="125"/>
    </row>
    <row r="331">
      <c r="A331" s="120" t="s">
        <v>955</v>
      </c>
      <c r="B331" s="120" t="s">
        <v>484</v>
      </c>
      <c r="C331" s="120" t="s">
        <v>956</v>
      </c>
      <c r="D331" s="127"/>
      <c r="E331" s="123" t="str">
        <f>IFERROR(__xludf.DUMMYFUNCTION("Query('(Fuente) 2. Campos'!$1:$994,""SELECT E WHERE A = '""&amp;D331&amp;""' LIMIT 1"",FALSE)"),"")</f>
        <v/>
      </c>
      <c r="F331" s="125"/>
    </row>
    <row r="332">
      <c r="A332" s="120" t="s">
        <v>957</v>
      </c>
      <c r="B332" s="120" t="s">
        <v>376</v>
      </c>
      <c r="C332" s="120" t="s">
        <v>958</v>
      </c>
      <c r="D332" s="127"/>
      <c r="E332" s="123" t="str">
        <f>IFERROR(__xludf.DUMMYFUNCTION("Query('(Fuente) 2. Campos'!$1:$994,""SELECT E WHERE A = '""&amp;D332&amp;""' LIMIT 1"",FALSE)"),"")</f>
        <v/>
      </c>
      <c r="F332" s="125"/>
    </row>
    <row r="333">
      <c r="A333" s="120" t="s">
        <v>959</v>
      </c>
      <c r="B333" s="120" t="s">
        <v>58</v>
      </c>
      <c r="C333" s="120" t="s">
        <v>960</v>
      </c>
      <c r="D333" s="127"/>
      <c r="E333" s="123" t="str">
        <f>IFERROR(__xludf.DUMMYFUNCTION("Query('(Fuente) 2. Campos'!$1:$994,""SELECT E WHERE A = '""&amp;D333&amp;""' LIMIT 1"",FALSE)"),"")</f>
        <v/>
      </c>
      <c r="F333" s="125"/>
    </row>
    <row r="334">
      <c r="A334" s="120" t="s">
        <v>961</v>
      </c>
      <c r="B334" s="120" t="s">
        <v>962</v>
      </c>
      <c r="C334" s="120" t="s">
        <v>963</v>
      </c>
      <c r="D334" s="127"/>
      <c r="E334" s="123" t="str">
        <f>IFERROR(__xludf.DUMMYFUNCTION("Query('(Fuente) 2. Campos'!$1:$994,""SELECT E WHERE A = '""&amp;D334&amp;""' LIMIT 1"",FALSE)"),"")</f>
        <v/>
      </c>
      <c r="F334" s="125"/>
    </row>
    <row r="335">
      <c r="A335" s="120" t="s">
        <v>964</v>
      </c>
      <c r="B335" s="120" t="s">
        <v>965</v>
      </c>
      <c r="C335" s="120" t="s">
        <v>966</v>
      </c>
      <c r="D335" s="127"/>
      <c r="E335" s="123" t="str">
        <f>IFERROR(__xludf.DUMMYFUNCTION("Query('(Fuente) 2. Campos'!$1:$994,""SELECT E WHERE A = '""&amp;D335&amp;""' LIMIT 1"",FALSE)"),"")</f>
        <v/>
      </c>
      <c r="F335" s="125"/>
    </row>
    <row r="336" hidden="1">
      <c r="A336" s="130"/>
      <c r="B336" s="130"/>
      <c r="C336" s="130"/>
      <c r="D336" s="127"/>
      <c r="E336" s="123" t="str">
        <f>IFERROR(__xludf.DUMMYFUNCTION("Query('(Fuente) 2. Campos'!$1:$994,""SELECT E WHERE A = '""&amp;D336&amp;""' LIMIT 1"",FALSE)"),"")</f>
        <v/>
      </c>
      <c r="F336" s="125"/>
    </row>
    <row r="337" hidden="1">
      <c r="A337" s="130"/>
      <c r="B337" s="130"/>
      <c r="C337" s="130"/>
      <c r="D337" s="127"/>
      <c r="E337" s="123" t="str">
        <f>IFERROR(__xludf.DUMMYFUNCTION("Query('(Fuente) 2. Campos'!$1:$994,""SELECT E WHERE A = '""&amp;D337&amp;""' LIMIT 1"",FALSE)"),"")</f>
        <v/>
      </c>
      <c r="F337" s="125"/>
    </row>
    <row r="338" hidden="1">
      <c r="A338" s="130"/>
      <c r="B338" s="130"/>
      <c r="C338" s="130"/>
      <c r="D338" s="127"/>
      <c r="E338" s="123" t="str">
        <f>IFERROR(__xludf.DUMMYFUNCTION("Query('(Fuente) 2. Campos'!$1:$994,""SELECT E WHERE A = '""&amp;D338&amp;""' LIMIT 1"",FALSE)"),"")</f>
        <v/>
      </c>
      <c r="F338" s="125"/>
    </row>
    <row r="339" hidden="1">
      <c r="A339" s="130"/>
      <c r="B339" s="130"/>
      <c r="C339" s="130"/>
      <c r="D339" s="127"/>
      <c r="E339" s="123" t="str">
        <f>IFERROR(__xludf.DUMMYFUNCTION("Query('(Fuente) 2. Campos'!$1:$994,""SELECT E WHERE A = '""&amp;D339&amp;""' LIMIT 1"",FALSE)"),"")</f>
        <v/>
      </c>
      <c r="F339" s="125"/>
    </row>
    <row r="340" hidden="1">
      <c r="A340" s="130"/>
      <c r="B340" s="130"/>
      <c r="C340" s="130"/>
      <c r="D340" s="127"/>
      <c r="E340" s="123" t="str">
        <f>IFERROR(__xludf.DUMMYFUNCTION("Query('(Fuente) 2. Campos'!$1:$994,""SELECT E WHERE A = '""&amp;D340&amp;""' LIMIT 1"",FALSE)"),"")</f>
        <v/>
      </c>
      <c r="F340" s="125"/>
    </row>
    <row r="341" hidden="1">
      <c r="A341" s="130"/>
      <c r="B341" s="130"/>
      <c r="C341" s="130"/>
      <c r="D341" s="127"/>
      <c r="E341" s="123" t="str">
        <f>IFERROR(__xludf.DUMMYFUNCTION("Query('(Fuente) 2. Campos'!$1:$994,""SELECT E WHERE A = '""&amp;D341&amp;""' LIMIT 1"",FALSE)"),"")</f>
        <v/>
      </c>
      <c r="F341" s="125"/>
    </row>
    <row r="342" hidden="1">
      <c r="A342" s="130"/>
      <c r="B342" s="130"/>
      <c r="C342" s="130"/>
      <c r="D342" s="127"/>
      <c r="E342" s="123" t="str">
        <f>IFERROR(__xludf.DUMMYFUNCTION("Query('(Fuente) 2. Campos'!$1:$994,""SELECT E WHERE A = '""&amp;D342&amp;""' LIMIT 1"",FALSE)"),"")</f>
        <v/>
      </c>
      <c r="F342" s="125"/>
    </row>
    <row r="343" hidden="1">
      <c r="A343" s="130"/>
      <c r="B343" s="130"/>
      <c r="C343" s="130"/>
      <c r="D343" s="127"/>
      <c r="E343" s="123" t="str">
        <f>IFERROR(__xludf.DUMMYFUNCTION("Query('(Fuente) 2. Campos'!$1:$994,""SELECT E WHERE A = '""&amp;D343&amp;""' LIMIT 1"",FALSE)"),"")</f>
        <v/>
      </c>
      <c r="F343" s="125"/>
    </row>
    <row r="344" hidden="1">
      <c r="A344" s="130"/>
      <c r="B344" s="130"/>
      <c r="C344" s="130"/>
      <c r="D344" s="127"/>
      <c r="E344" s="123" t="str">
        <f>IFERROR(__xludf.DUMMYFUNCTION("Query('(Fuente) 2. Campos'!$1:$994,""SELECT E WHERE A = '""&amp;D344&amp;""' LIMIT 1"",FALSE)"),"")</f>
        <v/>
      </c>
      <c r="F344" s="125"/>
    </row>
    <row r="345" hidden="1">
      <c r="A345" s="130"/>
      <c r="B345" s="130"/>
      <c r="C345" s="130"/>
      <c r="D345" s="127"/>
      <c r="E345" s="123" t="str">
        <f>IFERROR(__xludf.DUMMYFUNCTION("Query('(Fuente) 2. Campos'!$1:$994,""SELECT E WHERE A = '""&amp;D345&amp;""' LIMIT 1"",FALSE)"),"")</f>
        <v/>
      </c>
      <c r="F345" s="125"/>
    </row>
    <row r="346" hidden="1">
      <c r="A346" s="130"/>
      <c r="B346" s="130"/>
      <c r="C346" s="130"/>
      <c r="D346" s="127"/>
      <c r="E346" s="123" t="str">
        <f>IFERROR(__xludf.DUMMYFUNCTION("Query('(Fuente) 2. Campos'!$1:$994,""SELECT E WHERE A = '""&amp;D346&amp;""' LIMIT 1"",FALSE)"),"")</f>
        <v/>
      </c>
      <c r="F346" s="125"/>
    </row>
    <row r="347" hidden="1">
      <c r="A347" s="130"/>
      <c r="B347" s="130"/>
      <c r="C347" s="130"/>
      <c r="D347" s="127"/>
      <c r="E347" s="123" t="str">
        <f>IFERROR(__xludf.DUMMYFUNCTION("Query('(Fuente) 2. Campos'!$1:$994,""SELECT E WHERE A = '""&amp;D347&amp;""' LIMIT 1"",FALSE)"),"")</f>
        <v/>
      </c>
      <c r="F347" s="125"/>
    </row>
    <row r="348" hidden="1">
      <c r="A348" s="130"/>
      <c r="B348" s="130"/>
      <c r="C348" s="130"/>
      <c r="D348" s="127"/>
      <c r="E348" s="123" t="str">
        <f>IFERROR(__xludf.DUMMYFUNCTION("Query('(Fuente) 2. Campos'!$1:$994,""SELECT E WHERE A = '""&amp;D348&amp;""' LIMIT 1"",FALSE)"),"")</f>
        <v/>
      </c>
      <c r="F348" s="125"/>
    </row>
    <row r="349" hidden="1">
      <c r="A349" s="130"/>
      <c r="B349" s="130"/>
      <c r="C349" s="130"/>
      <c r="D349" s="127"/>
      <c r="E349" s="123" t="str">
        <f>IFERROR(__xludf.DUMMYFUNCTION("Query('(Fuente) 2. Campos'!$1:$994,""SELECT E WHERE A = '""&amp;D349&amp;""' LIMIT 1"",FALSE)"),"")</f>
        <v/>
      </c>
      <c r="F349" s="125"/>
    </row>
    <row r="350" hidden="1">
      <c r="A350" s="130"/>
      <c r="B350" s="130"/>
      <c r="C350" s="130"/>
      <c r="D350" s="127"/>
      <c r="E350" s="123" t="str">
        <f>IFERROR(__xludf.DUMMYFUNCTION("Query('(Fuente) 2. Campos'!$1:$994,""SELECT E WHERE A = '""&amp;D350&amp;""' LIMIT 1"",FALSE)"),"")</f>
        <v/>
      </c>
      <c r="F350" s="125"/>
    </row>
    <row r="351" hidden="1">
      <c r="A351" s="130"/>
      <c r="B351" s="130"/>
      <c r="C351" s="130"/>
      <c r="D351" s="127"/>
      <c r="E351" s="123" t="str">
        <f>IFERROR(__xludf.DUMMYFUNCTION("Query('(Fuente) 2. Campos'!$1:$994,""SELECT E WHERE A = '""&amp;D351&amp;""' LIMIT 1"",FALSE)"),"")</f>
        <v/>
      </c>
      <c r="F351" s="125"/>
    </row>
    <row r="352" hidden="1">
      <c r="A352" s="130"/>
      <c r="B352" s="130"/>
      <c r="C352" s="130"/>
      <c r="D352" s="127"/>
      <c r="E352" s="123" t="str">
        <f>IFERROR(__xludf.DUMMYFUNCTION("Query('(Fuente) 2. Campos'!$1:$994,""SELECT E WHERE A = '""&amp;D352&amp;""' LIMIT 1"",FALSE)"),"")</f>
        <v/>
      </c>
      <c r="F352" s="125"/>
    </row>
    <row r="353" hidden="1">
      <c r="A353" s="130"/>
      <c r="B353" s="130"/>
      <c r="C353" s="130"/>
      <c r="D353" s="127"/>
      <c r="E353" s="123" t="str">
        <f>IFERROR(__xludf.DUMMYFUNCTION("Query('(Fuente) 2. Campos'!$1:$994,""SELECT E WHERE A = '""&amp;D353&amp;""' LIMIT 1"",FALSE)"),"")</f>
        <v/>
      </c>
      <c r="F353" s="125"/>
    </row>
    <row r="354" hidden="1">
      <c r="A354" s="130"/>
      <c r="B354" s="130"/>
      <c r="C354" s="130"/>
      <c r="D354" s="127"/>
      <c r="E354" s="123" t="str">
        <f>IFERROR(__xludf.DUMMYFUNCTION("Query('(Fuente) 2. Campos'!$1:$994,""SELECT E WHERE A = '""&amp;D354&amp;""' LIMIT 1"",FALSE)"),"")</f>
        <v/>
      </c>
      <c r="F354" s="125"/>
    </row>
    <row r="355" hidden="1">
      <c r="A355" s="130"/>
      <c r="B355" s="130"/>
      <c r="C355" s="130"/>
      <c r="D355" s="127"/>
      <c r="E355" s="123" t="str">
        <f>IFERROR(__xludf.DUMMYFUNCTION("Query('(Fuente) 2. Campos'!$1:$994,""SELECT E WHERE A = '""&amp;D355&amp;""' LIMIT 1"",FALSE)"),"")</f>
        <v/>
      </c>
      <c r="F355" s="125"/>
    </row>
    <row r="356" hidden="1">
      <c r="A356" s="130"/>
      <c r="B356" s="130"/>
      <c r="C356" s="130"/>
      <c r="D356" s="127"/>
      <c r="E356" s="123" t="str">
        <f>IFERROR(__xludf.DUMMYFUNCTION("Query('(Fuente) 2. Campos'!$1:$994,""SELECT E WHERE A = '""&amp;D356&amp;""' LIMIT 1"",FALSE)"),"")</f>
        <v/>
      </c>
      <c r="F356" s="125"/>
    </row>
    <row r="357" hidden="1">
      <c r="A357" s="130"/>
      <c r="B357" s="130"/>
      <c r="C357" s="130"/>
      <c r="D357" s="127"/>
      <c r="E357" s="123" t="str">
        <f>IFERROR(__xludf.DUMMYFUNCTION("Query('(Fuente) 2. Campos'!$1:$994,""SELECT E WHERE A = '""&amp;D357&amp;""' LIMIT 1"",FALSE)"),"")</f>
        <v/>
      </c>
      <c r="F357" s="125"/>
    </row>
    <row r="358" hidden="1">
      <c r="A358" s="130"/>
      <c r="B358" s="130"/>
      <c r="C358" s="130"/>
      <c r="D358" s="127"/>
      <c r="E358" s="123" t="str">
        <f>IFERROR(__xludf.DUMMYFUNCTION("Query('(Fuente) 2. Campos'!$1:$994,""SELECT E WHERE A = '""&amp;D358&amp;""' LIMIT 1"",FALSE)"),"")</f>
        <v/>
      </c>
      <c r="F358" s="125"/>
    </row>
    <row r="359" hidden="1">
      <c r="A359" s="130"/>
      <c r="B359" s="130"/>
      <c r="C359" s="130"/>
      <c r="D359" s="127"/>
      <c r="E359" s="123" t="str">
        <f>IFERROR(__xludf.DUMMYFUNCTION("Query('(Fuente) 2. Campos'!$1:$994,""SELECT E WHERE A = '""&amp;D359&amp;""' LIMIT 1"",FALSE)"),"")</f>
        <v/>
      </c>
      <c r="F359" s="125"/>
    </row>
    <row r="360" hidden="1">
      <c r="A360" s="130"/>
      <c r="B360" s="130"/>
      <c r="C360" s="130"/>
      <c r="D360" s="127"/>
      <c r="E360" s="123" t="str">
        <f>IFERROR(__xludf.DUMMYFUNCTION("Query('(Fuente) 2. Campos'!$1:$994,""SELECT E WHERE A = '""&amp;D360&amp;""' LIMIT 1"",FALSE)"),"")</f>
        <v/>
      </c>
      <c r="F360" s="125"/>
    </row>
    <row r="361" hidden="1">
      <c r="A361" s="130"/>
      <c r="B361" s="130"/>
      <c r="C361" s="130"/>
      <c r="D361" s="127"/>
      <c r="E361" s="123" t="str">
        <f>IFERROR(__xludf.DUMMYFUNCTION("Query('(Fuente) 2. Campos'!$1:$994,""SELECT E WHERE A = '""&amp;D361&amp;""' LIMIT 1"",FALSE)"),"")</f>
        <v/>
      </c>
      <c r="F361" s="125"/>
    </row>
    <row r="362" hidden="1">
      <c r="A362" s="130"/>
      <c r="B362" s="130"/>
      <c r="C362" s="130"/>
      <c r="D362" s="127"/>
      <c r="E362" s="123" t="str">
        <f>IFERROR(__xludf.DUMMYFUNCTION("Query('(Fuente) 2. Campos'!$1:$994,""SELECT E WHERE A = '""&amp;D362&amp;""' LIMIT 1"",FALSE)"),"")</f>
        <v/>
      </c>
      <c r="F362" s="125"/>
    </row>
    <row r="363" hidden="1">
      <c r="A363" s="130"/>
      <c r="B363" s="130"/>
      <c r="C363" s="130"/>
      <c r="D363" s="127"/>
      <c r="E363" s="123" t="str">
        <f>IFERROR(__xludf.DUMMYFUNCTION("Query('(Fuente) 2. Campos'!$1:$994,""SELECT E WHERE A = '""&amp;D363&amp;""' LIMIT 1"",FALSE)"),"")</f>
        <v/>
      </c>
      <c r="F363" s="125"/>
    </row>
    <row r="364" hidden="1">
      <c r="A364" s="130"/>
      <c r="B364" s="130"/>
      <c r="C364" s="130"/>
      <c r="D364" s="127"/>
      <c r="E364" s="123" t="str">
        <f>IFERROR(__xludf.DUMMYFUNCTION("Query('(Fuente) 2. Campos'!$1:$994,""SELECT E WHERE A = '""&amp;D364&amp;""' LIMIT 1"",FALSE)"),"")</f>
        <v/>
      </c>
      <c r="F364" s="125"/>
    </row>
    <row r="365" hidden="1">
      <c r="A365" s="130"/>
      <c r="B365" s="130"/>
      <c r="C365" s="130"/>
      <c r="D365" s="127"/>
      <c r="E365" s="123" t="str">
        <f>IFERROR(__xludf.DUMMYFUNCTION("Query('(Fuente) 2. Campos'!$1:$994,""SELECT E WHERE A = '""&amp;D365&amp;""' LIMIT 1"",FALSE)"),"")</f>
        <v/>
      </c>
      <c r="F365" s="125"/>
    </row>
    <row r="366" hidden="1">
      <c r="A366" s="130"/>
      <c r="B366" s="130"/>
      <c r="C366" s="130"/>
      <c r="D366" s="127"/>
      <c r="E366" s="123" t="str">
        <f>IFERROR(__xludf.DUMMYFUNCTION("Query('(Fuente) 2. Campos'!$1:$994,""SELECT E WHERE A = '""&amp;D366&amp;""' LIMIT 1"",FALSE)"),"")</f>
        <v/>
      </c>
      <c r="F366" s="125"/>
    </row>
    <row r="367" hidden="1">
      <c r="A367" s="130"/>
      <c r="B367" s="130"/>
      <c r="C367" s="130"/>
      <c r="D367" s="127"/>
      <c r="E367" s="123" t="str">
        <f>IFERROR(__xludf.DUMMYFUNCTION("Query('(Fuente) 2. Campos'!$1:$994,""SELECT E WHERE A = '""&amp;D367&amp;""' LIMIT 1"",FALSE)"),"")</f>
        <v/>
      </c>
      <c r="F367" s="125"/>
    </row>
    <row r="368" hidden="1">
      <c r="A368" s="130"/>
      <c r="B368" s="130"/>
      <c r="C368" s="130"/>
      <c r="D368" s="127"/>
      <c r="E368" s="123" t="str">
        <f>IFERROR(__xludf.DUMMYFUNCTION("Query('(Fuente) 2. Campos'!$1:$994,""SELECT E WHERE A = '""&amp;D368&amp;""' LIMIT 1"",FALSE)"),"")</f>
        <v/>
      </c>
      <c r="F368" s="125"/>
    </row>
    <row r="369" hidden="1">
      <c r="A369" s="130"/>
      <c r="B369" s="130"/>
      <c r="C369" s="130"/>
      <c r="D369" s="127"/>
      <c r="E369" s="123" t="str">
        <f>IFERROR(__xludf.DUMMYFUNCTION("Query('(Fuente) 2. Campos'!$1:$994,""SELECT E WHERE A = '""&amp;D369&amp;""' LIMIT 1"",FALSE)"),"")</f>
        <v/>
      </c>
      <c r="F369" s="125"/>
    </row>
    <row r="370" hidden="1">
      <c r="A370" s="130"/>
      <c r="B370" s="130"/>
      <c r="C370" s="130"/>
      <c r="D370" s="127"/>
      <c r="E370" s="123" t="str">
        <f>IFERROR(__xludf.DUMMYFUNCTION("Query('(Fuente) 2. Campos'!$1:$994,""SELECT E WHERE A = '""&amp;D370&amp;""' LIMIT 1"",FALSE)"),"")</f>
        <v/>
      </c>
      <c r="F370" s="125"/>
    </row>
    <row r="371" hidden="1">
      <c r="A371" s="130"/>
      <c r="B371" s="130"/>
      <c r="C371" s="130"/>
      <c r="D371" s="127"/>
      <c r="E371" s="123" t="str">
        <f>IFERROR(__xludf.DUMMYFUNCTION("Query('(Fuente) 2. Campos'!$1:$994,""SELECT E WHERE A = '""&amp;D371&amp;""' LIMIT 1"",FALSE)"),"")</f>
        <v/>
      </c>
      <c r="F371" s="125"/>
    </row>
    <row r="372" hidden="1">
      <c r="A372" s="130"/>
      <c r="B372" s="130"/>
      <c r="C372" s="130"/>
      <c r="D372" s="127"/>
      <c r="E372" s="123" t="str">
        <f>IFERROR(__xludf.DUMMYFUNCTION("Query('(Fuente) 2. Campos'!$1:$994,""SELECT E WHERE A = '""&amp;D372&amp;""' LIMIT 1"",FALSE)"),"")</f>
        <v/>
      </c>
      <c r="F372" s="125"/>
    </row>
    <row r="373" hidden="1">
      <c r="A373" s="130"/>
      <c r="B373" s="130"/>
      <c r="C373" s="130"/>
      <c r="D373" s="127"/>
      <c r="E373" s="123" t="str">
        <f>IFERROR(__xludf.DUMMYFUNCTION("Query('(Fuente) 2. Campos'!$1:$994,""SELECT E WHERE A = '""&amp;D373&amp;""' LIMIT 1"",FALSE)"),"")</f>
        <v/>
      </c>
      <c r="F373" s="125"/>
    </row>
    <row r="374" hidden="1">
      <c r="A374" s="130"/>
      <c r="B374" s="130"/>
      <c r="C374" s="130"/>
      <c r="D374" s="127"/>
      <c r="E374" s="123" t="str">
        <f>IFERROR(__xludf.DUMMYFUNCTION("Query('(Fuente) 2. Campos'!$1:$994,""SELECT E WHERE A = '""&amp;D374&amp;""' LIMIT 1"",FALSE)"),"")</f>
        <v/>
      </c>
      <c r="F374" s="125"/>
    </row>
    <row r="375" hidden="1">
      <c r="A375" s="130"/>
      <c r="B375" s="130"/>
      <c r="C375" s="130"/>
      <c r="D375" s="127"/>
      <c r="E375" s="123" t="str">
        <f>IFERROR(__xludf.DUMMYFUNCTION("Query('(Fuente) 2. Campos'!$1:$994,""SELECT E WHERE A = '""&amp;D375&amp;""' LIMIT 1"",FALSE)"),"")</f>
        <v/>
      </c>
      <c r="F375" s="125"/>
    </row>
    <row r="376" hidden="1">
      <c r="A376" s="130"/>
      <c r="B376" s="130"/>
      <c r="C376" s="130"/>
      <c r="D376" s="127"/>
      <c r="E376" s="123" t="str">
        <f>IFERROR(__xludf.DUMMYFUNCTION("Query('(Fuente) 2. Campos'!$1:$994,""SELECT E WHERE A = '""&amp;D376&amp;""' LIMIT 1"",FALSE)"),"")</f>
        <v/>
      </c>
      <c r="F376" s="125"/>
    </row>
    <row r="377" hidden="1">
      <c r="A377" s="130"/>
      <c r="B377" s="130"/>
      <c r="C377" s="130"/>
      <c r="D377" s="127"/>
      <c r="E377" s="123" t="str">
        <f>IFERROR(__xludf.DUMMYFUNCTION("Query('(Fuente) 2. Campos'!$1:$994,""SELECT E WHERE A = '""&amp;D377&amp;""' LIMIT 1"",FALSE)"),"")</f>
        <v/>
      </c>
      <c r="F377" s="125"/>
    </row>
    <row r="378" hidden="1">
      <c r="A378" s="130"/>
      <c r="B378" s="130"/>
      <c r="C378" s="130"/>
      <c r="D378" s="127"/>
      <c r="E378" s="123" t="str">
        <f>IFERROR(__xludf.DUMMYFUNCTION("Query('(Fuente) 2. Campos'!$1:$994,""SELECT E WHERE A = '""&amp;D378&amp;""' LIMIT 1"",FALSE)"),"")</f>
        <v/>
      </c>
      <c r="F378" s="125"/>
    </row>
    <row r="379" hidden="1">
      <c r="A379" s="130"/>
      <c r="B379" s="130"/>
      <c r="C379" s="130"/>
      <c r="D379" s="127"/>
      <c r="E379" s="123" t="str">
        <f>IFERROR(__xludf.DUMMYFUNCTION("Query('(Fuente) 2. Campos'!$1:$994,""SELECT E WHERE A = '""&amp;D379&amp;""' LIMIT 1"",FALSE)"),"")</f>
        <v/>
      </c>
      <c r="F379" s="125"/>
    </row>
    <row r="380" hidden="1">
      <c r="A380" s="130"/>
      <c r="B380" s="130"/>
      <c r="C380" s="130"/>
      <c r="D380" s="127"/>
      <c r="E380" s="123" t="str">
        <f>IFERROR(__xludf.DUMMYFUNCTION("Query('(Fuente) 2. Campos'!$1:$994,""SELECT E WHERE A = '""&amp;D380&amp;""' LIMIT 1"",FALSE)"),"")</f>
        <v/>
      </c>
      <c r="F380" s="125"/>
    </row>
    <row r="381" hidden="1">
      <c r="A381" s="130"/>
      <c r="B381" s="130"/>
      <c r="C381" s="130"/>
      <c r="D381" s="127"/>
      <c r="E381" s="123" t="str">
        <f>IFERROR(__xludf.DUMMYFUNCTION("Query('(Fuente) 2. Campos'!$1:$994,""SELECT E WHERE A = '""&amp;D381&amp;""' LIMIT 1"",FALSE)"),"")</f>
        <v/>
      </c>
      <c r="F381" s="125"/>
    </row>
    <row r="382" hidden="1">
      <c r="A382" s="130"/>
      <c r="B382" s="130"/>
      <c r="C382" s="130"/>
      <c r="D382" s="127"/>
      <c r="E382" s="123" t="str">
        <f>IFERROR(__xludf.DUMMYFUNCTION("Query('(Fuente) 2. Campos'!$1:$994,""SELECT E WHERE A = '""&amp;D382&amp;""' LIMIT 1"",FALSE)"),"")</f>
        <v/>
      </c>
      <c r="F382" s="125"/>
    </row>
    <row r="383" hidden="1">
      <c r="A383" s="130"/>
      <c r="B383" s="130"/>
      <c r="C383" s="130"/>
      <c r="D383" s="127"/>
      <c r="E383" s="123" t="str">
        <f>IFERROR(__xludf.DUMMYFUNCTION("Query('(Fuente) 2. Campos'!$1:$994,""SELECT E WHERE A = '""&amp;D383&amp;""' LIMIT 1"",FALSE)"),"")</f>
        <v/>
      </c>
      <c r="F383" s="125"/>
    </row>
    <row r="384" hidden="1">
      <c r="A384" s="130"/>
      <c r="B384" s="130"/>
      <c r="C384" s="130"/>
      <c r="D384" s="127"/>
      <c r="E384" s="123" t="str">
        <f>IFERROR(__xludf.DUMMYFUNCTION("Query('(Fuente) 2. Campos'!$1:$994,""SELECT E WHERE A = '""&amp;D384&amp;""' LIMIT 1"",FALSE)"),"")</f>
        <v/>
      </c>
      <c r="F384" s="125"/>
    </row>
    <row r="385" hidden="1">
      <c r="A385" s="130"/>
      <c r="B385" s="130"/>
      <c r="C385" s="130"/>
      <c r="D385" s="127"/>
      <c r="E385" s="123" t="str">
        <f>IFERROR(__xludf.DUMMYFUNCTION("Query('(Fuente) 2. Campos'!$1:$994,""SELECT E WHERE A = '""&amp;D385&amp;""' LIMIT 1"",FALSE)"),"")</f>
        <v/>
      </c>
      <c r="F385" s="125"/>
    </row>
    <row r="386" hidden="1">
      <c r="A386" s="130"/>
      <c r="B386" s="130"/>
      <c r="C386" s="130"/>
      <c r="D386" s="127"/>
      <c r="E386" s="123" t="str">
        <f>IFERROR(__xludf.DUMMYFUNCTION("Query('(Fuente) 2. Campos'!$1:$994,""SELECT E WHERE A = '""&amp;D386&amp;""' LIMIT 1"",FALSE)"),"")</f>
        <v/>
      </c>
      <c r="F386" s="125"/>
    </row>
    <row r="387" hidden="1">
      <c r="A387" s="130"/>
      <c r="B387" s="130"/>
      <c r="C387" s="130"/>
      <c r="D387" s="127"/>
      <c r="E387" s="123" t="str">
        <f>IFERROR(__xludf.DUMMYFUNCTION("Query('(Fuente) 2. Campos'!$1:$994,""SELECT E WHERE A = '""&amp;D387&amp;""' LIMIT 1"",FALSE)"),"")</f>
        <v/>
      </c>
      <c r="F387" s="125"/>
    </row>
    <row r="388" hidden="1">
      <c r="A388" s="130"/>
      <c r="B388" s="130"/>
      <c r="C388" s="130"/>
      <c r="D388" s="127"/>
      <c r="E388" s="123" t="str">
        <f>IFERROR(__xludf.DUMMYFUNCTION("Query('(Fuente) 2. Campos'!$1:$994,""SELECT E WHERE A = '""&amp;D388&amp;""' LIMIT 1"",FALSE)"),"")</f>
        <v/>
      </c>
      <c r="F388" s="125"/>
    </row>
    <row r="389" hidden="1">
      <c r="A389" s="130"/>
      <c r="B389" s="130"/>
      <c r="C389" s="130"/>
      <c r="D389" s="127"/>
      <c r="E389" s="123" t="str">
        <f>IFERROR(__xludf.DUMMYFUNCTION("Query('(Fuente) 2. Campos'!$1:$994,""SELECT E WHERE A = '""&amp;D389&amp;""' LIMIT 1"",FALSE)"),"")</f>
        <v/>
      </c>
      <c r="F389" s="125"/>
    </row>
    <row r="390" hidden="1">
      <c r="A390" s="130"/>
      <c r="B390" s="130"/>
      <c r="C390" s="130"/>
      <c r="D390" s="127"/>
      <c r="E390" s="123" t="str">
        <f>IFERROR(__xludf.DUMMYFUNCTION("Query('(Fuente) 2. Campos'!$1:$994,""SELECT E WHERE A = '""&amp;D390&amp;""' LIMIT 1"",FALSE)"),"")</f>
        <v/>
      </c>
      <c r="F390" s="125"/>
    </row>
    <row r="391" hidden="1">
      <c r="A391" s="130"/>
      <c r="B391" s="130"/>
      <c r="C391" s="130"/>
      <c r="D391" s="127"/>
      <c r="E391" s="123" t="str">
        <f>IFERROR(__xludf.DUMMYFUNCTION("Query('(Fuente) 2. Campos'!$1:$994,""SELECT E WHERE A = '""&amp;D391&amp;""' LIMIT 1"",FALSE)"),"")</f>
        <v/>
      </c>
      <c r="F391" s="125"/>
    </row>
    <row r="392" hidden="1">
      <c r="A392" s="130"/>
      <c r="B392" s="130"/>
      <c r="C392" s="130"/>
      <c r="D392" s="127"/>
      <c r="E392" s="123" t="str">
        <f>IFERROR(__xludf.DUMMYFUNCTION("Query('(Fuente) 2. Campos'!$1:$994,""SELECT E WHERE A = '""&amp;D392&amp;""' LIMIT 1"",FALSE)"),"")</f>
        <v/>
      </c>
      <c r="F392" s="125"/>
    </row>
    <row r="393" hidden="1">
      <c r="A393" s="130"/>
      <c r="B393" s="130"/>
      <c r="C393" s="130"/>
      <c r="D393" s="127"/>
      <c r="E393" s="123" t="str">
        <f>IFERROR(__xludf.DUMMYFUNCTION("Query('(Fuente) 2. Campos'!$1:$994,""SELECT E WHERE A = '""&amp;D393&amp;""' LIMIT 1"",FALSE)"),"")</f>
        <v/>
      </c>
      <c r="F393" s="125"/>
    </row>
    <row r="394" hidden="1">
      <c r="A394" s="130"/>
      <c r="B394" s="130"/>
      <c r="C394" s="130"/>
      <c r="D394" s="127"/>
      <c r="E394" s="123" t="str">
        <f>IFERROR(__xludf.DUMMYFUNCTION("Query('(Fuente) 2. Campos'!$1:$994,""SELECT E WHERE A = '""&amp;D394&amp;""' LIMIT 1"",FALSE)"),"")</f>
        <v/>
      </c>
      <c r="F394" s="125"/>
    </row>
    <row r="395" hidden="1">
      <c r="A395" s="130"/>
      <c r="B395" s="130"/>
      <c r="C395" s="130"/>
      <c r="D395" s="127"/>
      <c r="E395" s="123" t="str">
        <f>IFERROR(__xludf.DUMMYFUNCTION("Query('(Fuente) 2. Campos'!$1:$994,""SELECT E WHERE A = '""&amp;D395&amp;""' LIMIT 1"",FALSE)"),"")</f>
        <v/>
      </c>
      <c r="F395" s="125"/>
    </row>
    <row r="396" hidden="1">
      <c r="A396" s="130"/>
      <c r="B396" s="130"/>
      <c r="C396" s="130"/>
      <c r="D396" s="127"/>
      <c r="E396" s="123" t="str">
        <f>IFERROR(__xludf.DUMMYFUNCTION("Query('(Fuente) 2. Campos'!$1:$994,""SELECT E WHERE A = '""&amp;D396&amp;""' LIMIT 1"",FALSE)"),"")</f>
        <v/>
      </c>
      <c r="F396" s="125"/>
    </row>
    <row r="397" hidden="1">
      <c r="A397" s="130"/>
      <c r="B397" s="130"/>
      <c r="C397" s="130"/>
      <c r="D397" s="127"/>
      <c r="E397" s="123" t="str">
        <f>IFERROR(__xludf.DUMMYFUNCTION("Query('(Fuente) 2. Campos'!$1:$994,""SELECT E WHERE A = '""&amp;D397&amp;""' LIMIT 1"",FALSE)"),"")</f>
        <v/>
      </c>
      <c r="F397" s="125"/>
    </row>
    <row r="398" hidden="1">
      <c r="A398" s="130"/>
      <c r="B398" s="130"/>
      <c r="C398" s="130"/>
      <c r="D398" s="127"/>
      <c r="E398" s="123" t="str">
        <f>IFERROR(__xludf.DUMMYFUNCTION("Query('(Fuente) 2. Campos'!$1:$994,""SELECT E WHERE A = '""&amp;D398&amp;""' LIMIT 1"",FALSE)"),"")</f>
        <v/>
      </c>
      <c r="F398" s="125"/>
    </row>
    <row r="399" hidden="1">
      <c r="A399" s="130"/>
      <c r="B399" s="130"/>
      <c r="C399" s="130"/>
      <c r="D399" s="127"/>
      <c r="E399" s="123" t="str">
        <f>IFERROR(__xludf.DUMMYFUNCTION("Query('(Fuente) 2. Campos'!$1:$994,""SELECT E WHERE A = '""&amp;D399&amp;""' LIMIT 1"",FALSE)"),"")</f>
        <v/>
      </c>
      <c r="F399" s="125"/>
    </row>
    <row r="400" hidden="1">
      <c r="A400" s="130"/>
      <c r="B400" s="130"/>
      <c r="C400" s="130"/>
      <c r="D400" s="127"/>
      <c r="E400" s="123" t="str">
        <f>IFERROR(__xludf.DUMMYFUNCTION("Query('(Fuente) 2. Campos'!$1:$994,""SELECT E WHERE A = '""&amp;D400&amp;""' LIMIT 1"",FALSE)"),"")</f>
        <v/>
      </c>
      <c r="F400" s="125"/>
    </row>
    <row r="401" hidden="1">
      <c r="A401" s="130"/>
      <c r="B401" s="130"/>
      <c r="C401" s="130"/>
      <c r="D401" s="127"/>
      <c r="E401" s="123" t="str">
        <f>IFERROR(__xludf.DUMMYFUNCTION("Query('(Fuente) 2. Campos'!$1:$994,""SELECT E WHERE A = '""&amp;D401&amp;""' LIMIT 1"",FALSE)"),"")</f>
        <v/>
      </c>
      <c r="F401" s="125"/>
    </row>
    <row r="402" hidden="1">
      <c r="A402" s="130"/>
      <c r="B402" s="130"/>
      <c r="C402" s="130"/>
      <c r="D402" s="127"/>
      <c r="E402" s="123" t="str">
        <f>IFERROR(__xludf.DUMMYFUNCTION("Query('(Fuente) 2. Campos'!$1:$994,""SELECT E WHERE A = '""&amp;D402&amp;""' LIMIT 1"",FALSE)"),"")</f>
        <v/>
      </c>
      <c r="F402" s="125"/>
    </row>
    <row r="403" hidden="1">
      <c r="A403" s="130"/>
      <c r="B403" s="130"/>
      <c r="C403" s="130"/>
      <c r="D403" s="127"/>
      <c r="E403" s="123" t="str">
        <f>IFERROR(__xludf.DUMMYFUNCTION("Query('(Fuente) 2. Campos'!$1:$994,""SELECT E WHERE A = '""&amp;D403&amp;""' LIMIT 1"",FALSE)"),"")</f>
        <v/>
      </c>
      <c r="F403" s="125"/>
    </row>
    <row r="404" hidden="1">
      <c r="A404" s="130"/>
      <c r="B404" s="130"/>
      <c r="C404" s="130"/>
      <c r="D404" s="127"/>
      <c r="E404" s="123" t="str">
        <f>IFERROR(__xludf.DUMMYFUNCTION("Query('(Fuente) 2. Campos'!$1:$994,""SELECT E WHERE A = '""&amp;D404&amp;""' LIMIT 1"",FALSE)"),"")</f>
        <v/>
      </c>
      <c r="F404" s="125"/>
    </row>
    <row r="405" hidden="1">
      <c r="A405" s="130"/>
      <c r="B405" s="130"/>
      <c r="C405" s="130"/>
      <c r="D405" s="127"/>
      <c r="E405" s="123" t="str">
        <f>IFERROR(__xludf.DUMMYFUNCTION("Query('(Fuente) 2. Campos'!$1:$994,""SELECT E WHERE A = '""&amp;D405&amp;""' LIMIT 1"",FALSE)"),"")</f>
        <v/>
      </c>
      <c r="F405" s="125"/>
    </row>
    <row r="406" hidden="1">
      <c r="A406" s="130"/>
      <c r="B406" s="130"/>
      <c r="C406" s="130"/>
      <c r="D406" s="127"/>
      <c r="E406" s="123" t="str">
        <f>IFERROR(__xludf.DUMMYFUNCTION("Query('(Fuente) 2. Campos'!$1:$994,""SELECT E WHERE A = '""&amp;D406&amp;""' LIMIT 1"",FALSE)"),"")</f>
        <v/>
      </c>
      <c r="F406" s="125"/>
    </row>
    <row r="407" hidden="1">
      <c r="A407" s="130"/>
      <c r="B407" s="130"/>
      <c r="C407" s="130"/>
      <c r="D407" s="127"/>
      <c r="E407" s="123" t="str">
        <f>IFERROR(__xludf.DUMMYFUNCTION("Query('(Fuente) 2. Campos'!$1:$994,""SELECT E WHERE A = '""&amp;D407&amp;""' LIMIT 1"",FALSE)"),"")</f>
        <v/>
      </c>
      <c r="F407" s="125"/>
    </row>
    <row r="408" hidden="1">
      <c r="A408" s="130"/>
      <c r="B408" s="130"/>
      <c r="C408" s="130"/>
      <c r="D408" s="127"/>
      <c r="E408" s="123" t="str">
        <f>IFERROR(__xludf.DUMMYFUNCTION("Query('(Fuente) 2. Campos'!$1:$994,""SELECT E WHERE A = '""&amp;D408&amp;""' LIMIT 1"",FALSE)"),"")</f>
        <v/>
      </c>
      <c r="F408" s="125"/>
    </row>
    <row r="409" hidden="1">
      <c r="A409" s="130"/>
      <c r="B409" s="130"/>
      <c r="C409" s="130"/>
      <c r="D409" s="127"/>
      <c r="E409" s="123" t="str">
        <f>IFERROR(__xludf.DUMMYFUNCTION("Query('(Fuente) 2. Campos'!$1:$994,""SELECT E WHERE A = '""&amp;D409&amp;""' LIMIT 1"",FALSE)"),"")</f>
        <v/>
      </c>
      <c r="F409" s="125"/>
    </row>
    <row r="410" hidden="1">
      <c r="A410" s="130"/>
      <c r="B410" s="130"/>
      <c r="C410" s="130"/>
      <c r="D410" s="127"/>
      <c r="E410" s="123" t="str">
        <f>IFERROR(__xludf.DUMMYFUNCTION("Query('(Fuente) 2. Campos'!$1:$994,""SELECT E WHERE A = '""&amp;D410&amp;""' LIMIT 1"",FALSE)"),"")</f>
        <v/>
      </c>
      <c r="F410" s="125"/>
    </row>
    <row r="411" hidden="1">
      <c r="A411" s="130"/>
      <c r="B411" s="130"/>
      <c r="C411" s="130"/>
      <c r="D411" s="127"/>
      <c r="E411" s="123" t="str">
        <f>IFERROR(__xludf.DUMMYFUNCTION("Query('(Fuente) 2. Campos'!$1:$994,""SELECT E WHERE A = '""&amp;D411&amp;""' LIMIT 1"",FALSE)"),"")</f>
        <v/>
      </c>
      <c r="F411" s="125"/>
    </row>
    <row r="412" hidden="1">
      <c r="A412" s="130"/>
      <c r="B412" s="130"/>
      <c r="C412" s="130"/>
      <c r="D412" s="127"/>
      <c r="E412" s="123" t="str">
        <f>IFERROR(__xludf.DUMMYFUNCTION("Query('(Fuente) 2. Campos'!$1:$994,""SELECT E WHERE A = '""&amp;D412&amp;""' LIMIT 1"",FALSE)"),"")</f>
        <v/>
      </c>
      <c r="F412" s="125"/>
    </row>
    <row r="413" hidden="1">
      <c r="A413" s="130"/>
      <c r="B413" s="130"/>
      <c r="C413" s="130"/>
      <c r="D413" s="127"/>
      <c r="E413" s="123" t="str">
        <f>IFERROR(__xludf.DUMMYFUNCTION("Query('(Fuente) 2. Campos'!$1:$994,""SELECT E WHERE A = '""&amp;D413&amp;""' LIMIT 1"",FALSE)"),"")</f>
        <v/>
      </c>
      <c r="F413" s="125"/>
    </row>
    <row r="414" hidden="1">
      <c r="A414" s="130"/>
      <c r="B414" s="130"/>
      <c r="C414" s="130"/>
      <c r="D414" s="127"/>
      <c r="E414" s="123" t="str">
        <f>IFERROR(__xludf.DUMMYFUNCTION("Query('(Fuente) 2. Campos'!$1:$994,""SELECT E WHERE A = '""&amp;D414&amp;""' LIMIT 1"",FALSE)"),"")</f>
        <v/>
      </c>
      <c r="F414" s="125"/>
    </row>
    <row r="415" hidden="1">
      <c r="A415" s="130"/>
      <c r="B415" s="130"/>
      <c r="C415" s="130"/>
      <c r="D415" s="127"/>
      <c r="E415" s="123" t="str">
        <f>IFERROR(__xludf.DUMMYFUNCTION("Query('(Fuente) 2. Campos'!$1:$994,""SELECT E WHERE A = '""&amp;D415&amp;""' LIMIT 1"",FALSE)"),"")</f>
        <v/>
      </c>
      <c r="F415" s="125"/>
    </row>
    <row r="416" hidden="1">
      <c r="A416" s="130"/>
      <c r="B416" s="130"/>
      <c r="C416" s="130"/>
      <c r="D416" s="127"/>
      <c r="E416" s="123" t="str">
        <f>IFERROR(__xludf.DUMMYFUNCTION("Query('(Fuente) 2. Campos'!$1:$994,""SELECT E WHERE A = '""&amp;D416&amp;""' LIMIT 1"",FALSE)"),"")</f>
        <v/>
      </c>
      <c r="F416" s="125"/>
    </row>
    <row r="417" hidden="1">
      <c r="A417" s="130"/>
      <c r="B417" s="130"/>
      <c r="C417" s="130"/>
      <c r="D417" s="127"/>
      <c r="E417" s="123" t="str">
        <f>IFERROR(__xludf.DUMMYFUNCTION("Query('(Fuente) 2. Campos'!$1:$994,""SELECT E WHERE A = '""&amp;D417&amp;""' LIMIT 1"",FALSE)"),"")</f>
        <v/>
      </c>
      <c r="F417" s="125"/>
    </row>
    <row r="418" hidden="1">
      <c r="A418" s="130"/>
      <c r="B418" s="130"/>
      <c r="C418" s="130"/>
      <c r="D418" s="127"/>
      <c r="E418" s="123" t="str">
        <f>IFERROR(__xludf.DUMMYFUNCTION("Query('(Fuente) 2. Campos'!$1:$994,""SELECT E WHERE A = '""&amp;D418&amp;""' LIMIT 1"",FALSE)"),"")</f>
        <v/>
      </c>
      <c r="F418" s="125"/>
    </row>
    <row r="419" hidden="1">
      <c r="A419" s="130"/>
      <c r="B419" s="130"/>
      <c r="C419" s="130"/>
      <c r="D419" s="127"/>
      <c r="E419" s="123" t="str">
        <f>IFERROR(__xludf.DUMMYFUNCTION("Query('(Fuente) 2. Campos'!$1:$994,""SELECT E WHERE A = '""&amp;D419&amp;""' LIMIT 1"",FALSE)"),"")</f>
        <v/>
      </c>
      <c r="F419" s="125"/>
    </row>
    <row r="420" hidden="1">
      <c r="A420" s="130"/>
      <c r="B420" s="130"/>
      <c r="C420" s="130"/>
      <c r="D420" s="127"/>
      <c r="E420" s="123" t="str">
        <f>IFERROR(__xludf.DUMMYFUNCTION("Query('(Fuente) 2. Campos'!$1:$994,""SELECT E WHERE A = '""&amp;D420&amp;""' LIMIT 1"",FALSE)"),"")</f>
        <v/>
      </c>
      <c r="F420" s="125"/>
    </row>
    <row r="421" hidden="1">
      <c r="A421" s="130"/>
      <c r="B421" s="130"/>
      <c r="C421" s="130"/>
      <c r="D421" s="127"/>
      <c r="E421" s="123" t="str">
        <f>IFERROR(__xludf.DUMMYFUNCTION("Query('(Fuente) 2. Campos'!$1:$994,""SELECT E WHERE A = '""&amp;D421&amp;""' LIMIT 1"",FALSE)"),"")</f>
        <v/>
      </c>
      <c r="F421" s="125"/>
    </row>
    <row r="422" hidden="1">
      <c r="A422" s="130"/>
      <c r="B422" s="130"/>
      <c r="C422" s="130"/>
      <c r="D422" s="127"/>
      <c r="E422" s="123" t="str">
        <f>IFERROR(__xludf.DUMMYFUNCTION("Query('(Fuente) 2. Campos'!$1:$994,""SELECT E WHERE A = '""&amp;D422&amp;""' LIMIT 1"",FALSE)"),"")</f>
        <v/>
      </c>
      <c r="F422" s="125"/>
    </row>
    <row r="423" hidden="1">
      <c r="A423" s="130"/>
      <c r="B423" s="130"/>
      <c r="C423" s="130"/>
      <c r="D423" s="127"/>
      <c r="E423" s="123" t="str">
        <f>IFERROR(__xludf.DUMMYFUNCTION("Query('(Fuente) 2. Campos'!$1:$994,""SELECT E WHERE A = '""&amp;D423&amp;""' LIMIT 1"",FALSE)"),"")</f>
        <v/>
      </c>
      <c r="F423" s="125"/>
    </row>
    <row r="424" hidden="1">
      <c r="A424" s="130"/>
      <c r="B424" s="130"/>
      <c r="C424" s="130"/>
      <c r="D424" s="127"/>
      <c r="E424" s="123" t="str">
        <f>IFERROR(__xludf.DUMMYFUNCTION("Query('(Fuente) 2. Campos'!$1:$994,""SELECT E WHERE A = '""&amp;D424&amp;""' LIMIT 1"",FALSE)"),"")</f>
        <v/>
      </c>
      <c r="F424" s="125"/>
    </row>
    <row r="425" hidden="1">
      <c r="A425" s="130"/>
      <c r="B425" s="130"/>
      <c r="C425" s="130"/>
      <c r="D425" s="127"/>
      <c r="E425" s="123" t="str">
        <f>IFERROR(__xludf.DUMMYFUNCTION("Query('(Fuente) 2. Campos'!$1:$994,""SELECT E WHERE A = '""&amp;D425&amp;""' LIMIT 1"",FALSE)"),"")</f>
        <v/>
      </c>
      <c r="F425" s="125"/>
    </row>
    <row r="426" hidden="1">
      <c r="A426" s="130"/>
      <c r="B426" s="130"/>
      <c r="C426" s="130"/>
      <c r="D426" s="127"/>
      <c r="E426" s="123" t="str">
        <f>IFERROR(__xludf.DUMMYFUNCTION("Query('(Fuente) 2. Campos'!$1:$994,""SELECT E WHERE A = '""&amp;D426&amp;""' LIMIT 1"",FALSE)"),"")</f>
        <v/>
      </c>
      <c r="F426" s="125"/>
    </row>
    <row r="427" hidden="1">
      <c r="A427" s="130"/>
      <c r="B427" s="130"/>
      <c r="C427" s="130"/>
      <c r="D427" s="127"/>
      <c r="E427" s="123" t="str">
        <f>IFERROR(__xludf.DUMMYFUNCTION("Query('(Fuente) 2. Campos'!$1:$994,""SELECT E WHERE A = '""&amp;D427&amp;""' LIMIT 1"",FALSE)"),"")</f>
        <v/>
      </c>
      <c r="F427" s="125"/>
    </row>
    <row r="428" hidden="1">
      <c r="A428" s="130"/>
      <c r="B428" s="130"/>
      <c r="C428" s="130"/>
      <c r="D428" s="127"/>
      <c r="E428" s="123" t="str">
        <f>IFERROR(__xludf.DUMMYFUNCTION("Query('(Fuente) 2. Campos'!$1:$994,""SELECT E WHERE A = '""&amp;D428&amp;""' LIMIT 1"",FALSE)"),"")</f>
        <v/>
      </c>
      <c r="F428" s="125"/>
    </row>
    <row r="429" hidden="1">
      <c r="A429" s="130"/>
      <c r="B429" s="130"/>
      <c r="C429" s="130"/>
      <c r="D429" s="127"/>
      <c r="E429" s="123" t="str">
        <f>IFERROR(__xludf.DUMMYFUNCTION("Query('(Fuente) 2. Campos'!$1:$994,""SELECT E WHERE A = '""&amp;D429&amp;""' LIMIT 1"",FALSE)"),"")</f>
        <v/>
      </c>
      <c r="F429" s="125"/>
    </row>
    <row r="430" hidden="1">
      <c r="A430" s="130"/>
      <c r="B430" s="130"/>
      <c r="C430" s="130"/>
      <c r="D430" s="127"/>
      <c r="E430" s="123" t="str">
        <f>IFERROR(__xludf.DUMMYFUNCTION("Query('(Fuente) 2. Campos'!$1:$994,""SELECT E WHERE A = '""&amp;D430&amp;""' LIMIT 1"",FALSE)"),"")</f>
        <v/>
      </c>
      <c r="F430" s="125"/>
    </row>
    <row r="431" hidden="1">
      <c r="A431" s="130"/>
      <c r="B431" s="130"/>
      <c r="C431" s="130"/>
      <c r="D431" s="127"/>
      <c r="E431" s="123" t="str">
        <f>IFERROR(__xludf.DUMMYFUNCTION("Query('(Fuente) 2. Campos'!$1:$994,""SELECT E WHERE A = '""&amp;D431&amp;""' LIMIT 1"",FALSE)"),"")</f>
        <v/>
      </c>
      <c r="F431" s="125"/>
    </row>
    <row r="432" hidden="1">
      <c r="A432" s="130"/>
      <c r="B432" s="130"/>
      <c r="C432" s="130"/>
      <c r="D432" s="127"/>
      <c r="E432" s="123" t="str">
        <f>IFERROR(__xludf.DUMMYFUNCTION("Query('(Fuente) 2. Campos'!$1:$994,""SELECT E WHERE A = '""&amp;D432&amp;""' LIMIT 1"",FALSE)"),"")</f>
        <v/>
      </c>
      <c r="F432" s="125"/>
    </row>
    <row r="433" hidden="1">
      <c r="A433" s="130"/>
      <c r="B433" s="130"/>
      <c r="C433" s="130"/>
      <c r="D433" s="127"/>
      <c r="E433" s="123" t="str">
        <f>IFERROR(__xludf.DUMMYFUNCTION("Query('(Fuente) 2. Campos'!$1:$994,""SELECT E WHERE A = '""&amp;D433&amp;""' LIMIT 1"",FALSE)"),"")</f>
        <v/>
      </c>
      <c r="F433" s="125"/>
    </row>
    <row r="434" hidden="1">
      <c r="A434" s="130"/>
      <c r="B434" s="130"/>
      <c r="C434" s="130"/>
      <c r="D434" s="127"/>
      <c r="E434" s="123" t="str">
        <f>IFERROR(__xludf.DUMMYFUNCTION("Query('(Fuente) 2. Campos'!$1:$994,""SELECT E WHERE A = '""&amp;D434&amp;""' LIMIT 1"",FALSE)"),"")</f>
        <v/>
      </c>
      <c r="F434" s="125"/>
    </row>
    <row r="435" hidden="1">
      <c r="A435" s="130"/>
      <c r="B435" s="130"/>
      <c r="C435" s="130"/>
      <c r="D435" s="127"/>
      <c r="E435" s="123" t="str">
        <f>IFERROR(__xludf.DUMMYFUNCTION("Query('(Fuente) 2. Campos'!$1:$994,""SELECT E WHERE A = '""&amp;D435&amp;""' LIMIT 1"",FALSE)"),"")</f>
        <v/>
      </c>
      <c r="F435" s="125"/>
    </row>
    <row r="436" hidden="1">
      <c r="A436" s="130"/>
      <c r="B436" s="130"/>
      <c r="C436" s="130"/>
      <c r="D436" s="127"/>
      <c r="E436" s="123" t="str">
        <f>IFERROR(__xludf.DUMMYFUNCTION("Query('(Fuente) 2. Campos'!$1:$994,""SELECT E WHERE A = '""&amp;D436&amp;""' LIMIT 1"",FALSE)"),"")</f>
        <v/>
      </c>
      <c r="F436" s="125"/>
    </row>
    <row r="437" hidden="1">
      <c r="A437" s="130"/>
      <c r="B437" s="130"/>
      <c r="C437" s="130"/>
      <c r="D437" s="127"/>
      <c r="E437" s="123" t="str">
        <f>IFERROR(__xludf.DUMMYFUNCTION("Query('(Fuente) 2. Campos'!$1:$994,""SELECT E WHERE A = '""&amp;D437&amp;""' LIMIT 1"",FALSE)"),"")</f>
        <v/>
      </c>
      <c r="F437" s="125"/>
    </row>
    <row r="438" hidden="1">
      <c r="A438" s="130"/>
      <c r="B438" s="130"/>
      <c r="C438" s="130"/>
      <c r="D438" s="127"/>
      <c r="E438" s="123" t="str">
        <f>IFERROR(__xludf.DUMMYFUNCTION("Query('(Fuente) 2. Campos'!$1:$994,""SELECT E WHERE A = '""&amp;D438&amp;""' LIMIT 1"",FALSE)"),"")</f>
        <v/>
      </c>
      <c r="F438" s="125"/>
    </row>
    <row r="439" hidden="1">
      <c r="A439" s="130"/>
      <c r="B439" s="130"/>
      <c r="C439" s="130"/>
      <c r="D439" s="127"/>
      <c r="E439" s="123" t="str">
        <f>IFERROR(__xludf.DUMMYFUNCTION("Query('(Fuente) 2. Campos'!$1:$994,""SELECT E WHERE A = '""&amp;D439&amp;""' LIMIT 1"",FALSE)"),"")</f>
        <v/>
      </c>
      <c r="F439" s="125"/>
    </row>
    <row r="440" hidden="1">
      <c r="A440" s="130"/>
      <c r="B440" s="130"/>
      <c r="C440" s="130"/>
      <c r="D440" s="127"/>
      <c r="E440" s="123" t="str">
        <f>IFERROR(__xludf.DUMMYFUNCTION("Query('(Fuente) 2. Campos'!$1:$994,""SELECT E WHERE A = '""&amp;D440&amp;""' LIMIT 1"",FALSE)"),"")</f>
        <v/>
      </c>
      <c r="F440" s="125"/>
    </row>
    <row r="441" hidden="1">
      <c r="A441" s="130"/>
      <c r="B441" s="130"/>
      <c r="C441" s="130"/>
      <c r="D441" s="127"/>
      <c r="E441" s="123" t="str">
        <f>IFERROR(__xludf.DUMMYFUNCTION("Query('(Fuente) 2. Campos'!$1:$994,""SELECT E WHERE A = '""&amp;D441&amp;""' LIMIT 1"",FALSE)"),"")</f>
        <v/>
      </c>
      <c r="F441" s="125"/>
    </row>
    <row r="442" hidden="1">
      <c r="A442" s="130"/>
      <c r="B442" s="130"/>
      <c r="C442" s="130"/>
      <c r="D442" s="127"/>
      <c r="E442" s="123" t="str">
        <f>IFERROR(__xludf.DUMMYFUNCTION("Query('(Fuente) 2. Campos'!$1:$994,""SELECT E WHERE A = '""&amp;D442&amp;""' LIMIT 1"",FALSE)"),"")</f>
        <v/>
      </c>
      <c r="F442" s="125"/>
    </row>
    <row r="443" hidden="1">
      <c r="A443" s="130"/>
      <c r="B443" s="130"/>
      <c r="C443" s="130"/>
      <c r="D443" s="127"/>
      <c r="E443" s="123" t="str">
        <f>IFERROR(__xludf.DUMMYFUNCTION("Query('(Fuente) 2. Campos'!$1:$994,""SELECT E WHERE A = '""&amp;D443&amp;""' LIMIT 1"",FALSE)"),"")</f>
        <v/>
      </c>
      <c r="F443" s="125"/>
    </row>
    <row r="444" hidden="1">
      <c r="A444" s="130"/>
      <c r="B444" s="130"/>
      <c r="C444" s="130"/>
      <c r="D444" s="127"/>
      <c r="E444" s="123" t="str">
        <f>IFERROR(__xludf.DUMMYFUNCTION("Query('(Fuente) 2. Campos'!$1:$994,""SELECT E WHERE A = '""&amp;D444&amp;""' LIMIT 1"",FALSE)"),"")</f>
        <v/>
      </c>
      <c r="F444" s="125"/>
    </row>
    <row r="445" hidden="1">
      <c r="A445" s="130"/>
      <c r="B445" s="130"/>
      <c r="C445" s="130"/>
      <c r="D445" s="127"/>
      <c r="E445" s="123" t="str">
        <f>IFERROR(__xludf.DUMMYFUNCTION("Query('(Fuente) 2. Campos'!$1:$994,""SELECT E WHERE A = '""&amp;D445&amp;""' LIMIT 1"",FALSE)"),"")</f>
        <v/>
      </c>
      <c r="F445" s="125"/>
    </row>
    <row r="446" hidden="1">
      <c r="A446" s="130"/>
      <c r="B446" s="130"/>
      <c r="C446" s="130"/>
      <c r="D446" s="127"/>
      <c r="E446" s="123" t="str">
        <f>IFERROR(__xludf.DUMMYFUNCTION("Query('(Fuente) 2. Campos'!$1:$994,""SELECT E WHERE A = '""&amp;D446&amp;""' LIMIT 1"",FALSE)"),"")</f>
        <v/>
      </c>
      <c r="F446" s="125"/>
    </row>
    <row r="447" hidden="1">
      <c r="A447" s="130"/>
      <c r="B447" s="130"/>
      <c r="C447" s="130"/>
      <c r="D447" s="127"/>
      <c r="E447" s="123" t="str">
        <f>IFERROR(__xludf.DUMMYFUNCTION("Query('(Fuente) 2. Campos'!$1:$994,""SELECT E WHERE A = '""&amp;D447&amp;""' LIMIT 1"",FALSE)"),"")</f>
        <v/>
      </c>
      <c r="F447" s="125"/>
    </row>
    <row r="448" hidden="1">
      <c r="A448" s="130"/>
      <c r="B448" s="130"/>
      <c r="C448" s="130"/>
      <c r="D448" s="127"/>
      <c r="E448" s="123" t="str">
        <f>IFERROR(__xludf.DUMMYFUNCTION("Query('(Fuente) 2. Campos'!$1:$994,""SELECT E WHERE A = '""&amp;D448&amp;""' LIMIT 1"",FALSE)"),"")</f>
        <v/>
      </c>
      <c r="F448" s="125"/>
    </row>
    <row r="449" hidden="1">
      <c r="A449" s="130"/>
      <c r="B449" s="130"/>
      <c r="C449" s="130"/>
      <c r="D449" s="127"/>
      <c r="E449" s="123" t="str">
        <f>IFERROR(__xludf.DUMMYFUNCTION("Query('(Fuente) 2. Campos'!$1:$994,""SELECT E WHERE A = '""&amp;D449&amp;""' LIMIT 1"",FALSE)"),"")</f>
        <v/>
      </c>
      <c r="F449" s="125"/>
    </row>
    <row r="450" hidden="1">
      <c r="A450" s="130"/>
      <c r="B450" s="130"/>
      <c r="C450" s="130"/>
      <c r="D450" s="127"/>
      <c r="E450" s="123" t="str">
        <f>IFERROR(__xludf.DUMMYFUNCTION("Query('(Fuente) 2. Campos'!$1:$994,""SELECT E WHERE A = '""&amp;D450&amp;""' LIMIT 1"",FALSE)"),"")</f>
        <v/>
      </c>
      <c r="F450" s="125"/>
    </row>
    <row r="451" hidden="1">
      <c r="A451" s="130"/>
      <c r="B451" s="130"/>
      <c r="C451" s="130"/>
      <c r="D451" s="127"/>
      <c r="E451" s="123" t="str">
        <f>IFERROR(__xludf.DUMMYFUNCTION("Query('(Fuente) 2. Campos'!$1:$994,""SELECT E WHERE A = '""&amp;D451&amp;""' LIMIT 1"",FALSE)"),"")</f>
        <v/>
      </c>
      <c r="F451" s="125"/>
    </row>
    <row r="452" hidden="1">
      <c r="A452" s="130"/>
      <c r="B452" s="130"/>
      <c r="C452" s="130"/>
      <c r="D452" s="127"/>
      <c r="E452" s="123" t="str">
        <f>IFERROR(__xludf.DUMMYFUNCTION("Query('(Fuente) 2. Campos'!$1:$994,""SELECT E WHERE A = '""&amp;D452&amp;""' LIMIT 1"",FALSE)"),"")</f>
        <v/>
      </c>
      <c r="F452" s="125"/>
    </row>
    <row r="453" hidden="1">
      <c r="A453" s="130"/>
      <c r="B453" s="130"/>
      <c r="C453" s="130"/>
      <c r="D453" s="127"/>
      <c r="E453" s="123" t="str">
        <f>IFERROR(__xludf.DUMMYFUNCTION("Query('(Fuente) 2. Campos'!$1:$994,""SELECT E WHERE A = '""&amp;D453&amp;""' LIMIT 1"",FALSE)"),"")</f>
        <v/>
      </c>
      <c r="F453" s="125"/>
    </row>
    <row r="454" hidden="1">
      <c r="A454" s="130"/>
      <c r="B454" s="130"/>
      <c r="C454" s="130"/>
      <c r="D454" s="127"/>
      <c r="E454" s="123" t="str">
        <f>IFERROR(__xludf.DUMMYFUNCTION("Query('(Fuente) 2. Campos'!$1:$994,""SELECT E WHERE A = '""&amp;D454&amp;""' LIMIT 1"",FALSE)"),"")</f>
        <v/>
      </c>
      <c r="F454" s="125"/>
    </row>
    <row r="455" hidden="1">
      <c r="A455" s="130"/>
      <c r="B455" s="130"/>
      <c r="C455" s="130"/>
      <c r="D455" s="127"/>
      <c r="E455" s="123" t="str">
        <f>IFERROR(__xludf.DUMMYFUNCTION("Query('(Fuente) 2. Campos'!$1:$994,""SELECT E WHERE A = '""&amp;D455&amp;""' LIMIT 1"",FALSE)"),"")</f>
        <v/>
      </c>
      <c r="F455" s="125"/>
    </row>
    <row r="456" hidden="1">
      <c r="A456" s="130"/>
      <c r="B456" s="130"/>
      <c r="C456" s="130"/>
      <c r="D456" s="127"/>
      <c r="E456" s="123" t="str">
        <f>IFERROR(__xludf.DUMMYFUNCTION("Query('(Fuente) 2. Campos'!$1:$994,""SELECT E WHERE A = '""&amp;D456&amp;""' LIMIT 1"",FALSE)"),"")</f>
        <v/>
      </c>
      <c r="F456" s="125"/>
    </row>
    <row r="457" hidden="1">
      <c r="A457" s="130"/>
      <c r="B457" s="130"/>
      <c r="C457" s="130"/>
      <c r="D457" s="127"/>
      <c r="E457" s="123" t="str">
        <f>IFERROR(__xludf.DUMMYFUNCTION("Query('(Fuente) 2. Campos'!$1:$994,""SELECT E WHERE A = '""&amp;D457&amp;""' LIMIT 1"",FALSE)"),"")</f>
        <v/>
      </c>
      <c r="F457" s="125"/>
    </row>
    <row r="458" hidden="1">
      <c r="A458" s="130"/>
      <c r="B458" s="130"/>
      <c r="C458" s="130"/>
      <c r="D458" s="127"/>
      <c r="E458" s="123" t="str">
        <f>IFERROR(__xludf.DUMMYFUNCTION("Query('(Fuente) 2. Campos'!$1:$994,""SELECT E WHERE A = '""&amp;D458&amp;""' LIMIT 1"",FALSE)"),"")</f>
        <v/>
      </c>
      <c r="F458" s="125"/>
    </row>
    <row r="459" hidden="1">
      <c r="A459" s="130"/>
      <c r="B459" s="130"/>
      <c r="C459" s="130"/>
      <c r="D459" s="127"/>
      <c r="E459" s="123" t="str">
        <f>IFERROR(__xludf.DUMMYFUNCTION("Query('(Fuente) 2. Campos'!$1:$994,""SELECT E WHERE A = '""&amp;D459&amp;""' LIMIT 1"",FALSE)"),"")</f>
        <v/>
      </c>
      <c r="F459" s="125"/>
    </row>
    <row r="460" hidden="1">
      <c r="A460" s="130"/>
      <c r="B460" s="130"/>
      <c r="C460" s="130"/>
      <c r="D460" s="127"/>
      <c r="E460" s="123" t="str">
        <f>IFERROR(__xludf.DUMMYFUNCTION("Query('(Fuente) 2. Campos'!$1:$994,""SELECT E WHERE A = '""&amp;D460&amp;""' LIMIT 1"",FALSE)"),"")</f>
        <v/>
      </c>
      <c r="F460" s="125"/>
    </row>
    <row r="461" hidden="1">
      <c r="A461" s="130"/>
      <c r="B461" s="130"/>
      <c r="C461" s="130"/>
      <c r="D461" s="127"/>
      <c r="E461" s="123" t="str">
        <f>IFERROR(__xludf.DUMMYFUNCTION("Query('(Fuente) 2. Campos'!$1:$994,""SELECT E WHERE A = '""&amp;D461&amp;""' LIMIT 1"",FALSE)"),"")</f>
        <v/>
      </c>
      <c r="F461" s="125"/>
    </row>
    <row r="462" hidden="1">
      <c r="A462" s="130"/>
      <c r="B462" s="130"/>
      <c r="C462" s="130"/>
      <c r="D462" s="127"/>
      <c r="E462" s="123" t="str">
        <f>IFERROR(__xludf.DUMMYFUNCTION("Query('(Fuente) 2. Campos'!$1:$994,""SELECT E WHERE A = '""&amp;D462&amp;""' LIMIT 1"",FALSE)"),"")</f>
        <v/>
      </c>
      <c r="F462" s="125"/>
    </row>
    <row r="463" hidden="1">
      <c r="A463" s="130"/>
      <c r="B463" s="130"/>
      <c r="C463" s="130"/>
      <c r="D463" s="127"/>
      <c r="E463" s="123" t="str">
        <f>IFERROR(__xludf.DUMMYFUNCTION("Query('(Fuente) 2. Campos'!$1:$994,""SELECT E WHERE A = '""&amp;D463&amp;""' LIMIT 1"",FALSE)"),"")</f>
        <v/>
      </c>
      <c r="F463" s="125"/>
    </row>
    <row r="464" hidden="1">
      <c r="A464" s="130"/>
      <c r="B464" s="130"/>
      <c r="C464" s="130"/>
      <c r="D464" s="127"/>
      <c r="E464" s="123" t="str">
        <f>IFERROR(__xludf.DUMMYFUNCTION("Query('(Fuente) 2. Campos'!$1:$994,""SELECT E WHERE A = '""&amp;D464&amp;""' LIMIT 1"",FALSE)"),"")</f>
        <v/>
      </c>
      <c r="F464" s="125"/>
    </row>
    <row r="465" hidden="1">
      <c r="A465" s="130"/>
      <c r="B465" s="130"/>
      <c r="C465" s="130"/>
      <c r="D465" s="127"/>
      <c r="E465" s="123" t="str">
        <f>IFERROR(__xludf.DUMMYFUNCTION("Query('(Fuente) 2. Campos'!$1:$994,""SELECT E WHERE A = '""&amp;D465&amp;""' LIMIT 1"",FALSE)"),"")</f>
        <v/>
      </c>
      <c r="F465" s="125"/>
    </row>
    <row r="466" hidden="1">
      <c r="A466" s="130"/>
      <c r="B466" s="130"/>
      <c r="C466" s="130"/>
      <c r="D466" s="127"/>
      <c r="E466" s="123" t="str">
        <f>IFERROR(__xludf.DUMMYFUNCTION("Query('(Fuente) 2. Campos'!$1:$994,""SELECT E WHERE A = '""&amp;D466&amp;""' LIMIT 1"",FALSE)"),"")</f>
        <v/>
      </c>
      <c r="F466" s="125"/>
    </row>
    <row r="467" hidden="1">
      <c r="A467" s="130"/>
      <c r="B467" s="130"/>
      <c r="C467" s="130"/>
      <c r="D467" s="127"/>
      <c r="E467" s="123" t="str">
        <f>IFERROR(__xludf.DUMMYFUNCTION("Query('(Fuente) 2. Campos'!$1:$994,""SELECT E WHERE A = '""&amp;D467&amp;""' LIMIT 1"",FALSE)"),"")</f>
        <v/>
      </c>
      <c r="F467" s="125"/>
    </row>
    <row r="468" hidden="1">
      <c r="A468" s="130"/>
      <c r="B468" s="130"/>
      <c r="C468" s="130"/>
      <c r="D468" s="127"/>
      <c r="E468" s="123" t="str">
        <f>IFERROR(__xludf.DUMMYFUNCTION("Query('(Fuente) 2. Campos'!$1:$994,""SELECT E WHERE A = '""&amp;D468&amp;""' LIMIT 1"",FALSE)"),"")</f>
        <v/>
      </c>
      <c r="F468" s="125"/>
    </row>
    <row r="469" hidden="1">
      <c r="A469" s="130"/>
      <c r="B469" s="130"/>
      <c r="C469" s="130"/>
      <c r="D469" s="127"/>
      <c r="E469" s="123" t="str">
        <f>IFERROR(__xludf.DUMMYFUNCTION("Query('(Fuente) 2. Campos'!$1:$994,""SELECT E WHERE A = '""&amp;D469&amp;""' LIMIT 1"",FALSE)"),"")</f>
        <v/>
      </c>
      <c r="F469" s="125"/>
    </row>
    <row r="470" hidden="1">
      <c r="A470" s="130"/>
      <c r="B470" s="130"/>
      <c r="C470" s="130"/>
      <c r="D470" s="127"/>
      <c r="E470" s="123" t="str">
        <f>IFERROR(__xludf.DUMMYFUNCTION("Query('(Fuente) 2. Campos'!$1:$994,""SELECT E WHERE A = '""&amp;D470&amp;""' LIMIT 1"",FALSE)"),"")</f>
        <v/>
      </c>
      <c r="F470" s="125"/>
    </row>
    <row r="471" hidden="1">
      <c r="A471" s="130"/>
      <c r="B471" s="130"/>
      <c r="C471" s="130"/>
      <c r="D471" s="127"/>
      <c r="E471" s="123" t="str">
        <f>IFERROR(__xludf.DUMMYFUNCTION("Query('(Fuente) 2. Campos'!$1:$994,""SELECT E WHERE A = '""&amp;D471&amp;""' LIMIT 1"",FALSE)"),"")</f>
        <v/>
      </c>
      <c r="F471" s="125"/>
    </row>
    <row r="472" hidden="1">
      <c r="A472" s="130"/>
      <c r="B472" s="130"/>
      <c r="C472" s="130"/>
      <c r="D472" s="127"/>
      <c r="E472" s="123" t="str">
        <f>IFERROR(__xludf.DUMMYFUNCTION("Query('(Fuente) 2. Campos'!$1:$994,""SELECT E WHERE A = '""&amp;D472&amp;""' LIMIT 1"",FALSE)"),"")</f>
        <v/>
      </c>
      <c r="F472" s="125"/>
    </row>
    <row r="473" hidden="1">
      <c r="A473" s="130"/>
      <c r="B473" s="130"/>
      <c r="C473" s="130"/>
      <c r="D473" s="127"/>
      <c r="E473" s="123" t="str">
        <f>IFERROR(__xludf.DUMMYFUNCTION("Query('(Fuente) 2. Campos'!$1:$994,""SELECT E WHERE A = '""&amp;D473&amp;""' LIMIT 1"",FALSE)"),"")</f>
        <v/>
      </c>
      <c r="F473" s="125"/>
    </row>
    <row r="474" hidden="1">
      <c r="A474" s="130"/>
      <c r="B474" s="130"/>
      <c r="C474" s="130"/>
      <c r="D474" s="127"/>
      <c r="E474" s="123" t="str">
        <f>IFERROR(__xludf.DUMMYFUNCTION("Query('(Fuente) 2. Campos'!$1:$994,""SELECT E WHERE A = '""&amp;D474&amp;""' LIMIT 1"",FALSE)"),"")</f>
        <v/>
      </c>
      <c r="F474" s="125"/>
    </row>
    <row r="475" hidden="1">
      <c r="A475" s="130"/>
      <c r="B475" s="130"/>
      <c r="C475" s="130"/>
      <c r="D475" s="127"/>
      <c r="E475" s="123" t="str">
        <f>IFERROR(__xludf.DUMMYFUNCTION("Query('(Fuente) 2. Campos'!$1:$994,""SELECT E WHERE A = '""&amp;D475&amp;""' LIMIT 1"",FALSE)"),"")</f>
        <v/>
      </c>
      <c r="F475" s="125"/>
    </row>
    <row r="476" hidden="1">
      <c r="A476" s="130"/>
      <c r="B476" s="130"/>
      <c r="C476" s="130"/>
      <c r="D476" s="127"/>
      <c r="E476" s="123" t="str">
        <f>IFERROR(__xludf.DUMMYFUNCTION("Query('(Fuente) 2. Campos'!$1:$994,""SELECT E WHERE A = '""&amp;D476&amp;""' LIMIT 1"",FALSE)"),"")</f>
        <v/>
      </c>
      <c r="F476" s="125"/>
    </row>
    <row r="477" hidden="1">
      <c r="A477" s="130"/>
      <c r="B477" s="130"/>
      <c r="C477" s="130"/>
      <c r="D477" s="127"/>
      <c r="E477" s="123" t="str">
        <f>IFERROR(__xludf.DUMMYFUNCTION("Query('(Fuente) 2. Campos'!$1:$994,""SELECT E WHERE A = '""&amp;D477&amp;""' LIMIT 1"",FALSE)"),"")</f>
        <v/>
      </c>
      <c r="F477" s="125"/>
    </row>
    <row r="478" hidden="1">
      <c r="A478" s="130"/>
      <c r="B478" s="130"/>
      <c r="C478" s="130"/>
      <c r="D478" s="127"/>
      <c r="E478" s="123" t="str">
        <f>IFERROR(__xludf.DUMMYFUNCTION("Query('(Fuente) 2. Campos'!$1:$994,""SELECT E WHERE A = '""&amp;D478&amp;""' LIMIT 1"",FALSE)"),"")</f>
        <v/>
      </c>
      <c r="F478" s="125"/>
    </row>
    <row r="479" hidden="1">
      <c r="A479" s="130"/>
      <c r="B479" s="130"/>
      <c r="C479" s="130"/>
      <c r="D479" s="127"/>
      <c r="E479" s="123" t="str">
        <f>IFERROR(__xludf.DUMMYFUNCTION("Query('(Fuente) 2. Campos'!$1:$994,""SELECT E WHERE A = '""&amp;D479&amp;""' LIMIT 1"",FALSE)"),"")</f>
        <v/>
      </c>
      <c r="F479" s="125"/>
    </row>
    <row r="480" hidden="1">
      <c r="A480" s="130"/>
      <c r="B480" s="130"/>
      <c r="C480" s="130"/>
      <c r="D480" s="127"/>
      <c r="E480" s="123" t="str">
        <f>IFERROR(__xludf.DUMMYFUNCTION("Query('(Fuente) 2. Campos'!$1:$994,""SELECT E WHERE A = '""&amp;D480&amp;""' LIMIT 1"",FALSE)"),"")</f>
        <v/>
      </c>
      <c r="F480" s="125"/>
    </row>
    <row r="481" hidden="1">
      <c r="A481" s="130"/>
      <c r="B481" s="130"/>
      <c r="C481" s="130"/>
      <c r="D481" s="127"/>
      <c r="E481" s="123" t="str">
        <f>IFERROR(__xludf.DUMMYFUNCTION("Query('(Fuente) 2. Campos'!$1:$994,""SELECT E WHERE A = '""&amp;D481&amp;""' LIMIT 1"",FALSE)"),"")</f>
        <v/>
      </c>
      <c r="F481" s="125"/>
    </row>
    <row r="482" hidden="1">
      <c r="A482" s="130"/>
      <c r="B482" s="130"/>
      <c r="C482" s="130"/>
      <c r="D482" s="127"/>
      <c r="E482" s="123" t="str">
        <f>IFERROR(__xludf.DUMMYFUNCTION("Query('(Fuente) 2. Campos'!$1:$994,""SELECT E WHERE A = '""&amp;D482&amp;""' LIMIT 1"",FALSE)"),"")</f>
        <v/>
      </c>
      <c r="F482" s="125"/>
    </row>
    <row r="483" hidden="1">
      <c r="A483" s="130"/>
      <c r="B483" s="130"/>
      <c r="C483" s="130"/>
      <c r="D483" s="127"/>
      <c r="E483" s="123" t="str">
        <f>IFERROR(__xludf.DUMMYFUNCTION("Query('(Fuente) 2. Campos'!$1:$994,""SELECT E WHERE A = '""&amp;D483&amp;""' LIMIT 1"",FALSE)"),"")</f>
        <v/>
      </c>
      <c r="F483" s="125"/>
    </row>
    <row r="484" hidden="1">
      <c r="A484" s="130"/>
      <c r="B484" s="130"/>
      <c r="C484" s="130"/>
      <c r="D484" s="127"/>
      <c r="E484" s="123" t="str">
        <f>IFERROR(__xludf.DUMMYFUNCTION("Query('(Fuente) 2. Campos'!$1:$994,""SELECT E WHERE A = '""&amp;D484&amp;""' LIMIT 1"",FALSE)"),"")</f>
        <v/>
      </c>
      <c r="F484" s="125"/>
    </row>
    <row r="485" hidden="1">
      <c r="A485" s="130"/>
      <c r="B485" s="130"/>
      <c r="C485" s="130"/>
      <c r="D485" s="127"/>
      <c r="E485" s="123" t="str">
        <f>IFERROR(__xludf.DUMMYFUNCTION("Query('(Fuente) 2. Campos'!$1:$994,""SELECT E WHERE A = '""&amp;D485&amp;""' LIMIT 1"",FALSE)"),"")</f>
        <v/>
      </c>
      <c r="F485" s="125"/>
    </row>
    <row r="486" hidden="1">
      <c r="A486" s="130"/>
      <c r="B486" s="130"/>
      <c r="C486" s="130"/>
      <c r="D486" s="127"/>
      <c r="E486" s="123" t="str">
        <f>IFERROR(__xludf.DUMMYFUNCTION("Query('(Fuente) 2. Campos'!$1:$994,""SELECT E WHERE A = '""&amp;D486&amp;""' LIMIT 1"",FALSE)"),"")</f>
        <v/>
      </c>
      <c r="F486" s="125"/>
    </row>
    <row r="487" hidden="1">
      <c r="A487" s="130"/>
      <c r="B487" s="130"/>
      <c r="C487" s="130"/>
      <c r="D487" s="127"/>
      <c r="E487" s="123" t="str">
        <f>IFERROR(__xludf.DUMMYFUNCTION("Query('(Fuente) 2. Campos'!$1:$994,""SELECT E WHERE A = '""&amp;D487&amp;""' LIMIT 1"",FALSE)"),"")</f>
        <v/>
      </c>
      <c r="F487" s="125"/>
    </row>
    <row r="488" hidden="1">
      <c r="A488" s="130"/>
      <c r="B488" s="130"/>
      <c r="C488" s="130"/>
      <c r="D488" s="127"/>
      <c r="E488" s="123" t="str">
        <f>IFERROR(__xludf.DUMMYFUNCTION("Query('(Fuente) 2. Campos'!$1:$994,""SELECT E WHERE A = '""&amp;D488&amp;""' LIMIT 1"",FALSE)"),"")</f>
        <v/>
      </c>
      <c r="F488" s="125"/>
    </row>
    <row r="489" hidden="1">
      <c r="A489" s="130"/>
      <c r="B489" s="130"/>
      <c r="C489" s="130"/>
      <c r="D489" s="127"/>
      <c r="E489" s="123" t="str">
        <f>IFERROR(__xludf.DUMMYFUNCTION("Query('(Fuente) 2. Campos'!$1:$994,""SELECT E WHERE A = '""&amp;D489&amp;""' LIMIT 1"",FALSE)"),"")</f>
        <v/>
      </c>
      <c r="F489" s="125"/>
    </row>
    <row r="490" hidden="1">
      <c r="A490" s="130"/>
      <c r="B490" s="130"/>
      <c r="C490" s="130"/>
      <c r="D490" s="127"/>
      <c r="E490" s="123" t="str">
        <f>IFERROR(__xludf.DUMMYFUNCTION("Query('(Fuente) 2. Campos'!$1:$994,""SELECT E WHERE A = '""&amp;D490&amp;""' LIMIT 1"",FALSE)"),"")</f>
        <v/>
      </c>
      <c r="F490" s="125"/>
    </row>
    <row r="491" hidden="1">
      <c r="A491" s="130"/>
      <c r="B491" s="130"/>
      <c r="C491" s="130"/>
      <c r="D491" s="127"/>
      <c r="E491" s="123" t="str">
        <f>IFERROR(__xludf.DUMMYFUNCTION("Query('(Fuente) 2. Campos'!$1:$994,""SELECT E WHERE A = '""&amp;D491&amp;""' LIMIT 1"",FALSE)"),"")</f>
        <v/>
      </c>
      <c r="F491" s="125"/>
    </row>
    <row r="492" hidden="1">
      <c r="A492" s="130"/>
      <c r="B492" s="130"/>
      <c r="C492" s="130"/>
      <c r="D492" s="127"/>
      <c r="E492" s="123" t="str">
        <f>IFERROR(__xludf.DUMMYFUNCTION("Query('(Fuente) 2. Campos'!$1:$994,""SELECT E WHERE A = '""&amp;D492&amp;""' LIMIT 1"",FALSE)"),"")</f>
        <v/>
      </c>
      <c r="F492" s="125"/>
    </row>
    <row r="493" hidden="1">
      <c r="A493" s="130"/>
      <c r="B493" s="130"/>
      <c r="C493" s="130"/>
      <c r="D493" s="127"/>
      <c r="E493" s="123" t="str">
        <f>IFERROR(__xludf.DUMMYFUNCTION("Query('(Fuente) 2. Campos'!$1:$994,""SELECT E WHERE A = '""&amp;D493&amp;""' LIMIT 1"",FALSE)"),"")</f>
        <v/>
      </c>
      <c r="F493" s="125"/>
    </row>
    <row r="494" hidden="1">
      <c r="A494" s="130"/>
      <c r="B494" s="130"/>
      <c r="C494" s="130"/>
      <c r="D494" s="127"/>
      <c r="E494" s="123" t="str">
        <f>IFERROR(__xludf.DUMMYFUNCTION("Query('(Fuente) 2. Campos'!$1:$994,""SELECT E WHERE A = '""&amp;D494&amp;""' LIMIT 1"",FALSE)"),"")</f>
        <v/>
      </c>
      <c r="F494" s="125"/>
    </row>
    <row r="495" hidden="1">
      <c r="A495" s="130"/>
      <c r="B495" s="130"/>
      <c r="C495" s="130"/>
      <c r="D495" s="127"/>
      <c r="E495" s="123" t="str">
        <f>IFERROR(__xludf.DUMMYFUNCTION("Query('(Fuente) 2. Campos'!$1:$994,""SELECT E WHERE A = '""&amp;D495&amp;""' LIMIT 1"",FALSE)"),"")</f>
        <v/>
      </c>
      <c r="F495" s="125"/>
    </row>
    <row r="496" hidden="1">
      <c r="A496" s="130"/>
      <c r="B496" s="130"/>
      <c r="C496" s="130"/>
      <c r="D496" s="127"/>
      <c r="E496" s="123" t="str">
        <f>IFERROR(__xludf.DUMMYFUNCTION("Query('(Fuente) 2. Campos'!$1:$994,""SELECT E WHERE A = '""&amp;D496&amp;""' LIMIT 1"",FALSE)"),"")</f>
        <v/>
      </c>
      <c r="F496" s="125"/>
    </row>
    <row r="497" hidden="1">
      <c r="A497" s="130"/>
      <c r="B497" s="130"/>
      <c r="C497" s="130"/>
      <c r="D497" s="127"/>
      <c r="E497" s="123" t="str">
        <f>IFERROR(__xludf.DUMMYFUNCTION("Query('(Fuente) 2. Campos'!$1:$994,""SELECT E WHERE A = '""&amp;D497&amp;""' LIMIT 1"",FALSE)"),"")</f>
        <v/>
      </c>
      <c r="F497" s="125"/>
    </row>
    <row r="498" hidden="1">
      <c r="A498" s="130"/>
      <c r="B498" s="130"/>
      <c r="C498" s="130"/>
      <c r="D498" s="127"/>
      <c r="E498" s="123" t="str">
        <f>IFERROR(__xludf.DUMMYFUNCTION("Query('(Fuente) 2. Campos'!$1:$994,""SELECT E WHERE A = '""&amp;D498&amp;""' LIMIT 1"",FALSE)"),"")</f>
        <v/>
      </c>
      <c r="F498" s="125"/>
    </row>
    <row r="499" hidden="1">
      <c r="A499" s="130"/>
      <c r="B499" s="130"/>
      <c r="C499" s="130"/>
      <c r="D499" s="127"/>
      <c r="E499" s="123" t="str">
        <f>IFERROR(__xludf.DUMMYFUNCTION("Query('(Fuente) 2. Campos'!$1:$994,""SELECT E WHERE A = '""&amp;D499&amp;""' LIMIT 1"",FALSE)"),"")</f>
        <v/>
      </c>
      <c r="F499" s="125"/>
    </row>
    <row r="500" hidden="1">
      <c r="A500" s="130"/>
      <c r="B500" s="130"/>
      <c r="C500" s="130"/>
      <c r="D500" s="127"/>
      <c r="E500" s="123" t="str">
        <f>IFERROR(__xludf.DUMMYFUNCTION("Query('(Fuente) 2. Campos'!$1:$994,""SELECT E WHERE A = '""&amp;D500&amp;""' LIMIT 1"",FALSE)"),"")</f>
        <v/>
      </c>
      <c r="F500" s="125"/>
    </row>
    <row r="501" hidden="1">
      <c r="A501" s="130"/>
      <c r="B501" s="130"/>
      <c r="C501" s="130"/>
      <c r="D501" s="127"/>
      <c r="E501" s="123" t="str">
        <f>IFERROR(__xludf.DUMMYFUNCTION("Query('(Fuente) 2. Campos'!$1:$994,""SELECT E WHERE A = '""&amp;D501&amp;""' LIMIT 1"",FALSE)"),"")</f>
        <v/>
      </c>
      <c r="F501" s="125"/>
    </row>
    <row r="502" hidden="1">
      <c r="A502" s="130"/>
      <c r="B502" s="130"/>
      <c r="C502" s="130"/>
      <c r="D502" s="127"/>
      <c r="E502" s="123" t="str">
        <f>IFERROR(__xludf.DUMMYFUNCTION("Query('(Fuente) 2. Campos'!$1:$994,""SELECT E WHERE A = '""&amp;D502&amp;""' LIMIT 1"",FALSE)"),"")</f>
        <v/>
      </c>
      <c r="F502" s="125"/>
    </row>
    <row r="503" hidden="1">
      <c r="A503" s="130"/>
      <c r="B503" s="130"/>
      <c r="C503" s="130"/>
      <c r="D503" s="127"/>
      <c r="E503" s="123" t="str">
        <f>IFERROR(__xludf.DUMMYFUNCTION("Query('(Fuente) 2. Campos'!$1:$994,""SELECT E WHERE A = '""&amp;D503&amp;""' LIMIT 1"",FALSE)"),"")</f>
        <v/>
      </c>
      <c r="F503" s="125"/>
    </row>
    <row r="504" hidden="1">
      <c r="A504" s="130"/>
      <c r="B504" s="130"/>
      <c r="C504" s="130"/>
      <c r="D504" s="127"/>
      <c r="E504" s="123" t="str">
        <f>IFERROR(__xludf.DUMMYFUNCTION("Query('(Fuente) 2. Campos'!$1:$994,""SELECT E WHERE A = '""&amp;D504&amp;""' LIMIT 1"",FALSE)"),"")</f>
        <v/>
      </c>
      <c r="F504" s="125"/>
    </row>
    <row r="505" hidden="1">
      <c r="A505" s="130"/>
      <c r="B505" s="130"/>
      <c r="C505" s="130"/>
      <c r="D505" s="127"/>
      <c r="E505" s="123" t="str">
        <f>IFERROR(__xludf.DUMMYFUNCTION("Query('(Fuente) 2. Campos'!$1:$994,""SELECT E WHERE A = '""&amp;D505&amp;""' LIMIT 1"",FALSE)"),"")</f>
        <v/>
      </c>
      <c r="F505" s="125"/>
    </row>
    <row r="506" hidden="1">
      <c r="A506" s="130"/>
      <c r="B506" s="130"/>
      <c r="C506" s="130"/>
      <c r="D506" s="127"/>
      <c r="E506" s="123" t="str">
        <f>IFERROR(__xludf.DUMMYFUNCTION("Query('(Fuente) 2. Campos'!$1:$994,""SELECT E WHERE A = '""&amp;D506&amp;""' LIMIT 1"",FALSE)"),"")</f>
        <v/>
      </c>
      <c r="F506" s="125"/>
    </row>
    <row r="507" hidden="1">
      <c r="A507" s="130"/>
      <c r="B507" s="130"/>
      <c r="C507" s="130"/>
      <c r="D507" s="127"/>
      <c r="E507" s="123" t="str">
        <f>IFERROR(__xludf.DUMMYFUNCTION("Query('(Fuente) 2. Campos'!$1:$994,""SELECT E WHERE A = '""&amp;D507&amp;""' LIMIT 1"",FALSE)"),"")</f>
        <v/>
      </c>
      <c r="F507" s="125"/>
    </row>
    <row r="508" hidden="1">
      <c r="A508" s="130"/>
      <c r="B508" s="130"/>
      <c r="C508" s="130"/>
      <c r="D508" s="127"/>
      <c r="E508" s="123" t="str">
        <f>IFERROR(__xludf.DUMMYFUNCTION("Query('(Fuente) 2. Campos'!$1:$994,""SELECT E WHERE A = '""&amp;D508&amp;""' LIMIT 1"",FALSE)"),"")</f>
        <v/>
      </c>
      <c r="F508" s="125"/>
    </row>
    <row r="509" hidden="1">
      <c r="A509" s="130"/>
      <c r="B509" s="130"/>
      <c r="C509" s="130"/>
      <c r="D509" s="127"/>
      <c r="E509" s="123" t="str">
        <f>IFERROR(__xludf.DUMMYFUNCTION("Query('(Fuente) 2. Campos'!$1:$994,""SELECT E WHERE A = '""&amp;D509&amp;""' LIMIT 1"",FALSE)"),"")</f>
        <v/>
      </c>
      <c r="F509" s="125"/>
    </row>
    <row r="510" hidden="1">
      <c r="A510" s="130"/>
      <c r="B510" s="130"/>
      <c r="C510" s="130"/>
      <c r="D510" s="127"/>
      <c r="E510" s="123" t="str">
        <f>IFERROR(__xludf.DUMMYFUNCTION("Query('(Fuente) 2. Campos'!$1:$994,""SELECT E WHERE A = '""&amp;D510&amp;""' LIMIT 1"",FALSE)"),"")</f>
        <v/>
      </c>
      <c r="F510" s="125"/>
    </row>
    <row r="511" hidden="1">
      <c r="A511" s="130"/>
      <c r="B511" s="130"/>
      <c r="C511" s="130"/>
      <c r="D511" s="127"/>
      <c r="E511" s="123" t="str">
        <f>IFERROR(__xludf.DUMMYFUNCTION("Query('(Fuente) 2. Campos'!$1:$994,""SELECT E WHERE A = '""&amp;D511&amp;""' LIMIT 1"",FALSE)"),"")</f>
        <v/>
      </c>
      <c r="F511" s="125"/>
    </row>
    <row r="512" hidden="1">
      <c r="A512" s="130"/>
      <c r="B512" s="130"/>
      <c r="C512" s="130"/>
      <c r="D512" s="127"/>
      <c r="E512" s="123" t="str">
        <f>IFERROR(__xludf.DUMMYFUNCTION("Query('(Fuente) 2. Campos'!$1:$994,""SELECT E WHERE A = '""&amp;D512&amp;""' LIMIT 1"",FALSE)"),"")</f>
        <v/>
      </c>
      <c r="F512" s="125"/>
    </row>
    <row r="513" hidden="1">
      <c r="A513" s="130"/>
      <c r="B513" s="130"/>
      <c r="C513" s="130"/>
      <c r="D513" s="127"/>
      <c r="E513" s="123" t="str">
        <f>IFERROR(__xludf.DUMMYFUNCTION("Query('(Fuente) 2. Campos'!$1:$994,""SELECT E WHERE A = '""&amp;D513&amp;""' LIMIT 1"",FALSE)"),"")</f>
        <v/>
      </c>
      <c r="F513" s="125"/>
    </row>
    <row r="514" hidden="1">
      <c r="A514" s="130"/>
      <c r="B514" s="130"/>
      <c r="C514" s="130"/>
      <c r="D514" s="127"/>
      <c r="E514" s="123" t="str">
        <f>IFERROR(__xludf.DUMMYFUNCTION("Query('(Fuente) 2. Campos'!$1:$994,""SELECT E WHERE A = '""&amp;D514&amp;""' LIMIT 1"",FALSE)"),"")</f>
        <v/>
      </c>
      <c r="F514" s="125"/>
    </row>
    <row r="515" hidden="1">
      <c r="A515" s="130"/>
      <c r="B515" s="130"/>
      <c r="C515" s="130"/>
      <c r="D515" s="127"/>
      <c r="E515" s="123" t="str">
        <f>IFERROR(__xludf.DUMMYFUNCTION("Query('(Fuente) 2. Campos'!$1:$994,""SELECT E WHERE A = '""&amp;D515&amp;""' LIMIT 1"",FALSE)"),"")</f>
        <v/>
      </c>
      <c r="F515" s="125"/>
    </row>
    <row r="516" hidden="1">
      <c r="A516" s="130"/>
      <c r="B516" s="130"/>
      <c r="C516" s="130"/>
      <c r="D516" s="127"/>
      <c r="E516" s="123" t="str">
        <f>IFERROR(__xludf.DUMMYFUNCTION("Query('(Fuente) 2. Campos'!$1:$994,""SELECT E WHERE A = '""&amp;D516&amp;""' LIMIT 1"",FALSE)"),"")</f>
        <v/>
      </c>
      <c r="F516" s="125"/>
    </row>
    <row r="517" hidden="1">
      <c r="A517" s="130"/>
      <c r="B517" s="130"/>
      <c r="C517" s="130"/>
      <c r="D517" s="127"/>
      <c r="E517" s="123" t="str">
        <f>IFERROR(__xludf.DUMMYFUNCTION("Query('(Fuente) 2. Campos'!$1:$994,""SELECT E WHERE A = '""&amp;D517&amp;""' LIMIT 1"",FALSE)"),"")</f>
        <v/>
      </c>
      <c r="F517" s="125"/>
    </row>
    <row r="518" hidden="1">
      <c r="A518" s="130"/>
      <c r="B518" s="130"/>
      <c r="C518" s="130"/>
      <c r="D518" s="127"/>
      <c r="E518" s="123" t="str">
        <f>IFERROR(__xludf.DUMMYFUNCTION("Query('(Fuente) 2. Campos'!$1:$994,""SELECT E WHERE A = '""&amp;D518&amp;""' LIMIT 1"",FALSE)"),"")</f>
        <v/>
      </c>
      <c r="F518" s="125"/>
    </row>
    <row r="519" hidden="1">
      <c r="A519" s="130"/>
      <c r="B519" s="130"/>
      <c r="C519" s="130"/>
      <c r="D519" s="127"/>
      <c r="E519" s="123" t="str">
        <f>IFERROR(__xludf.DUMMYFUNCTION("Query('(Fuente) 2. Campos'!$1:$994,""SELECT E WHERE A = '""&amp;D519&amp;""' LIMIT 1"",FALSE)"),"")</f>
        <v/>
      </c>
      <c r="F519" s="125"/>
    </row>
    <row r="520" hidden="1">
      <c r="A520" s="130"/>
      <c r="B520" s="130"/>
      <c r="C520" s="130"/>
      <c r="D520" s="127"/>
      <c r="E520" s="123" t="str">
        <f>IFERROR(__xludf.DUMMYFUNCTION("Query('(Fuente) 2. Campos'!$1:$994,""SELECT E WHERE A = '""&amp;D520&amp;""' LIMIT 1"",FALSE)"),"")</f>
        <v/>
      </c>
      <c r="F520" s="125"/>
    </row>
    <row r="521" hidden="1">
      <c r="A521" s="130"/>
      <c r="B521" s="130"/>
      <c r="C521" s="130"/>
      <c r="D521" s="127"/>
      <c r="E521" s="123" t="str">
        <f>IFERROR(__xludf.DUMMYFUNCTION("Query('(Fuente) 2. Campos'!$1:$994,""SELECT E WHERE A = '""&amp;D521&amp;""' LIMIT 1"",FALSE)"),"")</f>
        <v/>
      </c>
      <c r="F521" s="125"/>
    </row>
    <row r="522" hidden="1">
      <c r="A522" s="130"/>
      <c r="B522" s="130"/>
      <c r="C522" s="130"/>
      <c r="D522" s="127"/>
      <c r="E522" s="123" t="str">
        <f>IFERROR(__xludf.DUMMYFUNCTION("Query('(Fuente) 2. Campos'!$1:$994,""SELECT E WHERE A = '""&amp;D522&amp;""' LIMIT 1"",FALSE)"),"")</f>
        <v/>
      </c>
      <c r="F522" s="125"/>
    </row>
    <row r="523" hidden="1">
      <c r="A523" s="130"/>
      <c r="B523" s="130"/>
      <c r="C523" s="130"/>
      <c r="D523" s="127"/>
      <c r="E523" s="123" t="str">
        <f>IFERROR(__xludf.DUMMYFUNCTION("Query('(Fuente) 2. Campos'!$1:$994,""SELECT E WHERE A = '""&amp;D523&amp;""' LIMIT 1"",FALSE)"),"")</f>
        <v/>
      </c>
      <c r="F523" s="125"/>
    </row>
    <row r="524" hidden="1">
      <c r="A524" s="130"/>
      <c r="B524" s="130"/>
      <c r="C524" s="130"/>
      <c r="D524" s="127"/>
      <c r="E524" s="123" t="str">
        <f>IFERROR(__xludf.DUMMYFUNCTION("Query('(Fuente) 2. Campos'!$1:$994,""SELECT E WHERE A = '""&amp;D524&amp;""' LIMIT 1"",FALSE)"),"")</f>
        <v/>
      </c>
      <c r="F524" s="125"/>
    </row>
    <row r="525" hidden="1">
      <c r="A525" s="130"/>
      <c r="B525" s="130"/>
      <c r="C525" s="130"/>
      <c r="D525" s="127"/>
      <c r="E525" s="123" t="str">
        <f>IFERROR(__xludf.DUMMYFUNCTION("Query('(Fuente) 2. Campos'!$1:$994,""SELECT E WHERE A = '""&amp;D525&amp;""' LIMIT 1"",FALSE)"),"")</f>
        <v/>
      </c>
      <c r="F525" s="125"/>
    </row>
    <row r="526" hidden="1">
      <c r="A526" s="130"/>
      <c r="B526" s="130"/>
      <c r="C526" s="130"/>
      <c r="D526" s="127"/>
      <c r="E526" s="123" t="str">
        <f>IFERROR(__xludf.DUMMYFUNCTION("Query('(Fuente) 2. Campos'!$1:$994,""SELECT E WHERE A = '""&amp;D526&amp;""' LIMIT 1"",FALSE)"),"")</f>
        <v/>
      </c>
      <c r="F526" s="125"/>
    </row>
    <row r="527" hidden="1">
      <c r="A527" s="130"/>
      <c r="B527" s="130"/>
      <c r="C527" s="130"/>
      <c r="D527" s="127"/>
      <c r="E527" s="123" t="str">
        <f>IFERROR(__xludf.DUMMYFUNCTION("Query('(Fuente) 2. Campos'!$1:$994,""SELECT E WHERE A = '""&amp;D527&amp;""' LIMIT 1"",FALSE)"),"")</f>
        <v/>
      </c>
      <c r="F527" s="125"/>
    </row>
    <row r="528" hidden="1">
      <c r="A528" s="130"/>
      <c r="B528" s="130"/>
      <c r="C528" s="130"/>
      <c r="D528" s="127"/>
      <c r="E528" s="123" t="str">
        <f>IFERROR(__xludf.DUMMYFUNCTION("Query('(Fuente) 2. Campos'!$1:$994,""SELECT E WHERE A = '""&amp;D528&amp;""' LIMIT 1"",FALSE)"),"")</f>
        <v/>
      </c>
      <c r="F528" s="125"/>
    </row>
    <row r="529" hidden="1">
      <c r="A529" s="130"/>
      <c r="B529" s="130"/>
      <c r="C529" s="130"/>
      <c r="D529" s="127"/>
      <c r="E529" s="123" t="str">
        <f>IFERROR(__xludf.DUMMYFUNCTION("Query('(Fuente) 2. Campos'!$1:$994,""SELECT E WHERE A = '""&amp;D529&amp;""' LIMIT 1"",FALSE)"),"")</f>
        <v/>
      </c>
      <c r="F529" s="125"/>
    </row>
    <row r="530" hidden="1">
      <c r="A530" s="130"/>
      <c r="B530" s="130"/>
      <c r="C530" s="130"/>
      <c r="D530" s="127"/>
      <c r="E530" s="123" t="str">
        <f>IFERROR(__xludf.DUMMYFUNCTION("Query('(Fuente) 2. Campos'!$1:$994,""SELECT E WHERE A = '""&amp;D530&amp;""' LIMIT 1"",FALSE)"),"")</f>
        <v/>
      </c>
      <c r="F530" s="125"/>
    </row>
    <row r="531" hidden="1">
      <c r="A531" s="130"/>
      <c r="B531" s="130"/>
      <c r="C531" s="130"/>
      <c r="D531" s="127"/>
      <c r="E531" s="123" t="str">
        <f>IFERROR(__xludf.DUMMYFUNCTION("Query('(Fuente) 2. Campos'!$1:$994,""SELECT E WHERE A = '""&amp;D531&amp;""' LIMIT 1"",FALSE)"),"")</f>
        <v/>
      </c>
      <c r="F531" s="125"/>
    </row>
    <row r="532" hidden="1">
      <c r="A532" s="130"/>
      <c r="B532" s="130"/>
      <c r="C532" s="130"/>
      <c r="D532" s="127"/>
      <c r="E532" s="123" t="str">
        <f>IFERROR(__xludf.DUMMYFUNCTION("Query('(Fuente) 2. Campos'!$1:$994,""SELECT E WHERE A = '""&amp;D532&amp;""' LIMIT 1"",FALSE)"),"")</f>
        <v/>
      </c>
      <c r="F532" s="125"/>
    </row>
    <row r="533" hidden="1">
      <c r="A533" s="130"/>
      <c r="B533" s="130"/>
      <c r="C533" s="130"/>
      <c r="D533" s="127"/>
      <c r="E533" s="123" t="str">
        <f>IFERROR(__xludf.DUMMYFUNCTION("Query('(Fuente) 2. Campos'!$1:$994,""SELECT E WHERE A = '""&amp;D533&amp;""' LIMIT 1"",FALSE)"),"")</f>
        <v/>
      </c>
      <c r="F533" s="125"/>
    </row>
    <row r="534" hidden="1">
      <c r="A534" s="130"/>
      <c r="B534" s="130"/>
      <c r="C534" s="130"/>
      <c r="D534" s="127"/>
      <c r="E534" s="123" t="str">
        <f>IFERROR(__xludf.DUMMYFUNCTION("Query('(Fuente) 2. Campos'!$1:$994,""SELECT E WHERE A = '""&amp;D534&amp;""' LIMIT 1"",FALSE)"),"")</f>
        <v/>
      </c>
      <c r="F534" s="125"/>
    </row>
    <row r="535" hidden="1">
      <c r="A535" s="130"/>
      <c r="B535" s="130"/>
      <c r="C535" s="130"/>
      <c r="D535" s="127"/>
      <c r="E535" s="123" t="str">
        <f>IFERROR(__xludf.DUMMYFUNCTION("Query('(Fuente) 2. Campos'!$1:$994,""SELECT E WHERE A = '""&amp;D535&amp;""' LIMIT 1"",FALSE)"),"")</f>
        <v/>
      </c>
      <c r="F535" s="125"/>
    </row>
    <row r="536" hidden="1">
      <c r="A536" s="130"/>
      <c r="B536" s="130"/>
      <c r="C536" s="130"/>
      <c r="D536" s="127"/>
      <c r="E536" s="123" t="str">
        <f>IFERROR(__xludf.DUMMYFUNCTION("Query('(Fuente) 2. Campos'!$1:$994,""SELECT E WHERE A = '""&amp;D536&amp;""' LIMIT 1"",FALSE)"),"")</f>
        <v/>
      </c>
      <c r="F536" s="125"/>
    </row>
    <row r="537" hidden="1">
      <c r="A537" s="130"/>
      <c r="B537" s="130"/>
      <c r="C537" s="130"/>
      <c r="D537" s="127"/>
      <c r="E537" s="123" t="str">
        <f>IFERROR(__xludf.DUMMYFUNCTION("Query('(Fuente) 2. Campos'!$1:$994,""SELECT E WHERE A = '""&amp;D537&amp;""' LIMIT 1"",FALSE)"),"")</f>
        <v/>
      </c>
      <c r="F537" s="125"/>
    </row>
    <row r="538" hidden="1">
      <c r="A538" s="130"/>
      <c r="B538" s="130"/>
      <c r="C538" s="130"/>
      <c r="D538" s="127"/>
      <c r="E538" s="123" t="str">
        <f>IFERROR(__xludf.DUMMYFUNCTION("Query('(Fuente) 2. Campos'!$1:$994,""SELECT E WHERE A = '""&amp;D538&amp;""' LIMIT 1"",FALSE)"),"")</f>
        <v/>
      </c>
      <c r="F538" s="125"/>
    </row>
    <row r="539" hidden="1">
      <c r="A539" s="130"/>
      <c r="B539" s="130"/>
      <c r="C539" s="130"/>
      <c r="D539" s="127"/>
      <c r="E539" s="123" t="str">
        <f>IFERROR(__xludf.DUMMYFUNCTION("Query('(Fuente) 2. Campos'!$1:$994,""SELECT E WHERE A = '""&amp;D539&amp;""' LIMIT 1"",FALSE)"),"")</f>
        <v/>
      </c>
      <c r="F539" s="125"/>
    </row>
    <row r="540" hidden="1">
      <c r="A540" s="130"/>
      <c r="B540" s="130"/>
      <c r="C540" s="130"/>
      <c r="D540" s="127"/>
      <c r="E540" s="123" t="str">
        <f>IFERROR(__xludf.DUMMYFUNCTION("Query('(Fuente) 2. Campos'!$1:$994,""SELECT E WHERE A = '""&amp;D540&amp;""' LIMIT 1"",FALSE)"),"")</f>
        <v/>
      </c>
      <c r="F540" s="125"/>
    </row>
    <row r="541" hidden="1">
      <c r="A541" s="130"/>
      <c r="B541" s="130"/>
      <c r="C541" s="130"/>
      <c r="D541" s="127"/>
      <c r="E541" s="123" t="str">
        <f>IFERROR(__xludf.DUMMYFUNCTION("Query('(Fuente) 2. Campos'!$1:$994,""SELECT E WHERE A = '""&amp;D541&amp;""' LIMIT 1"",FALSE)"),"")</f>
        <v/>
      </c>
      <c r="F541" s="125"/>
    </row>
    <row r="542" hidden="1">
      <c r="A542" s="130"/>
      <c r="B542" s="130"/>
      <c r="C542" s="130"/>
      <c r="D542" s="127"/>
      <c r="E542" s="123" t="str">
        <f>IFERROR(__xludf.DUMMYFUNCTION("Query('(Fuente) 2. Campos'!$1:$994,""SELECT E WHERE A = '""&amp;D542&amp;""' LIMIT 1"",FALSE)"),"")</f>
        <v/>
      </c>
      <c r="F542" s="125"/>
    </row>
    <row r="543" hidden="1">
      <c r="A543" s="130"/>
      <c r="B543" s="130"/>
      <c r="C543" s="130"/>
      <c r="D543" s="127"/>
      <c r="E543" s="123" t="str">
        <f>IFERROR(__xludf.DUMMYFUNCTION("Query('(Fuente) 2. Campos'!$1:$994,""SELECT E WHERE A = '""&amp;D543&amp;""' LIMIT 1"",FALSE)"),"")</f>
        <v/>
      </c>
      <c r="F543" s="125"/>
    </row>
    <row r="544" hidden="1">
      <c r="A544" s="130"/>
      <c r="B544" s="130"/>
      <c r="C544" s="130"/>
      <c r="D544" s="127"/>
      <c r="E544" s="123" t="str">
        <f>IFERROR(__xludf.DUMMYFUNCTION("Query('(Fuente) 2. Campos'!$1:$994,""SELECT E WHERE A = '""&amp;D544&amp;""' LIMIT 1"",FALSE)"),"")</f>
        <v/>
      </c>
      <c r="F544" s="125"/>
    </row>
    <row r="545" hidden="1">
      <c r="A545" s="130"/>
      <c r="B545" s="130"/>
      <c r="C545" s="130"/>
      <c r="D545" s="127"/>
      <c r="E545" s="123" t="str">
        <f>IFERROR(__xludf.DUMMYFUNCTION("Query('(Fuente) 2. Campos'!$1:$994,""SELECT E WHERE A = '""&amp;D545&amp;""' LIMIT 1"",FALSE)"),"")</f>
        <v/>
      </c>
      <c r="F545" s="125"/>
    </row>
    <row r="546" hidden="1">
      <c r="A546" s="130"/>
      <c r="B546" s="130"/>
      <c r="C546" s="130"/>
      <c r="D546" s="127"/>
      <c r="E546" s="123" t="str">
        <f>IFERROR(__xludf.DUMMYFUNCTION("Query('(Fuente) 2. Campos'!$1:$994,""SELECT E WHERE A = '""&amp;D546&amp;""' LIMIT 1"",FALSE)"),"")</f>
        <v/>
      </c>
      <c r="F546" s="125"/>
    </row>
    <row r="547" hidden="1">
      <c r="A547" s="130"/>
      <c r="B547" s="130"/>
      <c r="C547" s="130"/>
      <c r="D547" s="127"/>
      <c r="E547" s="123" t="str">
        <f>IFERROR(__xludf.DUMMYFUNCTION("Query('(Fuente) 2. Campos'!$1:$994,""SELECT E WHERE A = '""&amp;D547&amp;""' LIMIT 1"",FALSE)"),"")</f>
        <v/>
      </c>
      <c r="F547" s="125"/>
    </row>
    <row r="548" hidden="1">
      <c r="A548" s="130"/>
      <c r="B548" s="130"/>
      <c r="C548" s="130"/>
      <c r="D548" s="127"/>
      <c r="E548" s="123" t="str">
        <f>IFERROR(__xludf.DUMMYFUNCTION("Query('(Fuente) 2. Campos'!$1:$994,""SELECT E WHERE A = '""&amp;D548&amp;""' LIMIT 1"",FALSE)"),"")</f>
        <v/>
      </c>
      <c r="F548" s="125"/>
    </row>
    <row r="549" hidden="1">
      <c r="A549" s="130"/>
      <c r="B549" s="130"/>
      <c r="C549" s="130"/>
      <c r="D549" s="127"/>
      <c r="E549" s="123" t="str">
        <f>IFERROR(__xludf.DUMMYFUNCTION("Query('(Fuente) 2. Campos'!$1:$994,""SELECT E WHERE A = '""&amp;D549&amp;""' LIMIT 1"",FALSE)"),"")</f>
        <v/>
      </c>
      <c r="F549" s="125"/>
    </row>
    <row r="550" hidden="1">
      <c r="A550" s="130"/>
      <c r="B550" s="130"/>
      <c r="C550" s="130"/>
      <c r="D550" s="127"/>
      <c r="E550" s="123" t="str">
        <f>IFERROR(__xludf.DUMMYFUNCTION("Query('(Fuente) 2. Campos'!$1:$994,""SELECT E WHERE A = '""&amp;D550&amp;""' LIMIT 1"",FALSE)"),"")</f>
        <v/>
      </c>
      <c r="F550" s="125"/>
    </row>
    <row r="551" hidden="1">
      <c r="A551" s="130"/>
      <c r="B551" s="130"/>
      <c r="C551" s="130"/>
      <c r="D551" s="127"/>
      <c r="E551" s="123" t="str">
        <f>IFERROR(__xludf.DUMMYFUNCTION("Query('(Fuente) 2. Campos'!$1:$994,""SELECT E WHERE A = '""&amp;D551&amp;""' LIMIT 1"",FALSE)"),"")</f>
        <v/>
      </c>
      <c r="F551" s="125"/>
    </row>
    <row r="552" hidden="1">
      <c r="A552" s="130"/>
      <c r="B552" s="130"/>
      <c r="C552" s="130"/>
      <c r="D552" s="127"/>
      <c r="E552" s="123" t="str">
        <f>IFERROR(__xludf.DUMMYFUNCTION("Query('(Fuente) 2. Campos'!$1:$994,""SELECT E WHERE A = '""&amp;D552&amp;""' LIMIT 1"",FALSE)"),"")</f>
        <v/>
      </c>
      <c r="F552" s="125"/>
    </row>
    <row r="553" hidden="1">
      <c r="A553" s="130"/>
      <c r="B553" s="130"/>
      <c r="C553" s="130"/>
      <c r="D553" s="127"/>
      <c r="E553" s="123" t="str">
        <f>IFERROR(__xludf.DUMMYFUNCTION("Query('(Fuente) 2. Campos'!$1:$994,""SELECT E WHERE A = '""&amp;D553&amp;""' LIMIT 1"",FALSE)"),"")</f>
        <v/>
      </c>
      <c r="F553" s="125"/>
    </row>
    <row r="554" hidden="1">
      <c r="A554" s="130"/>
      <c r="B554" s="130"/>
      <c r="C554" s="130"/>
      <c r="D554" s="127"/>
      <c r="E554" s="123" t="str">
        <f>IFERROR(__xludf.DUMMYFUNCTION("Query('(Fuente) 2. Campos'!$1:$994,""SELECT E WHERE A = '""&amp;D554&amp;""' LIMIT 1"",FALSE)"),"")</f>
        <v/>
      </c>
      <c r="F554" s="125"/>
    </row>
    <row r="555" hidden="1">
      <c r="A555" s="130"/>
      <c r="B555" s="130"/>
      <c r="C555" s="130"/>
      <c r="D555" s="127"/>
      <c r="E555" s="123" t="str">
        <f>IFERROR(__xludf.DUMMYFUNCTION("Query('(Fuente) 2. Campos'!$1:$994,""SELECT E WHERE A = '""&amp;D555&amp;""' LIMIT 1"",FALSE)"),"")</f>
        <v/>
      </c>
      <c r="F555" s="125"/>
    </row>
    <row r="556" hidden="1">
      <c r="A556" s="130"/>
      <c r="B556" s="130"/>
      <c r="C556" s="130"/>
      <c r="D556" s="127"/>
      <c r="E556" s="123" t="str">
        <f>IFERROR(__xludf.DUMMYFUNCTION("Query('(Fuente) 2. Campos'!$1:$994,""SELECT E WHERE A = '""&amp;D556&amp;""' LIMIT 1"",FALSE)"),"")</f>
        <v/>
      </c>
      <c r="F556" s="125"/>
    </row>
    <row r="557" hidden="1">
      <c r="A557" s="130"/>
      <c r="B557" s="130"/>
      <c r="C557" s="130"/>
      <c r="D557" s="127"/>
      <c r="E557" s="123" t="str">
        <f>IFERROR(__xludf.DUMMYFUNCTION("Query('(Fuente) 2. Campos'!$1:$994,""SELECT E WHERE A = '""&amp;D557&amp;""' LIMIT 1"",FALSE)"),"")</f>
        <v/>
      </c>
      <c r="F557" s="125"/>
    </row>
    <row r="558" hidden="1">
      <c r="A558" s="130"/>
      <c r="B558" s="130"/>
      <c r="C558" s="130"/>
      <c r="D558" s="127"/>
      <c r="E558" s="123" t="str">
        <f>IFERROR(__xludf.DUMMYFUNCTION("Query('(Fuente) 2. Campos'!$1:$994,""SELECT E WHERE A = '""&amp;D558&amp;""' LIMIT 1"",FALSE)"),"")</f>
        <v/>
      </c>
      <c r="F558" s="125"/>
    </row>
    <row r="559" hidden="1">
      <c r="A559" s="130"/>
      <c r="B559" s="130"/>
      <c r="C559" s="130"/>
      <c r="D559" s="127"/>
      <c r="E559" s="123" t="str">
        <f>IFERROR(__xludf.DUMMYFUNCTION("Query('(Fuente) 2. Campos'!$1:$994,""SELECT E WHERE A = '""&amp;D559&amp;""' LIMIT 1"",FALSE)"),"")</f>
        <v/>
      </c>
      <c r="F559" s="125"/>
    </row>
    <row r="560" hidden="1">
      <c r="A560" s="130"/>
      <c r="B560" s="130"/>
      <c r="C560" s="130"/>
      <c r="D560" s="127"/>
      <c r="E560" s="123" t="str">
        <f>IFERROR(__xludf.DUMMYFUNCTION("Query('(Fuente) 2. Campos'!$1:$994,""SELECT E WHERE A = '""&amp;D560&amp;""' LIMIT 1"",FALSE)"),"")</f>
        <v/>
      </c>
      <c r="F560" s="125"/>
    </row>
    <row r="561" hidden="1">
      <c r="A561" s="130"/>
      <c r="B561" s="130"/>
      <c r="C561" s="130"/>
      <c r="D561" s="127"/>
      <c r="E561" s="123" t="str">
        <f>IFERROR(__xludf.DUMMYFUNCTION("Query('(Fuente) 2. Campos'!$1:$994,""SELECT E WHERE A = '""&amp;D561&amp;""' LIMIT 1"",FALSE)"),"")</f>
        <v/>
      </c>
      <c r="F561" s="125"/>
    </row>
    <row r="562" hidden="1">
      <c r="A562" s="130"/>
      <c r="B562" s="130"/>
      <c r="C562" s="130"/>
      <c r="D562" s="127"/>
      <c r="E562" s="123" t="str">
        <f>IFERROR(__xludf.DUMMYFUNCTION("Query('(Fuente) 2. Campos'!$1:$994,""SELECT E WHERE A = '""&amp;D562&amp;""' LIMIT 1"",FALSE)"),"")</f>
        <v/>
      </c>
      <c r="F562" s="125"/>
    </row>
    <row r="563" hidden="1">
      <c r="A563" s="130"/>
      <c r="B563" s="130"/>
      <c r="C563" s="130"/>
      <c r="D563" s="127"/>
      <c r="E563" s="123" t="str">
        <f>IFERROR(__xludf.DUMMYFUNCTION("Query('(Fuente) 2. Campos'!$1:$994,""SELECT E WHERE A = '""&amp;D563&amp;""' LIMIT 1"",FALSE)"),"")</f>
        <v/>
      </c>
      <c r="F563" s="125"/>
    </row>
    <row r="564" hidden="1">
      <c r="A564" s="130"/>
      <c r="B564" s="130"/>
      <c r="C564" s="130"/>
      <c r="D564" s="127"/>
      <c r="E564" s="123" t="str">
        <f>IFERROR(__xludf.DUMMYFUNCTION("Query('(Fuente) 2. Campos'!$1:$994,""SELECT E WHERE A = '""&amp;D564&amp;""' LIMIT 1"",FALSE)"),"")</f>
        <v/>
      </c>
      <c r="F564" s="125"/>
    </row>
    <row r="565" hidden="1">
      <c r="A565" s="130"/>
      <c r="B565" s="130"/>
      <c r="C565" s="130"/>
      <c r="D565" s="127"/>
      <c r="E565" s="123" t="str">
        <f>IFERROR(__xludf.DUMMYFUNCTION("Query('(Fuente) 2. Campos'!$1:$994,""SELECT E WHERE A = '""&amp;D565&amp;""' LIMIT 1"",FALSE)"),"")</f>
        <v/>
      </c>
      <c r="F565" s="125"/>
    </row>
    <row r="566" hidden="1">
      <c r="A566" s="130"/>
      <c r="B566" s="130"/>
      <c r="C566" s="130"/>
      <c r="D566" s="127"/>
      <c r="E566" s="123" t="str">
        <f>IFERROR(__xludf.DUMMYFUNCTION("Query('(Fuente) 2. Campos'!$1:$994,""SELECT E WHERE A = '""&amp;D566&amp;""' LIMIT 1"",FALSE)"),"")</f>
        <v/>
      </c>
      <c r="F566" s="125"/>
    </row>
    <row r="567" hidden="1">
      <c r="A567" s="130"/>
      <c r="B567" s="130"/>
      <c r="C567" s="130"/>
      <c r="D567" s="127"/>
      <c r="E567" s="123" t="str">
        <f>IFERROR(__xludf.DUMMYFUNCTION("Query('(Fuente) 2. Campos'!$1:$994,""SELECT E WHERE A = '""&amp;D567&amp;""' LIMIT 1"",FALSE)"),"")</f>
        <v/>
      </c>
      <c r="F567" s="125"/>
    </row>
    <row r="568" hidden="1">
      <c r="A568" s="130"/>
      <c r="B568" s="130"/>
      <c r="C568" s="130"/>
      <c r="D568" s="127"/>
      <c r="E568" s="123" t="str">
        <f>IFERROR(__xludf.DUMMYFUNCTION("Query('(Fuente) 2. Campos'!$1:$994,""SELECT E WHERE A = '""&amp;D568&amp;""' LIMIT 1"",FALSE)"),"")</f>
        <v/>
      </c>
      <c r="F568" s="125"/>
    </row>
    <row r="569" hidden="1">
      <c r="A569" s="130"/>
      <c r="B569" s="130"/>
      <c r="C569" s="130"/>
      <c r="D569" s="127"/>
      <c r="E569" s="123" t="str">
        <f>IFERROR(__xludf.DUMMYFUNCTION("Query('(Fuente) 2. Campos'!$1:$994,""SELECT E WHERE A = '""&amp;D569&amp;""' LIMIT 1"",FALSE)"),"")</f>
        <v/>
      </c>
      <c r="F569" s="125"/>
    </row>
    <row r="570" hidden="1">
      <c r="A570" s="130"/>
      <c r="B570" s="130"/>
      <c r="C570" s="130"/>
      <c r="D570" s="127"/>
      <c r="E570" s="123" t="str">
        <f>IFERROR(__xludf.DUMMYFUNCTION("Query('(Fuente) 2. Campos'!$1:$994,""SELECT E WHERE A = '""&amp;D570&amp;""' LIMIT 1"",FALSE)"),"")</f>
        <v/>
      </c>
      <c r="F570" s="125"/>
    </row>
    <row r="571" hidden="1">
      <c r="A571" s="130"/>
      <c r="B571" s="130"/>
      <c r="C571" s="130"/>
      <c r="D571" s="127"/>
      <c r="E571" s="123" t="str">
        <f>IFERROR(__xludf.DUMMYFUNCTION("Query('(Fuente) 2. Campos'!$1:$994,""SELECT E WHERE A = '""&amp;D571&amp;""' LIMIT 1"",FALSE)"),"")</f>
        <v/>
      </c>
      <c r="F571" s="125"/>
    </row>
    <row r="572" hidden="1">
      <c r="A572" s="130"/>
      <c r="B572" s="130"/>
      <c r="C572" s="130"/>
      <c r="D572" s="127"/>
      <c r="E572" s="123" t="str">
        <f>IFERROR(__xludf.DUMMYFUNCTION("Query('(Fuente) 2. Campos'!$1:$994,""SELECT E WHERE A = '""&amp;D572&amp;""' LIMIT 1"",FALSE)"),"")</f>
        <v/>
      </c>
      <c r="F572" s="125"/>
    </row>
    <row r="573" hidden="1">
      <c r="A573" s="130"/>
      <c r="B573" s="130"/>
      <c r="C573" s="130"/>
      <c r="D573" s="127"/>
      <c r="E573" s="123" t="str">
        <f>IFERROR(__xludf.DUMMYFUNCTION("Query('(Fuente) 2. Campos'!$1:$994,""SELECT E WHERE A = '""&amp;D573&amp;""' LIMIT 1"",FALSE)"),"")</f>
        <v/>
      </c>
      <c r="F573" s="125"/>
    </row>
    <row r="574" hidden="1">
      <c r="A574" s="130"/>
      <c r="B574" s="130"/>
      <c r="C574" s="130"/>
      <c r="D574" s="127"/>
      <c r="E574" s="123" t="str">
        <f>IFERROR(__xludf.DUMMYFUNCTION("Query('(Fuente) 2. Campos'!$1:$994,""SELECT E WHERE A = '""&amp;D574&amp;""' LIMIT 1"",FALSE)"),"")</f>
        <v/>
      </c>
      <c r="F574" s="125"/>
    </row>
    <row r="575" hidden="1">
      <c r="A575" s="130"/>
      <c r="B575" s="130"/>
      <c r="C575" s="130"/>
      <c r="D575" s="127"/>
      <c r="E575" s="123" t="str">
        <f>IFERROR(__xludf.DUMMYFUNCTION("Query('(Fuente) 2. Campos'!$1:$994,""SELECT E WHERE A = '""&amp;D575&amp;""' LIMIT 1"",FALSE)"),"")</f>
        <v/>
      </c>
      <c r="F575" s="125"/>
    </row>
    <row r="576" hidden="1">
      <c r="A576" s="130"/>
      <c r="B576" s="130"/>
      <c r="C576" s="130"/>
      <c r="D576" s="127"/>
      <c r="E576" s="123" t="str">
        <f>IFERROR(__xludf.DUMMYFUNCTION("Query('(Fuente) 2. Campos'!$1:$994,""SELECT E WHERE A = '""&amp;D576&amp;""' LIMIT 1"",FALSE)"),"")</f>
        <v/>
      </c>
      <c r="F576" s="125"/>
    </row>
    <row r="577" hidden="1">
      <c r="A577" s="130"/>
      <c r="B577" s="130"/>
      <c r="C577" s="130"/>
      <c r="D577" s="127"/>
      <c r="E577" s="123" t="str">
        <f>IFERROR(__xludf.DUMMYFUNCTION("Query('(Fuente) 2. Campos'!$1:$994,""SELECT E WHERE A = '""&amp;D577&amp;""' LIMIT 1"",FALSE)"),"")</f>
        <v/>
      </c>
      <c r="F577" s="125"/>
    </row>
    <row r="578" hidden="1">
      <c r="A578" s="130"/>
      <c r="B578" s="130"/>
      <c r="C578" s="130"/>
      <c r="D578" s="127"/>
      <c r="E578" s="123" t="str">
        <f>IFERROR(__xludf.DUMMYFUNCTION("Query('(Fuente) 2. Campos'!$1:$994,""SELECT E WHERE A = '""&amp;D578&amp;""' LIMIT 1"",FALSE)"),"")</f>
        <v/>
      </c>
      <c r="F578" s="125"/>
    </row>
    <row r="579" hidden="1">
      <c r="A579" s="130"/>
      <c r="B579" s="130"/>
      <c r="C579" s="130"/>
      <c r="D579" s="127"/>
      <c r="E579" s="123" t="str">
        <f>IFERROR(__xludf.DUMMYFUNCTION("Query('(Fuente) 2. Campos'!$1:$994,""SELECT E WHERE A = '""&amp;D579&amp;""' LIMIT 1"",FALSE)"),"")</f>
        <v/>
      </c>
      <c r="F579" s="125"/>
    </row>
    <row r="580" hidden="1">
      <c r="A580" s="130"/>
      <c r="B580" s="130"/>
      <c r="C580" s="130"/>
      <c r="D580" s="127"/>
      <c r="E580" s="123" t="str">
        <f>IFERROR(__xludf.DUMMYFUNCTION("Query('(Fuente) 2. Campos'!$1:$994,""SELECT E WHERE A = '""&amp;D580&amp;""' LIMIT 1"",FALSE)"),"")</f>
        <v/>
      </c>
      <c r="F580" s="125"/>
    </row>
    <row r="581" hidden="1">
      <c r="A581" s="130"/>
      <c r="B581" s="130"/>
      <c r="C581" s="130"/>
      <c r="D581" s="127"/>
      <c r="E581" s="123" t="str">
        <f>IFERROR(__xludf.DUMMYFUNCTION("Query('(Fuente) 2. Campos'!$1:$994,""SELECT E WHERE A = '""&amp;D581&amp;""' LIMIT 1"",FALSE)"),"")</f>
        <v/>
      </c>
      <c r="F581" s="125"/>
    </row>
    <row r="582" hidden="1">
      <c r="A582" s="130"/>
      <c r="B582" s="130"/>
      <c r="C582" s="130"/>
      <c r="D582" s="127"/>
      <c r="E582" s="123" t="str">
        <f>IFERROR(__xludf.DUMMYFUNCTION("Query('(Fuente) 2. Campos'!$1:$994,""SELECT E WHERE A = '""&amp;D582&amp;""' LIMIT 1"",FALSE)"),"")</f>
        <v/>
      </c>
      <c r="F582" s="125"/>
    </row>
    <row r="583" hidden="1">
      <c r="A583" s="130"/>
      <c r="B583" s="130"/>
      <c r="C583" s="130"/>
      <c r="D583" s="127"/>
      <c r="E583" s="123" t="str">
        <f>IFERROR(__xludf.DUMMYFUNCTION("Query('(Fuente) 2. Campos'!$1:$994,""SELECT E WHERE A = '""&amp;D583&amp;""' LIMIT 1"",FALSE)"),"")</f>
        <v/>
      </c>
      <c r="F583" s="125"/>
    </row>
    <row r="584" hidden="1">
      <c r="A584" s="130"/>
      <c r="B584" s="130"/>
      <c r="C584" s="130"/>
      <c r="D584" s="127"/>
      <c r="E584" s="123" t="str">
        <f>IFERROR(__xludf.DUMMYFUNCTION("Query('(Fuente) 2. Campos'!$1:$994,""SELECT E WHERE A = '""&amp;D584&amp;""' LIMIT 1"",FALSE)"),"")</f>
        <v/>
      </c>
      <c r="F584" s="125"/>
    </row>
    <row r="585" hidden="1">
      <c r="A585" s="130"/>
      <c r="B585" s="130"/>
      <c r="C585" s="130"/>
      <c r="D585" s="127"/>
      <c r="E585" s="123" t="str">
        <f>IFERROR(__xludf.DUMMYFUNCTION("Query('(Fuente) 2. Campos'!$1:$994,""SELECT E WHERE A = '""&amp;D585&amp;""' LIMIT 1"",FALSE)"),"")</f>
        <v/>
      </c>
      <c r="F585" s="125"/>
    </row>
    <row r="586" hidden="1">
      <c r="A586" s="130"/>
      <c r="B586" s="130"/>
      <c r="C586" s="130"/>
      <c r="D586" s="127"/>
      <c r="E586" s="123" t="str">
        <f>IFERROR(__xludf.DUMMYFUNCTION("Query('(Fuente) 2. Campos'!$1:$994,""SELECT E WHERE A = '""&amp;D586&amp;""' LIMIT 1"",FALSE)"),"")</f>
        <v/>
      </c>
      <c r="F586" s="125"/>
    </row>
    <row r="587" hidden="1">
      <c r="A587" s="130"/>
      <c r="B587" s="130"/>
      <c r="C587" s="130"/>
      <c r="D587" s="127"/>
      <c r="E587" s="123" t="str">
        <f>IFERROR(__xludf.DUMMYFUNCTION("Query('(Fuente) 2. Campos'!$1:$994,""SELECT E WHERE A = '""&amp;D587&amp;""' LIMIT 1"",FALSE)"),"")</f>
        <v/>
      </c>
      <c r="F587" s="125"/>
    </row>
    <row r="588" hidden="1">
      <c r="A588" s="130"/>
      <c r="B588" s="130"/>
      <c r="C588" s="130"/>
      <c r="D588" s="127"/>
      <c r="E588" s="123" t="str">
        <f>IFERROR(__xludf.DUMMYFUNCTION("Query('(Fuente) 2. Campos'!$1:$994,""SELECT E WHERE A = '""&amp;D588&amp;""' LIMIT 1"",FALSE)"),"")</f>
        <v/>
      </c>
      <c r="F588" s="125"/>
    </row>
    <row r="589" hidden="1">
      <c r="A589" s="130"/>
      <c r="B589" s="130"/>
      <c r="C589" s="130"/>
      <c r="D589" s="127"/>
      <c r="E589" s="123" t="str">
        <f>IFERROR(__xludf.DUMMYFUNCTION("Query('(Fuente) 2. Campos'!$1:$994,""SELECT E WHERE A = '""&amp;D589&amp;""' LIMIT 1"",FALSE)"),"")</f>
        <v/>
      </c>
      <c r="F589" s="125"/>
    </row>
    <row r="590" hidden="1">
      <c r="A590" s="130"/>
      <c r="B590" s="130"/>
      <c r="C590" s="130"/>
      <c r="D590" s="127"/>
      <c r="E590" s="123" t="str">
        <f>IFERROR(__xludf.DUMMYFUNCTION("Query('(Fuente) 2. Campos'!$1:$994,""SELECT E WHERE A = '""&amp;D590&amp;""' LIMIT 1"",FALSE)"),"")</f>
        <v/>
      </c>
      <c r="F590" s="125"/>
    </row>
    <row r="591" hidden="1">
      <c r="A591" s="130"/>
      <c r="B591" s="130"/>
      <c r="C591" s="130"/>
      <c r="D591" s="127"/>
      <c r="E591" s="123" t="str">
        <f>IFERROR(__xludf.DUMMYFUNCTION("Query('(Fuente) 2. Campos'!$1:$994,""SELECT E WHERE A = '""&amp;D591&amp;""' LIMIT 1"",FALSE)"),"")</f>
        <v/>
      </c>
      <c r="F591" s="125"/>
    </row>
    <row r="592" hidden="1">
      <c r="A592" s="130"/>
      <c r="B592" s="130"/>
      <c r="C592" s="130"/>
      <c r="D592" s="127"/>
      <c r="E592" s="123" t="str">
        <f>IFERROR(__xludf.DUMMYFUNCTION("Query('(Fuente) 2. Campos'!$1:$994,""SELECT E WHERE A = '""&amp;D592&amp;""' LIMIT 1"",FALSE)"),"")</f>
        <v/>
      </c>
      <c r="F592" s="125"/>
    </row>
    <row r="593" hidden="1">
      <c r="A593" s="130"/>
      <c r="B593" s="130"/>
      <c r="C593" s="130"/>
      <c r="D593" s="127"/>
      <c r="E593" s="123" t="str">
        <f>IFERROR(__xludf.DUMMYFUNCTION("Query('(Fuente) 2. Campos'!$1:$994,""SELECT E WHERE A = '""&amp;D593&amp;""' LIMIT 1"",FALSE)"),"")</f>
        <v/>
      </c>
      <c r="F593" s="125"/>
    </row>
    <row r="594" hidden="1">
      <c r="A594" s="130"/>
      <c r="B594" s="130"/>
      <c r="C594" s="130"/>
      <c r="D594" s="127"/>
      <c r="E594" s="123" t="str">
        <f>IFERROR(__xludf.DUMMYFUNCTION("Query('(Fuente) 2. Campos'!$1:$994,""SELECT E WHERE A = '""&amp;D594&amp;""' LIMIT 1"",FALSE)"),"")</f>
        <v/>
      </c>
      <c r="F594" s="125"/>
    </row>
    <row r="595" hidden="1">
      <c r="A595" s="130"/>
      <c r="B595" s="130"/>
      <c r="C595" s="130"/>
      <c r="D595" s="127"/>
      <c r="E595" s="123" t="str">
        <f>IFERROR(__xludf.DUMMYFUNCTION("Query('(Fuente) 2. Campos'!$1:$994,""SELECT E WHERE A = '""&amp;D595&amp;""' LIMIT 1"",FALSE)"),"")</f>
        <v/>
      </c>
      <c r="F595" s="125"/>
    </row>
    <row r="596" hidden="1">
      <c r="A596" s="130"/>
      <c r="B596" s="130"/>
      <c r="C596" s="130"/>
      <c r="D596" s="127"/>
      <c r="E596" s="123" t="str">
        <f>IFERROR(__xludf.DUMMYFUNCTION("Query('(Fuente) 2. Campos'!$1:$994,""SELECT E WHERE A = '""&amp;D596&amp;""' LIMIT 1"",FALSE)"),"")</f>
        <v/>
      </c>
      <c r="F596" s="125"/>
    </row>
    <row r="597" hidden="1">
      <c r="A597" s="130"/>
      <c r="B597" s="130"/>
      <c r="C597" s="130"/>
      <c r="D597" s="127"/>
      <c r="E597" s="123" t="str">
        <f>IFERROR(__xludf.DUMMYFUNCTION("Query('(Fuente) 2. Campos'!$1:$994,""SELECT E WHERE A = '""&amp;D597&amp;""' LIMIT 1"",FALSE)"),"")</f>
        <v/>
      </c>
      <c r="F597" s="125"/>
    </row>
    <row r="598" hidden="1">
      <c r="A598" s="130"/>
      <c r="B598" s="130"/>
      <c r="C598" s="130"/>
      <c r="D598" s="127"/>
      <c r="E598" s="123" t="str">
        <f>IFERROR(__xludf.DUMMYFUNCTION("Query('(Fuente) 2. Campos'!$1:$994,""SELECT E WHERE A = '""&amp;D598&amp;""' LIMIT 1"",FALSE)"),"")</f>
        <v/>
      </c>
      <c r="F598" s="125"/>
    </row>
    <row r="599" hidden="1">
      <c r="A599" s="130"/>
      <c r="B599" s="130"/>
      <c r="C599" s="130"/>
      <c r="D599" s="127"/>
      <c r="E599" s="123" t="str">
        <f>IFERROR(__xludf.DUMMYFUNCTION("Query('(Fuente) 2. Campos'!$1:$994,""SELECT E WHERE A = '""&amp;D599&amp;""' LIMIT 1"",FALSE)"),"")</f>
        <v/>
      </c>
      <c r="F599" s="125"/>
    </row>
    <row r="600" hidden="1">
      <c r="A600" s="130"/>
      <c r="B600" s="130"/>
      <c r="C600" s="130"/>
      <c r="D600" s="127"/>
      <c r="E600" s="123" t="str">
        <f>IFERROR(__xludf.DUMMYFUNCTION("Query('(Fuente) 2. Campos'!$1:$994,""SELECT E WHERE A = '""&amp;D600&amp;""' LIMIT 1"",FALSE)"),"")</f>
        <v/>
      </c>
      <c r="F600" s="125"/>
    </row>
    <row r="601" hidden="1">
      <c r="A601" s="130"/>
      <c r="B601" s="130"/>
      <c r="C601" s="130"/>
      <c r="D601" s="127"/>
      <c r="E601" s="123" t="str">
        <f>IFERROR(__xludf.DUMMYFUNCTION("Query('(Fuente) 2. Campos'!$1:$994,""SELECT E WHERE A = '""&amp;D601&amp;""' LIMIT 1"",FALSE)"),"")</f>
        <v/>
      </c>
      <c r="F601" s="125"/>
    </row>
    <row r="602" hidden="1">
      <c r="A602" s="130"/>
      <c r="B602" s="130"/>
      <c r="C602" s="130"/>
      <c r="D602" s="127"/>
      <c r="E602" s="123" t="str">
        <f>IFERROR(__xludf.DUMMYFUNCTION("Query('(Fuente) 2. Campos'!$1:$994,""SELECT E WHERE A = '""&amp;D602&amp;""' LIMIT 1"",FALSE)"),"")</f>
        <v/>
      </c>
      <c r="F602" s="125"/>
    </row>
    <row r="603" hidden="1">
      <c r="A603" s="130"/>
      <c r="B603" s="130"/>
      <c r="C603" s="130"/>
      <c r="D603" s="127"/>
      <c r="E603" s="123" t="str">
        <f>IFERROR(__xludf.DUMMYFUNCTION("Query('(Fuente) 2. Campos'!$1:$994,""SELECT E WHERE A = '""&amp;D603&amp;""' LIMIT 1"",FALSE)"),"")</f>
        <v/>
      </c>
      <c r="F603" s="125"/>
    </row>
    <row r="604" hidden="1">
      <c r="A604" s="130"/>
      <c r="B604" s="130"/>
      <c r="C604" s="130"/>
      <c r="D604" s="127"/>
      <c r="E604" s="123" t="str">
        <f>IFERROR(__xludf.DUMMYFUNCTION("Query('(Fuente) 2. Campos'!$1:$994,""SELECT E WHERE A = '""&amp;D604&amp;""' LIMIT 1"",FALSE)"),"")</f>
        <v/>
      </c>
      <c r="F604" s="125"/>
    </row>
    <row r="605" hidden="1">
      <c r="A605" s="130"/>
      <c r="B605" s="130"/>
      <c r="C605" s="130"/>
      <c r="D605" s="127"/>
      <c r="E605" s="123" t="str">
        <f>IFERROR(__xludf.DUMMYFUNCTION("Query('(Fuente) 2. Campos'!$1:$994,""SELECT E WHERE A = '""&amp;D605&amp;""' LIMIT 1"",FALSE)"),"")</f>
        <v/>
      </c>
      <c r="F605" s="125"/>
    </row>
    <row r="606" hidden="1">
      <c r="A606" s="130"/>
      <c r="B606" s="130"/>
      <c r="C606" s="130"/>
      <c r="D606" s="127"/>
      <c r="E606" s="123" t="str">
        <f>IFERROR(__xludf.DUMMYFUNCTION("Query('(Fuente) 2. Campos'!$1:$994,""SELECT E WHERE A = '""&amp;D606&amp;""' LIMIT 1"",FALSE)"),"")</f>
        <v/>
      </c>
      <c r="F606" s="125"/>
    </row>
    <row r="607" hidden="1">
      <c r="A607" s="130"/>
      <c r="B607" s="130"/>
      <c r="C607" s="130"/>
      <c r="D607" s="127"/>
      <c r="E607" s="123" t="str">
        <f>IFERROR(__xludf.DUMMYFUNCTION("Query('(Fuente) 2. Campos'!$1:$994,""SELECT E WHERE A = '""&amp;D607&amp;""' LIMIT 1"",FALSE)"),"")</f>
        <v/>
      </c>
      <c r="F607" s="125"/>
    </row>
    <row r="608" hidden="1">
      <c r="A608" s="130"/>
      <c r="B608" s="130"/>
      <c r="C608" s="130"/>
      <c r="D608" s="127"/>
      <c r="E608" s="123" t="str">
        <f>IFERROR(__xludf.DUMMYFUNCTION("Query('(Fuente) 2. Campos'!$1:$994,""SELECT E WHERE A = '""&amp;D608&amp;""' LIMIT 1"",FALSE)"),"")</f>
        <v/>
      </c>
      <c r="F608" s="125"/>
    </row>
    <row r="609" hidden="1">
      <c r="A609" s="130"/>
      <c r="B609" s="130"/>
      <c r="C609" s="130"/>
      <c r="D609" s="127"/>
      <c r="E609" s="123" t="str">
        <f>IFERROR(__xludf.DUMMYFUNCTION("Query('(Fuente) 2. Campos'!$1:$994,""SELECT E WHERE A = '""&amp;D609&amp;""' LIMIT 1"",FALSE)"),"")</f>
        <v/>
      </c>
      <c r="F609" s="125"/>
    </row>
    <row r="610" hidden="1">
      <c r="A610" s="130"/>
      <c r="B610" s="130"/>
      <c r="C610" s="130"/>
      <c r="D610" s="127"/>
      <c r="E610" s="123" t="str">
        <f>IFERROR(__xludf.DUMMYFUNCTION("Query('(Fuente) 2. Campos'!$1:$994,""SELECT E WHERE A = '""&amp;D610&amp;""' LIMIT 1"",FALSE)"),"")</f>
        <v/>
      </c>
      <c r="F610" s="125"/>
    </row>
    <row r="611" hidden="1">
      <c r="A611" s="130"/>
      <c r="B611" s="130"/>
      <c r="C611" s="130"/>
      <c r="D611" s="127"/>
      <c r="E611" s="123" t="str">
        <f>IFERROR(__xludf.DUMMYFUNCTION("Query('(Fuente) 2. Campos'!$1:$994,""SELECT E WHERE A = '""&amp;D611&amp;""' LIMIT 1"",FALSE)"),"")</f>
        <v/>
      </c>
      <c r="F611" s="125"/>
    </row>
    <row r="612" hidden="1">
      <c r="A612" s="130"/>
      <c r="B612" s="130"/>
      <c r="C612" s="130"/>
      <c r="D612" s="127"/>
      <c r="E612" s="123" t="str">
        <f>IFERROR(__xludf.DUMMYFUNCTION("Query('(Fuente) 2. Campos'!$1:$994,""SELECT E WHERE A = '""&amp;D612&amp;""' LIMIT 1"",FALSE)"),"")</f>
        <v/>
      </c>
      <c r="F612" s="125"/>
    </row>
    <row r="613" hidden="1">
      <c r="A613" s="130"/>
      <c r="B613" s="130"/>
      <c r="C613" s="130"/>
      <c r="D613" s="127"/>
      <c r="E613" s="123" t="str">
        <f>IFERROR(__xludf.DUMMYFUNCTION("Query('(Fuente) 2. Campos'!$1:$994,""SELECT E WHERE A = '""&amp;D613&amp;""' LIMIT 1"",FALSE)"),"")</f>
        <v/>
      </c>
      <c r="F613" s="125"/>
    </row>
    <row r="614" hidden="1">
      <c r="A614" s="130"/>
      <c r="B614" s="130"/>
      <c r="C614" s="130"/>
      <c r="D614" s="127"/>
      <c r="E614" s="123" t="str">
        <f>IFERROR(__xludf.DUMMYFUNCTION("Query('(Fuente) 2. Campos'!$1:$994,""SELECT E WHERE A = '""&amp;D614&amp;""' LIMIT 1"",FALSE)"),"")</f>
        <v/>
      </c>
      <c r="F614" s="125"/>
    </row>
    <row r="615" hidden="1">
      <c r="A615" s="130"/>
      <c r="B615" s="130"/>
      <c r="C615" s="130"/>
      <c r="D615" s="127"/>
      <c r="E615" s="123" t="str">
        <f>IFERROR(__xludf.DUMMYFUNCTION("Query('(Fuente) 2. Campos'!$1:$994,""SELECT E WHERE A = '""&amp;D615&amp;""' LIMIT 1"",FALSE)"),"")</f>
        <v/>
      </c>
      <c r="F615" s="125"/>
    </row>
    <row r="616" hidden="1">
      <c r="A616" s="130"/>
      <c r="B616" s="130"/>
      <c r="C616" s="130"/>
      <c r="D616" s="127"/>
      <c r="E616" s="123" t="str">
        <f>IFERROR(__xludf.DUMMYFUNCTION("Query('(Fuente) 2. Campos'!$1:$994,""SELECT E WHERE A = '""&amp;D616&amp;""' LIMIT 1"",FALSE)"),"")</f>
        <v/>
      </c>
      <c r="F616" s="125"/>
    </row>
    <row r="617" hidden="1">
      <c r="A617" s="130"/>
      <c r="B617" s="130"/>
      <c r="C617" s="130"/>
      <c r="D617" s="127"/>
      <c r="E617" s="123" t="str">
        <f>IFERROR(__xludf.DUMMYFUNCTION("Query('(Fuente) 2. Campos'!$1:$994,""SELECT E WHERE A = '""&amp;D617&amp;""' LIMIT 1"",FALSE)"),"")</f>
        <v/>
      </c>
      <c r="F617" s="125"/>
    </row>
    <row r="618" hidden="1">
      <c r="A618" s="130"/>
      <c r="B618" s="130"/>
      <c r="C618" s="130"/>
      <c r="D618" s="127"/>
      <c r="E618" s="123" t="str">
        <f>IFERROR(__xludf.DUMMYFUNCTION("Query('(Fuente) 2. Campos'!$1:$994,""SELECT E WHERE A = '""&amp;D618&amp;""' LIMIT 1"",FALSE)"),"")</f>
        <v/>
      </c>
      <c r="F618" s="125"/>
    </row>
    <row r="619" hidden="1">
      <c r="A619" s="130"/>
      <c r="B619" s="130"/>
      <c r="C619" s="130"/>
      <c r="D619" s="127"/>
      <c r="E619" s="123" t="str">
        <f>IFERROR(__xludf.DUMMYFUNCTION("Query('(Fuente) 2. Campos'!$1:$994,""SELECT E WHERE A = '""&amp;D619&amp;""' LIMIT 1"",FALSE)"),"")</f>
        <v/>
      </c>
      <c r="F619" s="125"/>
    </row>
    <row r="620" hidden="1">
      <c r="A620" s="130"/>
      <c r="B620" s="130"/>
      <c r="C620" s="130"/>
      <c r="D620" s="127"/>
      <c r="E620" s="123" t="str">
        <f>IFERROR(__xludf.DUMMYFUNCTION("Query('(Fuente) 2. Campos'!$1:$994,""SELECT E WHERE A = '""&amp;D620&amp;""' LIMIT 1"",FALSE)"),"")</f>
        <v/>
      </c>
      <c r="F620" s="125"/>
    </row>
    <row r="621" hidden="1">
      <c r="A621" s="130"/>
      <c r="B621" s="130"/>
      <c r="C621" s="130"/>
      <c r="D621" s="127"/>
      <c r="E621" s="123" t="str">
        <f>IFERROR(__xludf.DUMMYFUNCTION("Query('(Fuente) 2. Campos'!$1:$994,""SELECT E WHERE A = '""&amp;D621&amp;""' LIMIT 1"",FALSE)"),"")</f>
        <v/>
      </c>
      <c r="F621" s="125"/>
    </row>
    <row r="622" hidden="1">
      <c r="A622" s="130"/>
      <c r="B622" s="130"/>
      <c r="C622" s="130"/>
      <c r="D622" s="127"/>
      <c r="E622" s="123" t="str">
        <f>IFERROR(__xludf.DUMMYFUNCTION("Query('(Fuente) 2. Campos'!$1:$994,""SELECT E WHERE A = '""&amp;D622&amp;""' LIMIT 1"",FALSE)"),"")</f>
        <v/>
      </c>
      <c r="F622" s="125"/>
    </row>
    <row r="623" hidden="1">
      <c r="A623" s="130"/>
      <c r="B623" s="130"/>
      <c r="C623" s="130"/>
      <c r="D623" s="127"/>
      <c r="E623" s="123" t="str">
        <f>IFERROR(__xludf.DUMMYFUNCTION("Query('(Fuente) 2. Campos'!$1:$994,""SELECT E WHERE A = '""&amp;D623&amp;""' LIMIT 1"",FALSE)"),"")</f>
        <v/>
      </c>
      <c r="F623" s="125"/>
    </row>
    <row r="624" hidden="1">
      <c r="A624" s="130"/>
      <c r="B624" s="130"/>
      <c r="C624" s="130"/>
      <c r="D624" s="127"/>
      <c r="E624" s="123" t="str">
        <f>IFERROR(__xludf.DUMMYFUNCTION("Query('(Fuente) 2. Campos'!$1:$994,""SELECT E WHERE A = '""&amp;D624&amp;""' LIMIT 1"",FALSE)"),"")</f>
        <v/>
      </c>
      <c r="F624" s="125"/>
    </row>
    <row r="625" hidden="1">
      <c r="A625" s="130"/>
      <c r="B625" s="130"/>
      <c r="C625" s="130"/>
      <c r="D625" s="127"/>
      <c r="E625" s="123" t="str">
        <f>IFERROR(__xludf.DUMMYFUNCTION("Query('(Fuente) 2. Campos'!$1:$994,""SELECT E WHERE A = '""&amp;D625&amp;""' LIMIT 1"",FALSE)"),"")</f>
        <v/>
      </c>
      <c r="F625" s="125"/>
    </row>
    <row r="626" hidden="1">
      <c r="A626" s="130"/>
      <c r="B626" s="130"/>
      <c r="C626" s="130"/>
      <c r="D626" s="127"/>
      <c r="E626" s="123" t="str">
        <f>IFERROR(__xludf.DUMMYFUNCTION("Query('(Fuente) 2. Campos'!$1:$994,""SELECT E WHERE A = '""&amp;D626&amp;""' LIMIT 1"",FALSE)"),"")</f>
        <v/>
      </c>
      <c r="F626" s="125"/>
    </row>
    <row r="627" hidden="1">
      <c r="A627" s="130"/>
      <c r="B627" s="130"/>
      <c r="C627" s="130"/>
      <c r="D627" s="127"/>
      <c r="E627" s="123" t="str">
        <f>IFERROR(__xludf.DUMMYFUNCTION("Query('(Fuente) 2. Campos'!$1:$994,""SELECT E WHERE A = '""&amp;D627&amp;""' LIMIT 1"",FALSE)"),"")</f>
        <v/>
      </c>
      <c r="F627" s="125"/>
    </row>
    <row r="628" hidden="1">
      <c r="A628" s="130"/>
      <c r="B628" s="130"/>
      <c r="C628" s="130"/>
      <c r="D628" s="127"/>
      <c r="E628" s="123" t="str">
        <f>IFERROR(__xludf.DUMMYFUNCTION("Query('(Fuente) 2. Campos'!$1:$994,""SELECT E WHERE A = '""&amp;D628&amp;""' LIMIT 1"",FALSE)"),"")</f>
        <v/>
      </c>
      <c r="F628" s="125"/>
    </row>
    <row r="629" hidden="1">
      <c r="A629" s="130"/>
      <c r="B629" s="130"/>
      <c r="C629" s="130"/>
      <c r="D629" s="127"/>
      <c r="E629" s="123" t="str">
        <f>IFERROR(__xludf.DUMMYFUNCTION("Query('(Fuente) 2. Campos'!$1:$994,""SELECT E WHERE A = '""&amp;D629&amp;""' LIMIT 1"",FALSE)"),"")</f>
        <v/>
      </c>
      <c r="F629" s="125"/>
    </row>
    <row r="630" hidden="1">
      <c r="A630" s="130"/>
      <c r="B630" s="130"/>
      <c r="C630" s="130"/>
      <c r="D630" s="127"/>
      <c r="E630" s="123" t="str">
        <f>IFERROR(__xludf.DUMMYFUNCTION("Query('(Fuente) 2. Campos'!$1:$994,""SELECT E WHERE A = '""&amp;D630&amp;""' LIMIT 1"",FALSE)"),"")</f>
        <v/>
      </c>
      <c r="F630" s="125"/>
    </row>
    <row r="631" hidden="1">
      <c r="A631" s="130"/>
      <c r="B631" s="130"/>
      <c r="C631" s="130"/>
      <c r="D631" s="127"/>
      <c r="E631" s="123" t="str">
        <f>IFERROR(__xludf.DUMMYFUNCTION("Query('(Fuente) 2. Campos'!$1:$994,""SELECT E WHERE A = '""&amp;D631&amp;""' LIMIT 1"",FALSE)"),"")</f>
        <v/>
      </c>
      <c r="F631" s="125"/>
    </row>
    <row r="632" hidden="1">
      <c r="A632" s="130"/>
      <c r="B632" s="130"/>
      <c r="C632" s="130"/>
      <c r="D632" s="127"/>
      <c r="E632" s="123" t="str">
        <f>IFERROR(__xludf.DUMMYFUNCTION("Query('(Fuente) 2. Campos'!$1:$994,""SELECT E WHERE A = '""&amp;D632&amp;""' LIMIT 1"",FALSE)"),"")</f>
        <v/>
      </c>
      <c r="F632" s="125"/>
    </row>
    <row r="633" hidden="1">
      <c r="A633" s="130"/>
      <c r="B633" s="130"/>
      <c r="C633" s="130"/>
      <c r="D633" s="127"/>
      <c r="E633" s="123" t="str">
        <f>IFERROR(__xludf.DUMMYFUNCTION("Query('(Fuente) 2. Campos'!$1:$994,""SELECT E WHERE A = '""&amp;D633&amp;""' LIMIT 1"",FALSE)"),"")</f>
        <v/>
      </c>
      <c r="F633" s="125"/>
    </row>
    <row r="634" hidden="1">
      <c r="A634" s="130"/>
      <c r="B634" s="130"/>
      <c r="C634" s="130"/>
      <c r="D634" s="127"/>
      <c r="E634" s="123" t="str">
        <f>IFERROR(__xludf.DUMMYFUNCTION("Query('(Fuente) 2. Campos'!$1:$994,""SELECT E WHERE A = '""&amp;D634&amp;""' LIMIT 1"",FALSE)"),"")</f>
        <v/>
      </c>
      <c r="F634" s="125"/>
    </row>
    <row r="635" hidden="1">
      <c r="A635" s="130"/>
      <c r="B635" s="130"/>
      <c r="C635" s="130"/>
      <c r="D635" s="127"/>
      <c r="E635" s="123" t="str">
        <f>IFERROR(__xludf.DUMMYFUNCTION("Query('(Fuente) 2. Campos'!$1:$994,""SELECT E WHERE A = '""&amp;D635&amp;""' LIMIT 1"",FALSE)"),"")</f>
        <v/>
      </c>
      <c r="F635" s="125"/>
    </row>
    <row r="636" hidden="1">
      <c r="A636" s="130"/>
      <c r="B636" s="130"/>
      <c r="C636" s="130"/>
      <c r="D636" s="127"/>
      <c r="E636" s="123" t="str">
        <f>IFERROR(__xludf.DUMMYFUNCTION("Query('(Fuente) 2. Campos'!$1:$994,""SELECT E WHERE A = '""&amp;D636&amp;""' LIMIT 1"",FALSE)"),"")</f>
        <v/>
      </c>
      <c r="F636" s="125"/>
    </row>
    <row r="637" hidden="1">
      <c r="A637" s="130"/>
      <c r="B637" s="130"/>
      <c r="C637" s="130"/>
      <c r="D637" s="127"/>
      <c r="E637" s="123" t="str">
        <f>IFERROR(__xludf.DUMMYFUNCTION("Query('(Fuente) 2. Campos'!$1:$994,""SELECT E WHERE A = '""&amp;D637&amp;""' LIMIT 1"",FALSE)"),"")</f>
        <v/>
      </c>
      <c r="F637" s="125"/>
    </row>
    <row r="638" hidden="1">
      <c r="A638" s="130"/>
      <c r="B638" s="130"/>
      <c r="C638" s="130"/>
      <c r="D638" s="127"/>
      <c r="E638" s="123" t="str">
        <f>IFERROR(__xludf.DUMMYFUNCTION("Query('(Fuente) 2. Campos'!$1:$994,""SELECT E WHERE A = '""&amp;D638&amp;""' LIMIT 1"",FALSE)"),"")</f>
        <v/>
      </c>
      <c r="F638" s="125"/>
    </row>
    <row r="639" hidden="1">
      <c r="A639" s="130"/>
      <c r="B639" s="130"/>
      <c r="C639" s="130"/>
      <c r="D639" s="127"/>
      <c r="E639" s="123" t="str">
        <f>IFERROR(__xludf.DUMMYFUNCTION("Query('(Fuente) 2. Campos'!$1:$994,""SELECT E WHERE A = '""&amp;D639&amp;""' LIMIT 1"",FALSE)"),"")</f>
        <v/>
      </c>
      <c r="F639" s="125"/>
    </row>
    <row r="640" hidden="1">
      <c r="A640" s="130"/>
      <c r="B640" s="130"/>
      <c r="C640" s="130"/>
      <c r="D640" s="127"/>
      <c r="E640" s="123" t="str">
        <f>IFERROR(__xludf.DUMMYFUNCTION("Query('(Fuente) 2. Campos'!$1:$994,""SELECT E WHERE A = '""&amp;D640&amp;""' LIMIT 1"",FALSE)"),"")</f>
        <v/>
      </c>
      <c r="F640" s="125"/>
    </row>
    <row r="641" hidden="1">
      <c r="A641" s="130"/>
      <c r="B641" s="130"/>
      <c r="C641" s="130"/>
      <c r="D641" s="127"/>
      <c r="E641" s="123" t="str">
        <f>IFERROR(__xludf.DUMMYFUNCTION("Query('(Fuente) 2. Campos'!$1:$994,""SELECT E WHERE A = '""&amp;D641&amp;""' LIMIT 1"",FALSE)"),"")</f>
        <v/>
      </c>
      <c r="F641" s="125"/>
    </row>
    <row r="642" hidden="1">
      <c r="A642" s="130"/>
      <c r="B642" s="130"/>
      <c r="C642" s="130"/>
      <c r="D642" s="127"/>
      <c r="E642" s="123" t="str">
        <f>IFERROR(__xludf.DUMMYFUNCTION("Query('(Fuente) 2. Campos'!$1:$994,""SELECT E WHERE A = '""&amp;D642&amp;""' LIMIT 1"",FALSE)"),"")</f>
        <v/>
      </c>
      <c r="F642" s="125"/>
    </row>
    <row r="643" hidden="1">
      <c r="A643" s="130"/>
      <c r="B643" s="130"/>
      <c r="C643" s="130"/>
      <c r="D643" s="127"/>
      <c r="E643" s="123" t="str">
        <f>IFERROR(__xludf.DUMMYFUNCTION("Query('(Fuente) 2. Campos'!$1:$994,""SELECT E WHERE A = '""&amp;D643&amp;""' LIMIT 1"",FALSE)"),"")</f>
        <v/>
      </c>
      <c r="F643" s="125"/>
    </row>
    <row r="644" hidden="1">
      <c r="A644" s="130"/>
      <c r="B644" s="130"/>
      <c r="C644" s="130"/>
      <c r="D644" s="127"/>
      <c r="E644" s="123" t="str">
        <f>IFERROR(__xludf.DUMMYFUNCTION("Query('(Fuente) 2. Campos'!$1:$994,""SELECT E WHERE A = '""&amp;D644&amp;""' LIMIT 1"",FALSE)"),"")</f>
        <v/>
      </c>
      <c r="F644" s="125"/>
    </row>
    <row r="645" hidden="1">
      <c r="A645" s="130"/>
      <c r="B645" s="130"/>
      <c r="C645" s="130"/>
      <c r="D645" s="127"/>
      <c r="E645" s="123" t="str">
        <f>IFERROR(__xludf.DUMMYFUNCTION("Query('(Fuente) 2. Campos'!$1:$994,""SELECT E WHERE A = '""&amp;D645&amp;""' LIMIT 1"",FALSE)"),"")</f>
        <v/>
      </c>
      <c r="F645" s="125"/>
    </row>
    <row r="646" hidden="1">
      <c r="A646" s="130"/>
      <c r="B646" s="130"/>
      <c r="C646" s="130"/>
      <c r="D646" s="127"/>
      <c r="E646" s="123" t="str">
        <f>IFERROR(__xludf.DUMMYFUNCTION("Query('(Fuente) 2. Campos'!$1:$994,""SELECT E WHERE A = '""&amp;D646&amp;""' LIMIT 1"",FALSE)"),"")</f>
        <v/>
      </c>
      <c r="F646" s="125"/>
    </row>
    <row r="647" hidden="1">
      <c r="A647" s="130"/>
      <c r="B647" s="130"/>
      <c r="C647" s="130"/>
      <c r="D647" s="127"/>
      <c r="E647" s="123" t="str">
        <f>IFERROR(__xludf.DUMMYFUNCTION("Query('(Fuente) 2. Campos'!$1:$994,""SELECT E WHERE A = '""&amp;D647&amp;""' LIMIT 1"",FALSE)"),"")</f>
        <v/>
      </c>
      <c r="F647" s="125"/>
    </row>
    <row r="648" hidden="1">
      <c r="A648" s="130"/>
      <c r="B648" s="130"/>
      <c r="C648" s="130"/>
      <c r="D648" s="127"/>
      <c r="E648" s="123" t="str">
        <f>IFERROR(__xludf.DUMMYFUNCTION("Query('(Fuente) 2. Campos'!$1:$994,""SELECT E WHERE A = '""&amp;D648&amp;""' LIMIT 1"",FALSE)"),"")</f>
        <v/>
      </c>
      <c r="F648" s="125"/>
    </row>
    <row r="649" hidden="1">
      <c r="A649" s="130"/>
      <c r="B649" s="130"/>
      <c r="C649" s="130"/>
      <c r="D649" s="127"/>
      <c r="E649" s="123" t="str">
        <f>IFERROR(__xludf.DUMMYFUNCTION("Query('(Fuente) 2. Campos'!$1:$994,""SELECT E WHERE A = '""&amp;D649&amp;""' LIMIT 1"",FALSE)"),"")</f>
        <v/>
      </c>
      <c r="F649" s="125"/>
    </row>
    <row r="650" hidden="1">
      <c r="A650" s="130"/>
      <c r="B650" s="130"/>
      <c r="C650" s="130"/>
      <c r="D650" s="127"/>
      <c r="E650" s="123" t="str">
        <f>IFERROR(__xludf.DUMMYFUNCTION("Query('(Fuente) 2. Campos'!$1:$994,""SELECT E WHERE A = '""&amp;D650&amp;""' LIMIT 1"",FALSE)"),"")</f>
        <v/>
      </c>
      <c r="F650" s="125"/>
    </row>
    <row r="651" hidden="1">
      <c r="A651" s="130"/>
      <c r="B651" s="130"/>
      <c r="C651" s="130"/>
      <c r="D651" s="127"/>
      <c r="E651" s="123" t="str">
        <f>IFERROR(__xludf.DUMMYFUNCTION("Query('(Fuente) 2. Campos'!$1:$994,""SELECT E WHERE A = '""&amp;D651&amp;""' LIMIT 1"",FALSE)"),"")</f>
        <v/>
      </c>
      <c r="F651" s="125"/>
    </row>
    <row r="652" hidden="1">
      <c r="A652" s="130"/>
      <c r="B652" s="130"/>
      <c r="C652" s="130"/>
      <c r="D652" s="127"/>
      <c r="E652" s="123" t="str">
        <f>IFERROR(__xludf.DUMMYFUNCTION("Query('(Fuente) 2. Campos'!$1:$994,""SELECT E WHERE A = '""&amp;D652&amp;""' LIMIT 1"",FALSE)"),"")</f>
        <v/>
      </c>
      <c r="F652" s="125"/>
    </row>
    <row r="653" hidden="1">
      <c r="A653" s="130"/>
      <c r="B653" s="130"/>
      <c r="C653" s="130"/>
      <c r="D653" s="127"/>
      <c r="E653" s="123" t="str">
        <f>IFERROR(__xludf.DUMMYFUNCTION("Query('(Fuente) 2. Campos'!$1:$994,""SELECT E WHERE A = '""&amp;D653&amp;""' LIMIT 1"",FALSE)"),"")</f>
        <v/>
      </c>
      <c r="F653" s="125"/>
    </row>
    <row r="654" hidden="1">
      <c r="A654" s="130"/>
      <c r="B654" s="130"/>
      <c r="C654" s="130"/>
      <c r="D654" s="127"/>
      <c r="E654" s="123" t="str">
        <f>IFERROR(__xludf.DUMMYFUNCTION("Query('(Fuente) 2. Campos'!$1:$994,""SELECT E WHERE A = '""&amp;D654&amp;""' LIMIT 1"",FALSE)"),"")</f>
        <v/>
      </c>
      <c r="F654" s="125"/>
    </row>
    <row r="655" hidden="1">
      <c r="A655" s="130"/>
      <c r="B655" s="130"/>
      <c r="C655" s="130"/>
      <c r="D655" s="127"/>
      <c r="E655" s="123" t="str">
        <f>IFERROR(__xludf.DUMMYFUNCTION("Query('(Fuente) 2. Campos'!$1:$994,""SELECT E WHERE A = '""&amp;D655&amp;""' LIMIT 1"",FALSE)"),"")</f>
        <v/>
      </c>
      <c r="F655" s="125"/>
    </row>
    <row r="656" hidden="1">
      <c r="A656" s="130"/>
      <c r="B656" s="130"/>
      <c r="C656" s="130"/>
      <c r="D656" s="127"/>
      <c r="E656" s="123" t="str">
        <f>IFERROR(__xludf.DUMMYFUNCTION("Query('(Fuente) 2. Campos'!$1:$994,""SELECT E WHERE A = '""&amp;D656&amp;""' LIMIT 1"",FALSE)"),"")</f>
        <v/>
      </c>
      <c r="F656" s="125"/>
    </row>
    <row r="657" hidden="1">
      <c r="A657" s="130"/>
      <c r="B657" s="130"/>
      <c r="C657" s="130"/>
      <c r="D657" s="127"/>
      <c r="E657" s="123" t="str">
        <f>IFERROR(__xludf.DUMMYFUNCTION("Query('(Fuente) 2. Campos'!$1:$994,""SELECT E WHERE A = '""&amp;D657&amp;""' LIMIT 1"",FALSE)"),"")</f>
        <v/>
      </c>
      <c r="F657" s="125"/>
    </row>
    <row r="658" hidden="1">
      <c r="A658" s="130"/>
      <c r="B658" s="130"/>
      <c r="C658" s="130"/>
      <c r="D658" s="127"/>
      <c r="E658" s="123" t="str">
        <f>IFERROR(__xludf.DUMMYFUNCTION("Query('(Fuente) 2. Campos'!$1:$994,""SELECT E WHERE A = '""&amp;D658&amp;""' LIMIT 1"",FALSE)"),"")</f>
        <v/>
      </c>
      <c r="F658" s="125"/>
    </row>
    <row r="659" hidden="1">
      <c r="A659" s="130"/>
      <c r="B659" s="130"/>
      <c r="C659" s="130"/>
      <c r="D659" s="127"/>
      <c r="E659" s="123" t="str">
        <f>IFERROR(__xludf.DUMMYFUNCTION("Query('(Fuente) 2. Campos'!$1:$994,""SELECT E WHERE A = '""&amp;D659&amp;""' LIMIT 1"",FALSE)"),"")</f>
        <v/>
      </c>
      <c r="F659" s="125"/>
    </row>
    <row r="660" hidden="1">
      <c r="A660" s="130"/>
      <c r="B660" s="130"/>
      <c r="C660" s="130"/>
      <c r="D660" s="127"/>
      <c r="E660" s="123" t="str">
        <f>IFERROR(__xludf.DUMMYFUNCTION("Query('(Fuente) 2. Campos'!$1:$994,""SELECT E WHERE A = '""&amp;D660&amp;""' LIMIT 1"",FALSE)"),"")</f>
        <v/>
      </c>
      <c r="F660" s="125"/>
    </row>
    <row r="661" hidden="1">
      <c r="A661" s="130"/>
      <c r="B661" s="130"/>
      <c r="C661" s="130"/>
      <c r="D661" s="127"/>
      <c r="E661" s="123" t="str">
        <f>IFERROR(__xludf.DUMMYFUNCTION("Query('(Fuente) 2. Campos'!$1:$994,""SELECT E WHERE A = '""&amp;D661&amp;""' LIMIT 1"",FALSE)"),"")</f>
        <v/>
      </c>
      <c r="F661" s="125"/>
    </row>
    <row r="662" hidden="1">
      <c r="A662" s="130"/>
      <c r="B662" s="130"/>
      <c r="C662" s="130"/>
      <c r="D662" s="127"/>
      <c r="E662" s="123" t="str">
        <f>IFERROR(__xludf.DUMMYFUNCTION("Query('(Fuente) 2. Campos'!$1:$994,""SELECT E WHERE A = '""&amp;D662&amp;""' LIMIT 1"",FALSE)"),"")</f>
        <v/>
      </c>
      <c r="F662" s="125"/>
    </row>
    <row r="663" hidden="1">
      <c r="A663" s="130"/>
      <c r="B663" s="130"/>
      <c r="C663" s="130"/>
      <c r="D663" s="127"/>
      <c r="E663" s="123" t="str">
        <f>IFERROR(__xludf.DUMMYFUNCTION("Query('(Fuente) 2. Campos'!$1:$994,""SELECT E WHERE A = '""&amp;D663&amp;""' LIMIT 1"",FALSE)"),"")</f>
        <v/>
      </c>
      <c r="F663" s="125"/>
    </row>
    <row r="664" hidden="1">
      <c r="A664" s="130"/>
      <c r="B664" s="130"/>
      <c r="C664" s="130"/>
      <c r="D664" s="127"/>
      <c r="E664" s="123" t="str">
        <f>IFERROR(__xludf.DUMMYFUNCTION("Query('(Fuente) 2. Campos'!$1:$994,""SELECT E WHERE A = '""&amp;D664&amp;""' LIMIT 1"",FALSE)"),"")</f>
        <v/>
      </c>
      <c r="F664" s="125"/>
    </row>
    <row r="665" hidden="1">
      <c r="A665" s="130"/>
      <c r="B665" s="130"/>
      <c r="C665" s="130"/>
      <c r="D665" s="127"/>
      <c r="E665" s="123" t="str">
        <f>IFERROR(__xludf.DUMMYFUNCTION("Query('(Fuente) 2. Campos'!$1:$994,""SELECT E WHERE A = '""&amp;D665&amp;""' LIMIT 1"",FALSE)"),"")</f>
        <v/>
      </c>
      <c r="F665" s="125"/>
    </row>
    <row r="666" hidden="1">
      <c r="A666" s="130"/>
      <c r="B666" s="130"/>
      <c r="C666" s="130"/>
      <c r="D666" s="127"/>
      <c r="E666" s="123" t="str">
        <f>IFERROR(__xludf.DUMMYFUNCTION("Query('(Fuente) 2. Campos'!$1:$994,""SELECT E WHERE A = '""&amp;D666&amp;""' LIMIT 1"",FALSE)"),"")</f>
        <v/>
      </c>
      <c r="F666" s="125"/>
    </row>
    <row r="667" hidden="1">
      <c r="A667" s="130"/>
      <c r="B667" s="130"/>
      <c r="C667" s="130"/>
      <c r="D667" s="127"/>
      <c r="E667" s="123" t="str">
        <f>IFERROR(__xludf.DUMMYFUNCTION("Query('(Fuente) 2. Campos'!$1:$994,""SELECT E WHERE A = '""&amp;D667&amp;""' LIMIT 1"",FALSE)"),"")</f>
        <v/>
      </c>
      <c r="F667" s="125"/>
    </row>
    <row r="668" hidden="1">
      <c r="A668" s="130"/>
      <c r="B668" s="130"/>
      <c r="C668" s="130"/>
      <c r="D668" s="127"/>
      <c r="E668" s="123" t="str">
        <f>IFERROR(__xludf.DUMMYFUNCTION("Query('(Fuente) 2. Campos'!$1:$994,""SELECT E WHERE A = '""&amp;D668&amp;""' LIMIT 1"",FALSE)"),"")</f>
        <v/>
      </c>
      <c r="F668" s="125"/>
    </row>
    <row r="669" hidden="1">
      <c r="A669" s="130"/>
      <c r="B669" s="130"/>
      <c r="C669" s="130"/>
      <c r="D669" s="127"/>
      <c r="E669" s="123" t="str">
        <f>IFERROR(__xludf.DUMMYFUNCTION("Query('(Fuente) 2. Campos'!$1:$994,""SELECT E WHERE A = '""&amp;D669&amp;""' LIMIT 1"",FALSE)"),"")</f>
        <v/>
      </c>
      <c r="F669" s="125"/>
    </row>
    <row r="670" hidden="1">
      <c r="A670" s="130"/>
      <c r="B670" s="130"/>
      <c r="C670" s="130"/>
      <c r="D670" s="127"/>
      <c r="E670" s="123" t="str">
        <f>IFERROR(__xludf.DUMMYFUNCTION("Query('(Fuente) 2. Campos'!$1:$994,""SELECT E WHERE A = '""&amp;D670&amp;""' LIMIT 1"",FALSE)"),"")</f>
        <v/>
      </c>
      <c r="F670" s="125"/>
    </row>
    <row r="671" hidden="1">
      <c r="A671" s="130"/>
      <c r="B671" s="130"/>
      <c r="C671" s="130"/>
      <c r="D671" s="127"/>
      <c r="E671" s="123" t="str">
        <f>IFERROR(__xludf.DUMMYFUNCTION("Query('(Fuente) 2. Campos'!$1:$994,""SELECT E WHERE A = '""&amp;D671&amp;""' LIMIT 1"",FALSE)"),"")</f>
        <v/>
      </c>
      <c r="F671" s="125"/>
    </row>
    <row r="672" hidden="1">
      <c r="A672" s="130"/>
      <c r="B672" s="130"/>
      <c r="C672" s="130"/>
      <c r="D672" s="127"/>
      <c r="E672" s="123" t="str">
        <f>IFERROR(__xludf.DUMMYFUNCTION("Query('(Fuente) 2. Campos'!$1:$994,""SELECT E WHERE A = '""&amp;D672&amp;""' LIMIT 1"",FALSE)"),"")</f>
        <v/>
      </c>
      <c r="F672" s="125"/>
    </row>
    <row r="673" hidden="1">
      <c r="A673" s="130"/>
      <c r="B673" s="130"/>
      <c r="C673" s="130"/>
      <c r="D673" s="127"/>
      <c r="E673" s="123" t="str">
        <f>IFERROR(__xludf.DUMMYFUNCTION("Query('(Fuente) 2. Campos'!$1:$994,""SELECT E WHERE A = '""&amp;D673&amp;""' LIMIT 1"",FALSE)"),"")</f>
        <v/>
      </c>
      <c r="F673" s="125"/>
    </row>
    <row r="674" hidden="1">
      <c r="A674" s="130"/>
      <c r="B674" s="130"/>
      <c r="C674" s="130"/>
      <c r="D674" s="127"/>
      <c r="E674" s="123" t="str">
        <f>IFERROR(__xludf.DUMMYFUNCTION("Query('(Fuente) 2. Campos'!$1:$994,""SELECT E WHERE A = '""&amp;D674&amp;""' LIMIT 1"",FALSE)"),"")</f>
        <v/>
      </c>
      <c r="F674" s="125"/>
    </row>
    <row r="675" hidden="1">
      <c r="A675" s="130"/>
      <c r="B675" s="130"/>
      <c r="C675" s="130"/>
      <c r="D675" s="127"/>
      <c r="E675" s="123" t="str">
        <f>IFERROR(__xludf.DUMMYFUNCTION("Query('(Fuente) 2. Campos'!$1:$994,""SELECT E WHERE A = '""&amp;D675&amp;""' LIMIT 1"",FALSE)"),"")</f>
        <v/>
      </c>
      <c r="F675" s="125"/>
    </row>
    <row r="676" hidden="1">
      <c r="A676" s="130"/>
      <c r="B676" s="130"/>
      <c r="C676" s="130"/>
      <c r="D676" s="127"/>
      <c r="E676" s="123" t="str">
        <f>IFERROR(__xludf.DUMMYFUNCTION("Query('(Fuente) 2. Campos'!$1:$994,""SELECT E WHERE A = '""&amp;D676&amp;""' LIMIT 1"",FALSE)"),"")</f>
        <v/>
      </c>
      <c r="F676" s="125"/>
    </row>
    <row r="677" hidden="1">
      <c r="A677" s="130"/>
      <c r="B677" s="130"/>
      <c r="C677" s="130"/>
      <c r="D677" s="127"/>
      <c r="E677" s="123" t="str">
        <f>IFERROR(__xludf.DUMMYFUNCTION("Query('(Fuente) 2. Campos'!$1:$994,""SELECT E WHERE A = '""&amp;D677&amp;""' LIMIT 1"",FALSE)"),"")</f>
        <v/>
      </c>
      <c r="F677" s="125"/>
    </row>
    <row r="678" hidden="1">
      <c r="A678" s="130"/>
      <c r="B678" s="130"/>
      <c r="C678" s="130"/>
      <c r="D678" s="127"/>
      <c r="E678" s="123" t="str">
        <f>IFERROR(__xludf.DUMMYFUNCTION("Query('(Fuente) 2. Campos'!$1:$994,""SELECT E WHERE A = '""&amp;D678&amp;""' LIMIT 1"",FALSE)"),"")</f>
        <v/>
      </c>
      <c r="F678" s="125"/>
    </row>
    <row r="679" hidden="1">
      <c r="A679" s="130"/>
      <c r="B679" s="130"/>
      <c r="C679" s="130"/>
      <c r="D679" s="127"/>
      <c r="E679" s="123" t="str">
        <f>IFERROR(__xludf.DUMMYFUNCTION("Query('(Fuente) 2. Campos'!$1:$994,""SELECT E WHERE A = '""&amp;D679&amp;""' LIMIT 1"",FALSE)"),"")</f>
        <v/>
      </c>
      <c r="F679" s="125"/>
    </row>
    <row r="680" hidden="1">
      <c r="A680" s="130"/>
      <c r="B680" s="130"/>
      <c r="C680" s="130"/>
      <c r="D680" s="127"/>
      <c r="E680" s="123" t="str">
        <f>IFERROR(__xludf.DUMMYFUNCTION("Query('(Fuente) 2. Campos'!$1:$994,""SELECT E WHERE A = '""&amp;D680&amp;""' LIMIT 1"",FALSE)"),"")</f>
        <v/>
      </c>
      <c r="F680" s="125"/>
    </row>
    <row r="681" hidden="1">
      <c r="A681" s="130"/>
      <c r="B681" s="130"/>
      <c r="C681" s="130"/>
      <c r="D681" s="127"/>
      <c r="E681" s="123" t="str">
        <f>IFERROR(__xludf.DUMMYFUNCTION("Query('(Fuente) 2. Campos'!$1:$994,""SELECT E WHERE A = '""&amp;D681&amp;""' LIMIT 1"",FALSE)"),"")</f>
        <v/>
      </c>
      <c r="F681" s="125"/>
    </row>
    <row r="682" hidden="1">
      <c r="A682" s="130"/>
      <c r="B682" s="130"/>
      <c r="C682" s="130"/>
      <c r="D682" s="127"/>
      <c r="E682" s="123" t="str">
        <f>IFERROR(__xludf.DUMMYFUNCTION("Query('(Fuente) 2. Campos'!$1:$994,""SELECT E WHERE A = '""&amp;D682&amp;""' LIMIT 1"",FALSE)"),"")</f>
        <v/>
      </c>
      <c r="F682" s="125"/>
    </row>
    <row r="683" hidden="1">
      <c r="A683" s="130"/>
      <c r="B683" s="130"/>
      <c r="C683" s="130"/>
      <c r="D683" s="127"/>
      <c r="E683" s="123" t="str">
        <f>IFERROR(__xludf.DUMMYFUNCTION("Query('(Fuente) 2. Campos'!$1:$994,""SELECT E WHERE A = '""&amp;D683&amp;""' LIMIT 1"",FALSE)"),"")</f>
        <v/>
      </c>
      <c r="F683" s="125"/>
    </row>
    <row r="684" hidden="1">
      <c r="A684" s="130"/>
      <c r="B684" s="130"/>
      <c r="C684" s="130"/>
      <c r="D684" s="127"/>
      <c r="E684" s="123" t="str">
        <f>IFERROR(__xludf.DUMMYFUNCTION("Query('(Fuente) 2. Campos'!$1:$994,""SELECT E WHERE A = '""&amp;D684&amp;""' LIMIT 1"",FALSE)"),"")</f>
        <v/>
      </c>
      <c r="F684" s="125"/>
    </row>
    <row r="685" hidden="1">
      <c r="A685" s="130"/>
      <c r="B685" s="130"/>
      <c r="C685" s="130"/>
      <c r="D685" s="127"/>
      <c r="E685" s="123" t="str">
        <f>IFERROR(__xludf.DUMMYFUNCTION("Query('(Fuente) 2. Campos'!$1:$994,""SELECT E WHERE A = '""&amp;D685&amp;""' LIMIT 1"",FALSE)"),"")</f>
        <v/>
      </c>
      <c r="F685" s="125"/>
    </row>
    <row r="686" hidden="1">
      <c r="A686" s="130"/>
      <c r="B686" s="130"/>
      <c r="C686" s="130"/>
      <c r="D686" s="127"/>
      <c r="E686" s="123" t="str">
        <f>IFERROR(__xludf.DUMMYFUNCTION("Query('(Fuente) 2. Campos'!$1:$994,""SELECT E WHERE A = '""&amp;D686&amp;""' LIMIT 1"",FALSE)"),"")</f>
        <v/>
      </c>
      <c r="F686" s="125"/>
    </row>
    <row r="687" hidden="1">
      <c r="A687" s="130"/>
      <c r="B687" s="130"/>
      <c r="C687" s="130"/>
      <c r="D687" s="127"/>
      <c r="E687" s="123" t="str">
        <f>IFERROR(__xludf.DUMMYFUNCTION("Query('(Fuente) 2. Campos'!$1:$994,""SELECT E WHERE A = '""&amp;D687&amp;""' LIMIT 1"",FALSE)"),"")</f>
        <v/>
      </c>
      <c r="F687" s="125"/>
    </row>
    <row r="688" hidden="1">
      <c r="A688" s="130"/>
      <c r="B688" s="130"/>
      <c r="C688" s="130"/>
      <c r="D688" s="127"/>
      <c r="E688" s="123" t="str">
        <f>IFERROR(__xludf.DUMMYFUNCTION("Query('(Fuente) 2. Campos'!$1:$994,""SELECT E WHERE A = '""&amp;D688&amp;""' LIMIT 1"",FALSE)"),"")</f>
        <v/>
      </c>
      <c r="F688" s="125"/>
    </row>
    <row r="689" hidden="1">
      <c r="A689" s="130"/>
      <c r="B689" s="130"/>
      <c r="C689" s="130"/>
      <c r="D689" s="127"/>
      <c r="E689" s="123" t="str">
        <f>IFERROR(__xludf.DUMMYFUNCTION("Query('(Fuente) 2. Campos'!$1:$994,""SELECT E WHERE A = '""&amp;D689&amp;""' LIMIT 1"",FALSE)"),"")</f>
        <v/>
      </c>
      <c r="F689" s="125"/>
    </row>
    <row r="690" hidden="1">
      <c r="A690" s="130"/>
      <c r="B690" s="130"/>
      <c r="C690" s="130"/>
      <c r="D690" s="127"/>
      <c r="E690" s="123" t="str">
        <f>IFERROR(__xludf.DUMMYFUNCTION("Query('(Fuente) 2. Campos'!$1:$994,""SELECT E WHERE A = '""&amp;D690&amp;""' LIMIT 1"",FALSE)"),"")</f>
        <v/>
      </c>
      <c r="F690" s="125"/>
    </row>
    <row r="691" hidden="1">
      <c r="A691" s="130"/>
      <c r="B691" s="130"/>
      <c r="C691" s="130"/>
      <c r="D691" s="127"/>
      <c r="E691" s="123" t="str">
        <f>IFERROR(__xludf.DUMMYFUNCTION("Query('(Fuente) 2. Campos'!$1:$994,""SELECT E WHERE A = '""&amp;D691&amp;""' LIMIT 1"",FALSE)"),"")</f>
        <v/>
      </c>
      <c r="F691" s="125"/>
    </row>
    <row r="692" hidden="1">
      <c r="A692" s="130"/>
      <c r="B692" s="130"/>
      <c r="C692" s="130"/>
      <c r="D692" s="127"/>
      <c r="E692" s="123" t="str">
        <f>IFERROR(__xludf.DUMMYFUNCTION("Query('(Fuente) 2. Campos'!$1:$994,""SELECT E WHERE A = '""&amp;D692&amp;""' LIMIT 1"",FALSE)"),"")</f>
        <v/>
      </c>
      <c r="F692" s="125"/>
    </row>
    <row r="693" hidden="1">
      <c r="A693" s="130"/>
      <c r="B693" s="130"/>
      <c r="C693" s="130"/>
      <c r="D693" s="127"/>
      <c r="E693" s="123" t="str">
        <f>IFERROR(__xludf.DUMMYFUNCTION("Query('(Fuente) 2. Campos'!$1:$994,""SELECT E WHERE A = '""&amp;D693&amp;""' LIMIT 1"",FALSE)"),"")</f>
        <v/>
      </c>
      <c r="F693" s="125"/>
    </row>
    <row r="694" hidden="1">
      <c r="A694" s="130"/>
      <c r="B694" s="130"/>
      <c r="C694" s="130"/>
      <c r="D694" s="127"/>
      <c r="E694" s="123" t="str">
        <f>IFERROR(__xludf.DUMMYFUNCTION("Query('(Fuente) 2. Campos'!$1:$994,""SELECT E WHERE A = '""&amp;D694&amp;""' LIMIT 1"",FALSE)"),"")</f>
        <v/>
      </c>
      <c r="F694" s="125"/>
    </row>
    <row r="695" hidden="1">
      <c r="A695" s="130"/>
      <c r="B695" s="130"/>
      <c r="C695" s="130"/>
      <c r="D695" s="127"/>
      <c r="E695" s="123" t="str">
        <f>IFERROR(__xludf.DUMMYFUNCTION("Query('(Fuente) 2. Campos'!$1:$994,""SELECT E WHERE A = '""&amp;D695&amp;""' LIMIT 1"",FALSE)"),"")</f>
        <v/>
      </c>
      <c r="F695" s="125"/>
    </row>
    <row r="696" hidden="1">
      <c r="A696" s="130"/>
      <c r="B696" s="130"/>
      <c r="C696" s="130"/>
      <c r="D696" s="127"/>
      <c r="E696" s="123" t="str">
        <f>IFERROR(__xludf.DUMMYFUNCTION("Query('(Fuente) 2. Campos'!$1:$994,""SELECT E WHERE A = '""&amp;D696&amp;""' LIMIT 1"",FALSE)"),"")</f>
        <v/>
      </c>
      <c r="F696" s="125"/>
    </row>
    <row r="697" hidden="1">
      <c r="A697" s="130"/>
      <c r="B697" s="130"/>
      <c r="C697" s="130"/>
      <c r="D697" s="127"/>
      <c r="E697" s="123" t="str">
        <f>IFERROR(__xludf.DUMMYFUNCTION("Query('(Fuente) 2. Campos'!$1:$994,""SELECT E WHERE A = '""&amp;D697&amp;""' LIMIT 1"",FALSE)"),"")</f>
        <v/>
      </c>
      <c r="F697" s="125"/>
    </row>
    <row r="698" hidden="1">
      <c r="A698" s="130"/>
      <c r="B698" s="130"/>
      <c r="C698" s="130"/>
      <c r="D698" s="127"/>
      <c r="E698" s="123" t="str">
        <f>IFERROR(__xludf.DUMMYFUNCTION("Query('(Fuente) 2. Campos'!$1:$994,""SELECT E WHERE A = '""&amp;D698&amp;""' LIMIT 1"",FALSE)"),"")</f>
        <v/>
      </c>
      <c r="F698" s="125"/>
    </row>
    <row r="699" hidden="1">
      <c r="A699" s="130"/>
      <c r="B699" s="130"/>
      <c r="C699" s="130"/>
      <c r="D699" s="127"/>
      <c r="E699" s="123" t="str">
        <f>IFERROR(__xludf.DUMMYFUNCTION("Query('(Fuente) 2. Campos'!$1:$994,""SELECT E WHERE A = '""&amp;D699&amp;""' LIMIT 1"",FALSE)"),"")</f>
        <v/>
      </c>
      <c r="F699" s="125"/>
    </row>
    <row r="700" hidden="1">
      <c r="A700" s="130"/>
      <c r="B700" s="130"/>
      <c r="C700" s="130"/>
      <c r="D700" s="127"/>
      <c r="E700" s="123" t="str">
        <f>IFERROR(__xludf.DUMMYFUNCTION("Query('(Fuente) 2. Campos'!$1:$994,""SELECT E WHERE A = '""&amp;D700&amp;""' LIMIT 1"",FALSE)"),"")</f>
        <v/>
      </c>
      <c r="F700" s="125"/>
    </row>
    <row r="701" hidden="1">
      <c r="A701" s="130"/>
      <c r="B701" s="130"/>
      <c r="C701" s="130"/>
      <c r="D701" s="127"/>
      <c r="E701" s="123" t="str">
        <f>IFERROR(__xludf.DUMMYFUNCTION("Query('(Fuente) 2. Campos'!$1:$994,""SELECT E WHERE A = '""&amp;D701&amp;""' LIMIT 1"",FALSE)"),"")</f>
        <v/>
      </c>
      <c r="F701" s="125"/>
    </row>
    <row r="702" hidden="1">
      <c r="A702" s="130"/>
      <c r="B702" s="130"/>
      <c r="C702" s="130"/>
      <c r="D702" s="127"/>
      <c r="E702" s="123" t="str">
        <f>IFERROR(__xludf.DUMMYFUNCTION("Query('(Fuente) 2. Campos'!$1:$994,""SELECT E WHERE A = '""&amp;D702&amp;""' LIMIT 1"",FALSE)"),"")</f>
        <v/>
      </c>
      <c r="F702" s="125"/>
    </row>
    <row r="703" hidden="1">
      <c r="A703" s="130"/>
      <c r="B703" s="130"/>
      <c r="C703" s="130"/>
      <c r="D703" s="127"/>
      <c r="E703" s="123" t="str">
        <f>IFERROR(__xludf.DUMMYFUNCTION("Query('(Fuente) 2. Campos'!$1:$994,""SELECT E WHERE A = '""&amp;D703&amp;""' LIMIT 1"",FALSE)"),"")</f>
        <v/>
      </c>
      <c r="F703" s="125"/>
    </row>
    <row r="704" hidden="1">
      <c r="A704" s="130"/>
      <c r="B704" s="130"/>
      <c r="C704" s="130"/>
      <c r="D704" s="127"/>
      <c r="E704" s="123" t="str">
        <f>IFERROR(__xludf.DUMMYFUNCTION("Query('(Fuente) 2. Campos'!$1:$994,""SELECT E WHERE A = '""&amp;D704&amp;""' LIMIT 1"",FALSE)"),"")</f>
        <v/>
      </c>
      <c r="F704" s="125"/>
    </row>
    <row r="705" hidden="1">
      <c r="A705" s="130"/>
      <c r="B705" s="130"/>
      <c r="C705" s="130"/>
      <c r="D705" s="127"/>
      <c r="E705" s="123" t="str">
        <f>IFERROR(__xludf.DUMMYFUNCTION("Query('(Fuente) 2. Campos'!$1:$994,""SELECT E WHERE A = '""&amp;D705&amp;""' LIMIT 1"",FALSE)"),"")</f>
        <v/>
      </c>
      <c r="F705" s="125"/>
    </row>
    <row r="706" hidden="1">
      <c r="A706" s="130"/>
      <c r="B706" s="130"/>
      <c r="C706" s="130"/>
      <c r="D706" s="127"/>
      <c r="E706" s="123" t="str">
        <f>IFERROR(__xludf.DUMMYFUNCTION("Query('(Fuente) 2. Campos'!$1:$994,""SELECT E WHERE A = '""&amp;D706&amp;""' LIMIT 1"",FALSE)"),"")</f>
        <v/>
      </c>
      <c r="F706" s="125"/>
    </row>
    <row r="707" hidden="1">
      <c r="A707" s="130"/>
      <c r="B707" s="130"/>
      <c r="C707" s="130"/>
      <c r="D707" s="127"/>
      <c r="E707" s="123" t="str">
        <f>IFERROR(__xludf.DUMMYFUNCTION("Query('(Fuente) 2. Campos'!$1:$994,""SELECT E WHERE A = '""&amp;D707&amp;""' LIMIT 1"",FALSE)"),"")</f>
        <v/>
      </c>
      <c r="F707" s="125"/>
    </row>
    <row r="708" hidden="1">
      <c r="A708" s="130"/>
      <c r="B708" s="130"/>
      <c r="C708" s="130"/>
      <c r="D708" s="127"/>
      <c r="E708" s="123" t="str">
        <f>IFERROR(__xludf.DUMMYFUNCTION("Query('(Fuente) 2. Campos'!$1:$994,""SELECT E WHERE A = '""&amp;D708&amp;""' LIMIT 1"",FALSE)"),"")</f>
        <v/>
      </c>
      <c r="F708" s="125"/>
    </row>
    <row r="709" hidden="1">
      <c r="A709" s="130"/>
      <c r="B709" s="130"/>
      <c r="C709" s="130"/>
      <c r="D709" s="127"/>
      <c r="E709" s="123" t="str">
        <f>IFERROR(__xludf.DUMMYFUNCTION("Query('(Fuente) 2. Campos'!$1:$994,""SELECT E WHERE A = '""&amp;D709&amp;""' LIMIT 1"",FALSE)"),"")</f>
        <v/>
      </c>
      <c r="F709" s="125"/>
    </row>
    <row r="710" hidden="1">
      <c r="A710" s="130"/>
      <c r="B710" s="130"/>
      <c r="C710" s="130"/>
      <c r="D710" s="127"/>
      <c r="E710" s="123" t="str">
        <f>IFERROR(__xludf.DUMMYFUNCTION("Query('(Fuente) 2. Campos'!$1:$994,""SELECT E WHERE A = '""&amp;D710&amp;""' LIMIT 1"",FALSE)"),"")</f>
        <v/>
      </c>
      <c r="F710" s="125"/>
    </row>
    <row r="711" hidden="1">
      <c r="A711" s="130"/>
      <c r="B711" s="130"/>
      <c r="C711" s="130"/>
      <c r="D711" s="127"/>
      <c r="E711" s="123" t="str">
        <f>IFERROR(__xludf.DUMMYFUNCTION("Query('(Fuente) 2. Campos'!$1:$994,""SELECT E WHERE A = '""&amp;D711&amp;""' LIMIT 1"",FALSE)"),"")</f>
        <v/>
      </c>
      <c r="F711" s="125"/>
    </row>
    <row r="712" hidden="1">
      <c r="A712" s="130"/>
      <c r="B712" s="130"/>
      <c r="C712" s="130"/>
      <c r="D712" s="127"/>
      <c r="E712" s="123" t="str">
        <f>IFERROR(__xludf.DUMMYFUNCTION("Query('(Fuente) 2. Campos'!$1:$994,""SELECT E WHERE A = '""&amp;D712&amp;""' LIMIT 1"",FALSE)"),"")</f>
        <v/>
      </c>
      <c r="F712" s="125"/>
    </row>
    <row r="713" hidden="1">
      <c r="A713" s="130"/>
      <c r="B713" s="130"/>
      <c r="C713" s="130"/>
      <c r="D713" s="127"/>
      <c r="E713" s="123" t="str">
        <f>IFERROR(__xludf.DUMMYFUNCTION("Query('(Fuente) 2. Campos'!$1:$994,""SELECT E WHERE A = '""&amp;D713&amp;""' LIMIT 1"",FALSE)"),"")</f>
        <v/>
      </c>
      <c r="F713" s="125"/>
    </row>
    <row r="714" hidden="1">
      <c r="A714" s="130"/>
      <c r="B714" s="130"/>
      <c r="C714" s="130"/>
      <c r="D714" s="127"/>
      <c r="E714" s="123" t="str">
        <f>IFERROR(__xludf.DUMMYFUNCTION("Query('(Fuente) 2. Campos'!$1:$994,""SELECT E WHERE A = '""&amp;D714&amp;""' LIMIT 1"",FALSE)"),"")</f>
        <v/>
      </c>
      <c r="F714" s="125"/>
    </row>
    <row r="715" hidden="1">
      <c r="A715" s="130"/>
      <c r="B715" s="130"/>
      <c r="C715" s="130"/>
      <c r="D715" s="127"/>
      <c r="E715" s="123" t="str">
        <f>IFERROR(__xludf.DUMMYFUNCTION("Query('(Fuente) 2. Campos'!$1:$994,""SELECT E WHERE A = '""&amp;D715&amp;""' LIMIT 1"",FALSE)"),"")</f>
        <v/>
      </c>
      <c r="F715" s="125"/>
    </row>
    <row r="716" hidden="1">
      <c r="A716" s="130"/>
      <c r="B716" s="130"/>
      <c r="C716" s="130"/>
      <c r="D716" s="127"/>
      <c r="E716" s="123" t="str">
        <f>IFERROR(__xludf.DUMMYFUNCTION("Query('(Fuente) 2. Campos'!$1:$994,""SELECT E WHERE A = '""&amp;D716&amp;""' LIMIT 1"",FALSE)"),"")</f>
        <v/>
      </c>
      <c r="F716" s="125"/>
    </row>
    <row r="717" hidden="1">
      <c r="A717" s="130"/>
      <c r="B717" s="130"/>
      <c r="C717" s="130"/>
      <c r="D717" s="127"/>
      <c r="E717" s="123" t="str">
        <f>IFERROR(__xludf.DUMMYFUNCTION("Query('(Fuente) 2. Campos'!$1:$994,""SELECT E WHERE A = '""&amp;D717&amp;""' LIMIT 1"",FALSE)"),"")</f>
        <v/>
      </c>
      <c r="F717" s="125"/>
    </row>
    <row r="718" hidden="1">
      <c r="A718" s="130"/>
      <c r="B718" s="130"/>
      <c r="C718" s="130"/>
      <c r="D718" s="127"/>
      <c r="E718" s="123" t="str">
        <f>IFERROR(__xludf.DUMMYFUNCTION("Query('(Fuente) 2. Campos'!$1:$994,""SELECT E WHERE A = '""&amp;D718&amp;""' LIMIT 1"",FALSE)"),"")</f>
        <v/>
      </c>
      <c r="F718" s="125"/>
    </row>
    <row r="719" hidden="1">
      <c r="A719" s="130"/>
      <c r="B719" s="130"/>
      <c r="C719" s="130"/>
      <c r="D719" s="127"/>
      <c r="E719" s="123" t="str">
        <f>IFERROR(__xludf.DUMMYFUNCTION("Query('(Fuente) 2. Campos'!$1:$994,""SELECT E WHERE A = '""&amp;D719&amp;""' LIMIT 1"",FALSE)"),"")</f>
        <v/>
      </c>
      <c r="F719" s="125"/>
    </row>
    <row r="720" hidden="1">
      <c r="A720" s="130"/>
      <c r="B720" s="130"/>
      <c r="C720" s="130"/>
      <c r="D720" s="127"/>
      <c r="E720" s="123" t="str">
        <f>IFERROR(__xludf.DUMMYFUNCTION("Query('(Fuente) 2. Campos'!$1:$994,""SELECT E WHERE A = '""&amp;D720&amp;""' LIMIT 1"",FALSE)"),"")</f>
        <v/>
      </c>
      <c r="F720" s="125"/>
    </row>
    <row r="721" hidden="1">
      <c r="A721" s="130"/>
      <c r="B721" s="130"/>
      <c r="C721" s="130"/>
      <c r="D721" s="127"/>
      <c r="E721" s="123" t="str">
        <f>IFERROR(__xludf.DUMMYFUNCTION("Query('(Fuente) 2. Campos'!$1:$994,""SELECT E WHERE A = '""&amp;D721&amp;""' LIMIT 1"",FALSE)"),"")</f>
        <v/>
      </c>
      <c r="F721" s="125"/>
    </row>
    <row r="722" hidden="1">
      <c r="A722" s="130"/>
      <c r="B722" s="130"/>
      <c r="C722" s="130"/>
      <c r="D722" s="127"/>
      <c r="E722" s="123" t="str">
        <f>IFERROR(__xludf.DUMMYFUNCTION("Query('(Fuente) 2. Campos'!$1:$994,""SELECT E WHERE A = '""&amp;D722&amp;""' LIMIT 1"",FALSE)"),"")</f>
        <v/>
      </c>
      <c r="F722" s="125"/>
    </row>
    <row r="723" hidden="1">
      <c r="A723" s="130"/>
      <c r="B723" s="130"/>
      <c r="C723" s="130"/>
      <c r="D723" s="127"/>
      <c r="E723" s="123" t="str">
        <f>IFERROR(__xludf.DUMMYFUNCTION("Query('(Fuente) 2. Campos'!$1:$994,""SELECT E WHERE A = '""&amp;D723&amp;""' LIMIT 1"",FALSE)"),"")</f>
        <v/>
      </c>
      <c r="F723" s="125"/>
    </row>
    <row r="724" hidden="1">
      <c r="A724" s="130"/>
      <c r="B724" s="130"/>
      <c r="C724" s="130"/>
      <c r="D724" s="127"/>
      <c r="E724" s="123" t="str">
        <f>IFERROR(__xludf.DUMMYFUNCTION("Query('(Fuente) 2. Campos'!$1:$994,""SELECT E WHERE A = '""&amp;D724&amp;""' LIMIT 1"",FALSE)"),"")</f>
        <v/>
      </c>
      <c r="F724" s="125"/>
    </row>
    <row r="725" hidden="1">
      <c r="A725" s="130"/>
      <c r="B725" s="130"/>
      <c r="C725" s="130"/>
      <c r="D725" s="127"/>
      <c r="E725" s="123" t="str">
        <f>IFERROR(__xludf.DUMMYFUNCTION("Query('(Fuente) 2. Campos'!$1:$994,""SELECT E WHERE A = '""&amp;D725&amp;""' LIMIT 1"",FALSE)"),"")</f>
        <v/>
      </c>
      <c r="F725" s="125"/>
    </row>
    <row r="726" hidden="1">
      <c r="A726" s="130"/>
      <c r="B726" s="130"/>
      <c r="C726" s="130"/>
      <c r="D726" s="127"/>
      <c r="E726" s="123" t="str">
        <f>IFERROR(__xludf.DUMMYFUNCTION("Query('(Fuente) 2. Campos'!$1:$994,""SELECT E WHERE A = '""&amp;D726&amp;""' LIMIT 1"",FALSE)"),"")</f>
        <v/>
      </c>
      <c r="F726" s="125"/>
    </row>
    <row r="727" hidden="1">
      <c r="A727" s="130"/>
      <c r="B727" s="130"/>
      <c r="C727" s="130"/>
      <c r="D727" s="127"/>
      <c r="E727" s="123" t="str">
        <f>IFERROR(__xludf.DUMMYFUNCTION("Query('(Fuente) 2. Campos'!$1:$994,""SELECT E WHERE A = '""&amp;D727&amp;""' LIMIT 1"",FALSE)"),"")</f>
        <v/>
      </c>
      <c r="F727" s="125"/>
    </row>
    <row r="728" hidden="1">
      <c r="A728" s="130"/>
      <c r="B728" s="130"/>
      <c r="C728" s="130"/>
      <c r="D728" s="127"/>
      <c r="E728" s="123" t="str">
        <f>IFERROR(__xludf.DUMMYFUNCTION("Query('(Fuente) 2. Campos'!$1:$994,""SELECT E WHERE A = '""&amp;D728&amp;""' LIMIT 1"",FALSE)"),"")</f>
        <v/>
      </c>
      <c r="F728" s="125"/>
    </row>
    <row r="729" hidden="1">
      <c r="A729" s="130"/>
      <c r="B729" s="130"/>
      <c r="C729" s="130"/>
      <c r="D729" s="127"/>
      <c r="E729" s="123" t="str">
        <f>IFERROR(__xludf.DUMMYFUNCTION("Query('(Fuente) 2. Campos'!$1:$994,""SELECT E WHERE A = '""&amp;D729&amp;""' LIMIT 1"",FALSE)"),"")</f>
        <v/>
      </c>
      <c r="F729" s="125"/>
    </row>
    <row r="730" hidden="1">
      <c r="A730" s="130"/>
      <c r="B730" s="130"/>
      <c r="C730" s="130"/>
      <c r="D730" s="127"/>
      <c r="E730" s="123" t="str">
        <f>IFERROR(__xludf.DUMMYFUNCTION("Query('(Fuente) 2. Campos'!$1:$994,""SELECT E WHERE A = '""&amp;D730&amp;""' LIMIT 1"",FALSE)"),"")</f>
        <v/>
      </c>
      <c r="F730" s="125"/>
    </row>
    <row r="731" hidden="1">
      <c r="A731" s="130"/>
      <c r="B731" s="130"/>
      <c r="C731" s="130"/>
      <c r="D731" s="127"/>
      <c r="E731" s="123" t="str">
        <f>IFERROR(__xludf.DUMMYFUNCTION("Query('(Fuente) 2. Campos'!$1:$994,""SELECT E WHERE A = '""&amp;D731&amp;""' LIMIT 1"",FALSE)"),"")</f>
        <v/>
      </c>
      <c r="F731" s="125"/>
    </row>
    <row r="732" hidden="1">
      <c r="A732" s="130"/>
      <c r="B732" s="130"/>
      <c r="C732" s="130"/>
      <c r="D732" s="127"/>
      <c r="E732" s="123" t="str">
        <f>IFERROR(__xludf.DUMMYFUNCTION("Query('(Fuente) 2. Campos'!$1:$994,""SELECT E WHERE A = '""&amp;D732&amp;""' LIMIT 1"",FALSE)"),"")</f>
        <v/>
      </c>
      <c r="F732" s="125"/>
    </row>
    <row r="733" hidden="1">
      <c r="A733" s="130"/>
      <c r="B733" s="130"/>
      <c r="C733" s="130"/>
      <c r="D733" s="127"/>
      <c r="E733" s="123" t="str">
        <f>IFERROR(__xludf.DUMMYFUNCTION("Query('(Fuente) 2. Campos'!$1:$994,""SELECT E WHERE A = '""&amp;D733&amp;""' LIMIT 1"",FALSE)"),"")</f>
        <v/>
      </c>
      <c r="F733" s="125"/>
    </row>
    <row r="734" hidden="1">
      <c r="A734" s="130"/>
      <c r="B734" s="130"/>
      <c r="C734" s="130"/>
      <c r="D734" s="127"/>
      <c r="E734" s="123" t="str">
        <f>IFERROR(__xludf.DUMMYFUNCTION("Query('(Fuente) 2. Campos'!$1:$994,""SELECT E WHERE A = '""&amp;D734&amp;""' LIMIT 1"",FALSE)"),"")</f>
        <v/>
      </c>
      <c r="F734" s="125"/>
    </row>
    <row r="735" hidden="1">
      <c r="A735" s="130"/>
      <c r="B735" s="130"/>
      <c r="C735" s="130"/>
      <c r="D735" s="127"/>
      <c r="E735" s="123" t="str">
        <f>IFERROR(__xludf.DUMMYFUNCTION("Query('(Fuente) 2. Campos'!$1:$994,""SELECT E WHERE A = '""&amp;D735&amp;""' LIMIT 1"",FALSE)"),"")</f>
        <v/>
      </c>
      <c r="F735" s="125"/>
    </row>
    <row r="736" hidden="1">
      <c r="A736" s="130"/>
      <c r="B736" s="130"/>
      <c r="C736" s="130"/>
      <c r="D736" s="127"/>
      <c r="E736" s="123" t="str">
        <f>IFERROR(__xludf.DUMMYFUNCTION("Query('(Fuente) 2. Campos'!$1:$994,""SELECT E WHERE A = '""&amp;D736&amp;""' LIMIT 1"",FALSE)"),"")</f>
        <v/>
      </c>
      <c r="F736" s="125"/>
    </row>
    <row r="737" hidden="1">
      <c r="A737" s="130"/>
      <c r="B737" s="130"/>
      <c r="C737" s="130"/>
      <c r="D737" s="127"/>
      <c r="E737" s="123" t="str">
        <f>IFERROR(__xludf.DUMMYFUNCTION("Query('(Fuente) 2. Campos'!$1:$994,""SELECT E WHERE A = '""&amp;D737&amp;""' LIMIT 1"",FALSE)"),"")</f>
        <v/>
      </c>
      <c r="F737" s="125"/>
    </row>
    <row r="738" hidden="1">
      <c r="A738" s="130"/>
      <c r="B738" s="130"/>
      <c r="C738" s="130"/>
      <c r="D738" s="127"/>
      <c r="E738" s="123" t="str">
        <f>IFERROR(__xludf.DUMMYFUNCTION("Query('(Fuente) 2. Campos'!$1:$994,""SELECT E WHERE A = '""&amp;D738&amp;""' LIMIT 1"",FALSE)"),"")</f>
        <v/>
      </c>
      <c r="F738" s="125"/>
    </row>
    <row r="739" hidden="1">
      <c r="A739" s="130"/>
      <c r="B739" s="130"/>
      <c r="C739" s="130"/>
      <c r="D739" s="127"/>
      <c r="E739" s="123" t="str">
        <f>IFERROR(__xludf.DUMMYFUNCTION("Query('(Fuente) 2. Campos'!$1:$994,""SELECT E WHERE A = '""&amp;D739&amp;""' LIMIT 1"",FALSE)"),"")</f>
        <v/>
      </c>
      <c r="F739" s="125"/>
    </row>
    <row r="740" hidden="1">
      <c r="A740" s="130"/>
      <c r="B740" s="130"/>
      <c r="C740" s="130"/>
      <c r="D740" s="127"/>
      <c r="E740" s="123" t="str">
        <f>IFERROR(__xludf.DUMMYFUNCTION("Query('(Fuente) 2. Campos'!$1:$994,""SELECT E WHERE A = '""&amp;D740&amp;""' LIMIT 1"",FALSE)"),"")</f>
        <v/>
      </c>
      <c r="F740" s="125"/>
    </row>
    <row r="741" hidden="1">
      <c r="A741" s="130"/>
      <c r="B741" s="130"/>
      <c r="C741" s="130"/>
      <c r="D741" s="127"/>
      <c r="E741" s="123" t="str">
        <f>IFERROR(__xludf.DUMMYFUNCTION("Query('(Fuente) 2. Campos'!$1:$994,""SELECT E WHERE A = '""&amp;D741&amp;""' LIMIT 1"",FALSE)"),"")</f>
        <v/>
      </c>
      <c r="F741" s="125"/>
    </row>
    <row r="742" hidden="1">
      <c r="A742" s="130"/>
      <c r="B742" s="130"/>
      <c r="C742" s="130"/>
      <c r="D742" s="127"/>
      <c r="E742" s="123" t="str">
        <f>IFERROR(__xludf.DUMMYFUNCTION("Query('(Fuente) 2. Campos'!$1:$994,""SELECT E WHERE A = '""&amp;D742&amp;""' LIMIT 1"",FALSE)"),"")</f>
        <v/>
      </c>
      <c r="F742" s="125"/>
    </row>
    <row r="743" hidden="1">
      <c r="A743" s="130"/>
      <c r="B743" s="130"/>
      <c r="C743" s="130"/>
      <c r="D743" s="127"/>
      <c r="E743" s="123" t="str">
        <f>IFERROR(__xludf.DUMMYFUNCTION("Query('(Fuente) 2. Campos'!$1:$994,""SELECT E WHERE A = '""&amp;D743&amp;""' LIMIT 1"",FALSE)"),"")</f>
        <v/>
      </c>
      <c r="F743" s="125"/>
    </row>
    <row r="744" hidden="1">
      <c r="A744" s="130"/>
      <c r="B744" s="130"/>
      <c r="C744" s="130"/>
      <c r="D744" s="127"/>
      <c r="E744" s="123" t="str">
        <f>IFERROR(__xludf.DUMMYFUNCTION("Query('(Fuente) 2. Campos'!$1:$994,""SELECT E WHERE A = '""&amp;D744&amp;""' LIMIT 1"",FALSE)"),"")</f>
        <v/>
      </c>
      <c r="F744" s="125"/>
    </row>
    <row r="745" hidden="1">
      <c r="A745" s="130"/>
      <c r="B745" s="130"/>
      <c r="C745" s="130"/>
      <c r="D745" s="127"/>
      <c r="E745" s="123" t="str">
        <f>IFERROR(__xludf.DUMMYFUNCTION("Query('(Fuente) 2. Campos'!$1:$994,""SELECT E WHERE A = '""&amp;D745&amp;""' LIMIT 1"",FALSE)"),"")</f>
        <v/>
      </c>
      <c r="F745" s="125"/>
    </row>
    <row r="746" hidden="1">
      <c r="A746" s="130"/>
      <c r="B746" s="130"/>
      <c r="C746" s="130"/>
      <c r="D746" s="127"/>
      <c r="E746" s="123" t="str">
        <f>IFERROR(__xludf.DUMMYFUNCTION("Query('(Fuente) 2. Campos'!$1:$994,""SELECT E WHERE A = '""&amp;D746&amp;""' LIMIT 1"",FALSE)"),"")</f>
        <v/>
      </c>
      <c r="F746" s="125"/>
    </row>
    <row r="747" hidden="1">
      <c r="A747" s="130"/>
      <c r="B747" s="130"/>
      <c r="C747" s="130"/>
      <c r="D747" s="127"/>
      <c r="E747" s="123" t="str">
        <f>IFERROR(__xludf.DUMMYFUNCTION("Query('(Fuente) 2. Campos'!$1:$994,""SELECT E WHERE A = '""&amp;D747&amp;""' LIMIT 1"",FALSE)"),"")</f>
        <v/>
      </c>
      <c r="F747" s="125"/>
    </row>
    <row r="748" hidden="1">
      <c r="A748" s="130"/>
      <c r="B748" s="130"/>
      <c r="C748" s="130"/>
      <c r="D748" s="127"/>
      <c r="E748" s="123" t="str">
        <f>IFERROR(__xludf.DUMMYFUNCTION("Query('(Fuente) 2. Campos'!$1:$994,""SELECT E WHERE A = '""&amp;D748&amp;""' LIMIT 1"",FALSE)"),"")</f>
        <v/>
      </c>
      <c r="F748" s="125"/>
    </row>
    <row r="749" hidden="1">
      <c r="A749" s="130"/>
      <c r="B749" s="130"/>
      <c r="C749" s="130"/>
      <c r="D749" s="127"/>
      <c r="E749" s="123" t="str">
        <f>IFERROR(__xludf.DUMMYFUNCTION("Query('(Fuente) 2. Campos'!$1:$994,""SELECT E WHERE A = '""&amp;D749&amp;""' LIMIT 1"",FALSE)"),"")</f>
        <v/>
      </c>
      <c r="F749" s="125"/>
    </row>
    <row r="750" hidden="1">
      <c r="A750" s="130"/>
      <c r="B750" s="130"/>
      <c r="C750" s="130"/>
      <c r="D750" s="127"/>
      <c r="E750" s="123" t="str">
        <f>IFERROR(__xludf.DUMMYFUNCTION("Query('(Fuente) 2. Campos'!$1:$994,""SELECT E WHERE A = '""&amp;D750&amp;""' LIMIT 1"",FALSE)"),"")</f>
        <v/>
      </c>
      <c r="F750" s="125"/>
    </row>
    <row r="751" hidden="1">
      <c r="A751" s="130"/>
      <c r="B751" s="130"/>
      <c r="C751" s="130"/>
      <c r="D751" s="127"/>
      <c r="E751" s="123" t="str">
        <f>IFERROR(__xludf.DUMMYFUNCTION("Query('(Fuente) 2. Campos'!$1:$994,""SELECT E WHERE A = '""&amp;D751&amp;""' LIMIT 1"",FALSE)"),"")</f>
        <v/>
      </c>
      <c r="F751" s="125"/>
    </row>
    <row r="752" hidden="1">
      <c r="A752" s="130"/>
      <c r="B752" s="130"/>
      <c r="C752" s="130"/>
      <c r="D752" s="127"/>
      <c r="E752" s="123" t="str">
        <f>IFERROR(__xludf.DUMMYFUNCTION("Query('(Fuente) 2. Campos'!$1:$994,""SELECT E WHERE A = '""&amp;D752&amp;""' LIMIT 1"",FALSE)"),"")</f>
        <v/>
      </c>
      <c r="F752" s="125"/>
    </row>
    <row r="753" hidden="1">
      <c r="A753" s="130"/>
      <c r="B753" s="130"/>
      <c r="C753" s="130"/>
      <c r="D753" s="127"/>
      <c r="E753" s="123" t="str">
        <f>IFERROR(__xludf.DUMMYFUNCTION("Query('(Fuente) 2. Campos'!$1:$994,""SELECT E WHERE A = '""&amp;D753&amp;""' LIMIT 1"",FALSE)"),"")</f>
        <v/>
      </c>
      <c r="F753" s="125"/>
    </row>
    <row r="754" hidden="1">
      <c r="A754" s="130"/>
      <c r="B754" s="130"/>
      <c r="C754" s="130"/>
      <c r="D754" s="127"/>
      <c r="E754" s="123" t="str">
        <f>IFERROR(__xludf.DUMMYFUNCTION("Query('(Fuente) 2. Campos'!$1:$994,""SELECT E WHERE A = '""&amp;D754&amp;""' LIMIT 1"",FALSE)"),"")</f>
        <v/>
      </c>
      <c r="F754" s="125"/>
    </row>
    <row r="755" hidden="1">
      <c r="A755" s="130"/>
      <c r="B755" s="130"/>
      <c r="C755" s="130"/>
      <c r="D755" s="127"/>
      <c r="E755" s="123" t="str">
        <f>IFERROR(__xludf.DUMMYFUNCTION("Query('(Fuente) 2. Campos'!$1:$994,""SELECT E WHERE A = '""&amp;D755&amp;""' LIMIT 1"",FALSE)"),"")</f>
        <v/>
      </c>
      <c r="F755" s="125"/>
    </row>
    <row r="756" hidden="1">
      <c r="A756" s="130"/>
      <c r="B756" s="130"/>
      <c r="C756" s="130"/>
      <c r="D756" s="127"/>
      <c r="E756" s="123" t="str">
        <f>IFERROR(__xludf.DUMMYFUNCTION("Query('(Fuente) 2. Campos'!$1:$994,""SELECT E WHERE A = '""&amp;D756&amp;""' LIMIT 1"",FALSE)"),"")</f>
        <v/>
      </c>
      <c r="F756" s="125"/>
    </row>
    <row r="757" hidden="1">
      <c r="A757" s="130"/>
      <c r="B757" s="130"/>
      <c r="C757" s="130"/>
      <c r="D757" s="127"/>
      <c r="E757" s="123" t="str">
        <f>IFERROR(__xludf.DUMMYFUNCTION("Query('(Fuente) 2. Campos'!$1:$994,""SELECT E WHERE A = '""&amp;D757&amp;""' LIMIT 1"",FALSE)"),"")</f>
        <v/>
      </c>
      <c r="F757" s="125"/>
    </row>
    <row r="758" hidden="1">
      <c r="A758" s="130"/>
      <c r="B758" s="130"/>
      <c r="C758" s="130"/>
      <c r="D758" s="127"/>
      <c r="E758" s="123" t="str">
        <f>IFERROR(__xludf.DUMMYFUNCTION("Query('(Fuente) 2. Campos'!$1:$994,""SELECT E WHERE A = '""&amp;D758&amp;""' LIMIT 1"",FALSE)"),"")</f>
        <v/>
      </c>
      <c r="F758" s="125"/>
    </row>
    <row r="759" hidden="1">
      <c r="A759" s="130"/>
      <c r="B759" s="130"/>
      <c r="C759" s="130"/>
      <c r="D759" s="127"/>
      <c r="E759" s="123" t="str">
        <f>IFERROR(__xludf.DUMMYFUNCTION("Query('(Fuente) 2. Campos'!$1:$994,""SELECT E WHERE A = '""&amp;D759&amp;""' LIMIT 1"",FALSE)"),"")</f>
        <v/>
      </c>
      <c r="F759" s="125"/>
    </row>
    <row r="760" hidden="1">
      <c r="A760" s="130"/>
      <c r="B760" s="130"/>
      <c r="C760" s="130"/>
      <c r="D760" s="127"/>
      <c r="E760" s="123" t="str">
        <f>IFERROR(__xludf.DUMMYFUNCTION("Query('(Fuente) 2. Campos'!$1:$994,""SELECT E WHERE A = '""&amp;D760&amp;""' LIMIT 1"",FALSE)"),"")</f>
        <v/>
      </c>
      <c r="F760" s="125"/>
    </row>
    <row r="761" hidden="1">
      <c r="A761" s="130"/>
      <c r="B761" s="130"/>
      <c r="C761" s="130"/>
      <c r="D761" s="127"/>
      <c r="E761" s="123" t="str">
        <f>IFERROR(__xludf.DUMMYFUNCTION("Query('(Fuente) 2. Campos'!$1:$994,""SELECT E WHERE A = '""&amp;D761&amp;""' LIMIT 1"",FALSE)"),"")</f>
        <v/>
      </c>
      <c r="F761" s="125"/>
    </row>
    <row r="762" hidden="1">
      <c r="A762" s="130"/>
      <c r="B762" s="130"/>
      <c r="C762" s="130"/>
      <c r="D762" s="127"/>
      <c r="E762" s="123" t="str">
        <f>IFERROR(__xludf.DUMMYFUNCTION("Query('(Fuente) 2. Campos'!$1:$994,""SELECT E WHERE A = '""&amp;D762&amp;""' LIMIT 1"",FALSE)"),"")</f>
        <v/>
      </c>
      <c r="F762" s="125"/>
    </row>
    <row r="763" hidden="1">
      <c r="A763" s="130"/>
      <c r="B763" s="130"/>
      <c r="C763" s="130"/>
      <c r="D763" s="127"/>
      <c r="E763" s="123" t="str">
        <f>IFERROR(__xludf.DUMMYFUNCTION("Query('(Fuente) 2. Campos'!$1:$994,""SELECT E WHERE A = '""&amp;D763&amp;""' LIMIT 1"",FALSE)"),"")</f>
        <v/>
      </c>
      <c r="F763" s="125"/>
    </row>
    <row r="764" hidden="1">
      <c r="A764" s="130"/>
      <c r="B764" s="130"/>
      <c r="C764" s="130"/>
      <c r="D764" s="127"/>
      <c r="E764" s="123" t="str">
        <f>IFERROR(__xludf.DUMMYFUNCTION("Query('(Fuente) 2. Campos'!$1:$994,""SELECT E WHERE A = '""&amp;D764&amp;""' LIMIT 1"",FALSE)"),"")</f>
        <v/>
      </c>
      <c r="F764" s="125"/>
    </row>
    <row r="765" hidden="1">
      <c r="A765" s="130"/>
      <c r="B765" s="130"/>
      <c r="C765" s="130"/>
      <c r="D765" s="127"/>
      <c r="E765" s="123" t="str">
        <f>IFERROR(__xludf.DUMMYFUNCTION("Query('(Fuente) 2. Campos'!$1:$994,""SELECT E WHERE A = '""&amp;D765&amp;""' LIMIT 1"",FALSE)"),"")</f>
        <v/>
      </c>
      <c r="F765" s="125"/>
    </row>
    <row r="766" hidden="1">
      <c r="A766" s="130"/>
      <c r="B766" s="130"/>
      <c r="C766" s="130"/>
      <c r="D766" s="127"/>
      <c r="E766" s="123" t="str">
        <f>IFERROR(__xludf.DUMMYFUNCTION("Query('(Fuente) 2. Campos'!$1:$994,""SELECT E WHERE A = '""&amp;D766&amp;""' LIMIT 1"",FALSE)"),"")</f>
        <v/>
      </c>
      <c r="F766" s="125"/>
    </row>
    <row r="767" hidden="1">
      <c r="A767" s="130"/>
      <c r="B767" s="130"/>
      <c r="C767" s="130"/>
      <c r="D767" s="127"/>
      <c r="E767" s="123" t="str">
        <f>IFERROR(__xludf.DUMMYFUNCTION("Query('(Fuente) 2. Campos'!$1:$994,""SELECT E WHERE A = '""&amp;D767&amp;""' LIMIT 1"",FALSE)"),"")</f>
        <v/>
      </c>
      <c r="F767" s="125"/>
    </row>
    <row r="768" hidden="1">
      <c r="A768" s="130"/>
      <c r="B768" s="130"/>
      <c r="C768" s="130"/>
      <c r="D768" s="127"/>
      <c r="E768" s="123" t="str">
        <f>IFERROR(__xludf.DUMMYFUNCTION("Query('(Fuente) 2. Campos'!$1:$994,""SELECT E WHERE A = '""&amp;D768&amp;""' LIMIT 1"",FALSE)"),"")</f>
        <v/>
      </c>
      <c r="F768" s="125"/>
    </row>
    <row r="769" hidden="1">
      <c r="A769" s="130"/>
      <c r="B769" s="130"/>
      <c r="C769" s="130"/>
      <c r="D769" s="127"/>
      <c r="E769" s="123" t="str">
        <f>IFERROR(__xludf.DUMMYFUNCTION("Query('(Fuente) 2. Campos'!$1:$994,""SELECT E WHERE A = '""&amp;D769&amp;""' LIMIT 1"",FALSE)"),"")</f>
        <v/>
      </c>
      <c r="F769" s="125"/>
    </row>
    <row r="770" hidden="1">
      <c r="A770" s="130"/>
      <c r="B770" s="130"/>
      <c r="C770" s="130"/>
      <c r="D770" s="127"/>
      <c r="E770" s="123" t="str">
        <f>IFERROR(__xludf.DUMMYFUNCTION("Query('(Fuente) 2. Campos'!$1:$994,""SELECT E WHERE A = '""&amp;D770&amp;""' LIMIT 1"",FALSE)"),"")</f>
        <v/>
      </c>
      <c r="F770" s="125"/>
    </row>
    <row r="771" hidden="1">
      <c r="A771" s="130"/>
      <c r="B771" s="130"/>
      <c r="C771" s="130"/>
      <c r="D771" s="127"/>
      <c r="E771" s="123" t="str">
        <f>IFERROR(__xludf.DUMMYFUNCTION("Query('(Fuente) 2. Campos'!$1:$994,""SELECT E WHERE A = '""&amp;D771&amp;""' LIMIT 1"",FALSE)"),"")</f>
        <v/>
      </c>
      <c r="F771" s="125"/>
    </row>
    <row r="772" hidden="1">
      <c r="A772" s="130"/>
      <c r="B772" s="130"/>
      <c r="C772" s="130"/>
      <c r="D772" s="127"/>
      <c r="E772" s="123" t="str">
        <f>IFERROR(__xludf.DUMMYFUNCTION("Query('(Fuente) 2. Campos'!$1:$994,""SELECT E WHERE A = '""&amp;D772&amp;""' LIMIT 1"",FALSE)"),"")</f>
        <v/>
      </c>
      <c r="F772" s="125"/>
    </row>
    <row r="773" hidden="1">
      <c r="A773" s="130"/>
      <c r="B773" s="130"/>
      <c r="C773" s="130"/>
      <c r="D773" s="127"/>
      <c r="E773" s="123" t="str">
        <f>IFERROR(__xludf.DUMMYFUNCTION("Query('(Fuente) 2. Campos'!$1:$994,""SELECT E WHERE A = '""&amp;D773&amp;""' LIMIT 1"",FALSE)"),"")</f>
        <v/>
      </c>
      <c r="F773" s="125"/>
    </row>
    <row r="774" hidden="1">
      <c r="A774" s="130"/>
      <c r="B774" s="130"/>
      <c r="C774" s="130"/>
      <c r="D774" s="127"/>
      <c r="E774" s="123" t="str">
        <f>IFERROR(__xludf.DUMMYFUNCTION("Query('(Fuente) 2. Campos'!$1:$994,""SELECT E WHERE A = '""&amp;D774&amp;""' LIMIT 1"",FALSE)"),"")</f>
        <v/>
      </c>
      <c r="F774" s="125"/>
    </row>
    <row r="775" hidden="1">
      <c r="A775" s="130"/>
      <c r="B775" s="130"/>
      <c r="C775" s="130"/>
      <c r="D775" s="127"/>
      <c r="E775" s="123" t="str">
        <f>IFERROR(__xludf.DUMMYFUNCTION("Query('(Fuente) 2. Campos'!$1:$994,""SELECT E WHERE A = '""&amp;D775&amp;""' LIMIT 1"",FALSE)"),"")</f>
        <v/>
      </c>
      <c r="F775" s="125"/>
    </row>
    <row r="776" hidden="1">
      <c r="A776" s="130"/>
      <c r="B776" s="130"/>
      <c r="C776" s="130"/>
      <c r="D776" s="127"/>
      <c r="E776" s="123" t="str">
        <f>IFERROR(__xludf.DUMMYFUNCTION("Query('(Fuente) 2. Campos'!$1:$994,""SELECT E WHERE A = '""&amp;D776&amp;""' LIMIT 1"",FALSE)"),"")</f>
        <v/>
      </c>
      <c r="F776" s="125"/>
    </row>
    <row r="777" hidden="1">
      <c r="A777" s="130"/>
      <c r="B777" s="130"/>
      <c r="C777" s="130"/>
      <c r="D777" s="127"/>
      <c r="E777" s="123" t="str">
        <f>IFERROR(__xludf.DUMMYFUNCTION("Query('(Fuente) 2. Campos'!$1:$994,""SELECT E WHERE A = '""&amp;D777&amp;""' LIMIT 1"",FALSE)"),"")</f>
        <v/>
      </c>
      <c r="F777" s="125"/>
    </row>
    <row r="778" hidden="1">
      <c r="A778" s="130"/>
      <c r="B778" s="130"/>
      <c r="C778" s="130"/>
      <c r="D778" s="127"/>
      <c r="E778" s="123" t="str">
        <f>IFERROR(__xludf.DUMMYFUNCTION("Query('(Fuente) 2. Campos'!$1:$994,""SELECT E WHERE A = '""&amp;D778&amp;""' LIMIT 1"",FALSE)"),"")</f>
        <v/>
      </c>
      <c r="F778" s="125"/>
    </row>
    <row r="779" hidden="1">
      <c r="A779" s="130"/>
      <c r="B779" s="130"/>
      <c r="C779" s="130"/>
      <c r="D779" s="127"/>
      <c r="E779" s="123" t="str">
        <f>IFERROR(__xludf.DUMMYFUNCTION("Query('(Fuente) 2. Campos'!$1:$994,""SELECT E WHERE A = '""&amp;D779&amp;""' LIMIT 1"",FALSE)"),"")</f>
        <v/>
      </c>
      <c r="F779" s="125"/>
    </row>
    <row r="780" hidden="1">
      <c r="A780" s="130"/>
      <c r="B780" s="130"/>
      <c r="C780" s="130"/>
      <c r="D780" s="127"/>
      <c r="E780" s="123" t="str">
        <f>IFERROR(__xludf.DUMMYFUNCTION("Query('(Fuente) 2. Campos'!$1:$994,""SELECT E WHERE A = '""&amp;D780&amp;""' LIMIT 1"",FALSE)"),"")</f>
        <v/>
      </c>
      <c r="F780" s="125"/>
    </row>
    <row r="781" hidden="1">
      <c r="A781" s="130"/>
      <c r="B781" s="130"/>
      <c r="C781" s="130"/>
      <c r="D781" s="127"/>
      <c r="E781" s="123" t="str">
        <f>IFERROR(__xludf.DUMMYFUNCTION("Query('(Fuente) 2. Campos'!$1:$994,""SELECT E WHERE A = '""&amp;D781&amp;""' LIMIT 1"",FALSE)"),"")</f>
        <v/>
      </c>
      <c r="F781" s="125"/>
    </row>
    <row r="782" hidden="1">
      <c r="A782" s="130"/>
      <c r="B782" s="130"/>
      <c r="C782" s="130"/>
      <c r="D782" s="127"/>
      <c r="E782" s="123" t="str">
        <f>IFERROR(__xludf.DUMMYFUNCTION("Query('(Fuente) 2. Campos'!$1:$994,""SELECT E WHERE A = '""&amp;D782&amp;""' LIMIT 1"",FALSE)"),"")</f>
        <v/>
      </c>
      <c r="F782" s="125"/>
    </row>
    <row r="783" hidden="1">
      <c r="A783" s="130"/>
      <c r="B783" s="130"/>
      <c r="C783" s="130"/>
      <c r="D783" s="127"/>
      <c r="E783" s="123" t="str">
        <f>IFERROR(__xludf.DUMMYFUNCTION("Query('(Fuente) 2. Campos'!$1:$994,""SELECT E WHERE A = '""&amp;D783&amp;""' LIMIT 1"",FALSE)"),"")</f>
        <v/>
      </c>
      <c r="F783" s="125"/>
    </row>
    <row r="784" hidden="1">
      <c r="A784" s="130"/>
      <c r="B784" s="130"/>
      <c r="C784" s="130"/>
      <c r="D784" s="127"/>
      <c r="E784" s="123" t="str">
        <f>IFERROR(__xludf.DUMMYFUNCTION("Query('(Fuente) 2. Campos'!$1:$994,""SELECT E WHERE A = '""&amp;D784&amp;""' LIMIT 1"",FALSE)"),"")</f>
        <v/>
      </c>
      <c r="F784" s="125"/>
    </row>
    <row r="785" hidden="1">
      <c r="A785" s="130"/>
      <c r="B785" s="130"/>
      <c r="C785" s="130"/>
      <c r="D785" s="127"/>
      <c r="E785" s="123" t="str">
        <f>IFERROR(__xludf.DUMMYFUNCTION("Query('(Fuente) 2. Campos'!$1:$994,""SELECT E WHERE A = '""&amp;D785&amp;""' LIMIT 1"",FALSE)"),"")</f>
        <v/>
      </c>
      <c r="F785" s="125"/>
    </row>
    <row r="786" hidden="1">
      <c r="A786" s="130"/>
      <c r="B786" s="130"/>
      <c r="C786" s="130"/>
      <c r="D786" s="127"/>
      <c r="E786" s="123" t="str">
        <f>IFERROR(__xludf.DUMMYFUNCTION("Query('(Fuente) 2. Campos'!$1:$994,""SELECT E WHERE A = '""&amp;D786&amp;""' LIMIT 1"",FALSE)"),"")</f>
        <v/>
      </c>
      <c r="F786" s="125"/>
    </row>
    <row r="787" hidden="1">
      <c r="A787" s="130"/>
      <c r="B787" s="130"/>
      <c r="C787" s="130"/>
      <c r="D787" s="127"/>
      <c r="E787" s="123" t="str">
        <f>IFERROR(__xludf.DUMMYFUNCTION("Query('(Fuente) 2. Campos'!$1:$994,""SELECT E WHERE A = '""&amp;D787&amp;""' LIMIT 1"",FALSE)"),"")</f>
        <v/>
      </c>
      <c r="F787" s="125"/>
    </row>
    <row r="788" hidden="1">
      <c r="A788" s="130"/>
      <c r="B788" s="130"/>
      <c r="C788" s="130"/>
      <c r="D788" s="127"/>
      <c r="E788" s="123" t="str">
        <f>IFERROR(__xludf.DUMMYFUNCTION("Query('(Fuente) 2. Campos'!$1:$994,""SELECT E WHERE A = '""&amp;D788&amp;""' LIMIT 1"",FALSE)"),"")</f>
        <v/>
      </c>
      <c r="F788" s="125"/>
    </row>
    <row r="789" hidden="1">
      <c r="A789" s="130"/>
      <c r="B789" s="130"/>
      <c r="C789" s="130"/>
      <c r="D789" s="127"/>
      <c r="E789" s="123" t="str">
        <f>IFERROR(__xludf.DUMMYFUNCTION("Query('(Fuente) 2. Campos'!$1:$994,""SELECT E WHERE A = '""&amp;D789&amp;""' LIMIT 1"",FALSE)"),"")</f>
        <v/>
      </c>
      <c r="F789" s="125"/>
    </row>
    <row r="790" hidden="1">
      <c r="A790" s="130"/>
      <c r="B790" s="130"/>
      <c r="C790" s="130"/>
      <c r="D790" s="127"/>
      <c r="E790" s="123" t="str">
        <f>IFERROR(__xludf.DUMMYFUNCTION("Query('(Fuente) 2. Campos'!$1:$994,""SELECT E WHERE A = '""&amp;D790&amp;""' LIMIT 1"",FALSE)"),"")</f>
        <v/>
      </c>
      <c r="F790" s="125"/>
    </row>
    <row r="791" hidden="1">
      <c r="A791" s="130"/>
      <c r="B791" s="130"/>
      <c r="C791" s="130"/>
      <c r="D791" s="127"/>
      <c r="E791" s="123" t="str">
        <f>IFERROR(__xludf.DUMMYFUNCTION("Query('(Fuente) 2. Campos'!$1:$994,""SELECT E WHERE A = '""&amp;D791&amp;""' LIMIT 1"",FALSE)"),"")</f>
        <v/>
      </c>
      <c r="F791" s="125"/>
    </row>
    <row r="792" hidden="1">
      <c r="A792" s="130"/>
      <c r="B792" s="130"/>
      <c r="C792" s="130"/>
      <c r="D792" s="127"/>
      <c r="E792" s="123" t="str">
        <f>IFERROR(__xludf.DUMMYFUNCTION("Query('(Fuente) 2. Campos'!$1:$994,""SELECT E WHERE A = '""&amp;D792&amp;""' LIMIT 1"",FALSE)"),"")</f>
        <v/>
      </c>
      <c r="F792" s="125"/>
    </row>
    <row r="793" hidden="1">
      <c r="A793" s="130"/>
      <c r="B793" s="130"/>
      <c r="C793" s="130"/>
      <c r="D793" s="127"/>
      <c r="E793" s="123" t="str">
        <f>IFERROR(__xludf.DUMMYFUNCTION("Query('(Fuente) 2. Campos'!$1:$994,""SELECT E WHERE A = '""&amp;D793&amp;""' LIMIT 1"",FALSE)"),"")</f>
        <v/>
      </c>
      <c r="F793" s="125"/>
    </row>
    <row r="794" hidden="1">
      <c r="A794" s="130"/>
      <c r="B794" s="130"/>
      <c r="C794" s="130"/>
      <c r="D794" s="127"/>
      <c r="E794" s="123" t="str">
        <f>IFERROR(__xludf.DUMMYFUNCTION("Query('(Fuente) 2. Campos'!$1:$994,""SELECT E WHERE A = '""&amp;D794&amp;""' LIMIT 1"",FALSE)"),"")</f>
        <v/>
      </c>
      <c r="F794" s="125"/>
    </row>
    <row r="795" hidden="1">
      <c r="A795" s="130"/>
      <c r="B795" s="130"/>
      <c r="C795" s="130"/>
      <c r="D795" s="127"/>
      <c r="E795" s="123" t="str">
        <f>IFERROR(__xludf.DUMMYFUNCTION("Query('(Fuente) 2. Campos'!$1:$994,""SELECT E WHERE A = '""&amp;D795&amp;""' LIMIT 1"",FALSE)"),"")</f>
        <v/>
      </c>
      <c r="F795" s="125"/>
    </row>
    <row r="796" hidden="1">
      <c r="A796" s="130"/>
      <c r="B796" s="130"/>
      <c r="C796" s="130"/>
      <c r="D796" s="127"/>
      <c r="E796" s="123" t="str">
        <f>IFERROR(__xludf.DUMMYFUNCTION("Query('(Fuente) 2. Campos'!$1:$994,""SELECT E WHERE A = '""&amp;D796&amp;""' LIMIT 1"",FALSE)"),"")</f>
        <v/>
      </c>
      <c r="F796" s="125"/>
    </row>
    <row r="797" hidden="1">
      <c r="A797" s="130"/>
      <c r="B797" s="130"/>
      <c r="C797" s="130"/>
      <c r="D797" s="127"/>
      <c r="E797" s="123" t="str">
        <f>IFERROR(__xludf.DUMMYFUNCTION("Query('(Fuente) 2. Campos'!$1:$994,""SELECT E WHERE A = '""&amp;D797&amp;""' LIMIT 1"",FALSE)"),"")</f>
        <v/>
      </c>
      <c r="F797" s="125"/>
    </row>
    <row r="798" hidden="1">
      <c r="A798" s="130"/>
      <c r="B798" s="130"/>
      <c r="C798" s="130"/>
      <c r="D798" s="127"/>
      <c r="E798" s="123" t="str">
        <f>IFERROR(__xludf.DUMMYFUNCTION("Query('(Fuente) 2. Campos'!$1:$994,""SELECT E WHERE A = '""&amp;D798&amp;""' LIMIT 1"",FALSE)"),"")</f>
        <v/>
      </c>
      <c r="F798" s="125"/>
    </row>
    <row r="799" hidden="1">
      <c r="A799" s="130"/>
      <c r="B799" s="130"/>
      <c r="C799" s="130"/>
      <c r="D799" s="127"/>
      <c r="E799" s="123" t="str">
        <f>IFERROR(__xludf.DUMMYFUNCTION("Query('(Fuente) 2. Campos'!$1:$994,""SELECT E WHERE A = '""&amp;D799&amp;""' LIMIT 1"",FALSE)"),"")</f>
        <v/>
      </c>
      <c r="F799" s="125"/>
    </row>
    <row r="800" hidden="1">
      <c r="A800" s="130"/>
      <c r="B800" s="130"/>
      <c r="C800" s="130"/>
      <c r="D800" s="127"/>
      <c r="E800" s="123" t="str">
        <f>IFERROR(__xludf.DUMMYFUNCTION("Query('(Fuente) 2. Campos'!$1:$994,""SELECT E WHERE A = '""&amp;D800&amp;""' LIMIT 1"",FALSE)"),"")</f>
        <v/>
      </c>
      <c r="F800" s="125"/>
    </row>
    <row r="801" hidden="1">
      <c r="A801" s="130"/>
      <c r="B801" s="130"/>
      <c r="C801" s="130"/>
      <c r="D801" s="127"/>
      <c r="E801" s="123" t="str">
        <f>IFERROR(__xludf.DUMMYFUNCTION("Query('(Fuente) 2. Campos'!$1:$994,""SELECT E WHERE A = '""&amp;D801&amp;""' LIMIT 1"",FALSE)"),"")</f>
        <v/>
      </c>
      <c r="F801" s="125"/>
    </row>
    <row r="802" hidden="1">
      <c r="A802" s="130"/>
      <c r="B802" s="130"/>
      <c r="C802" s="130"/>
      <c r="D802" s="127"/>
      <c r="E802" s="123" t="str">
        <f>IFERROR(__xludf.DUMMYFUNCTION("Query('(Fuente) 2. Campos'!$1:$994,""SELECT E WHERE A = '""&amp;D802&amp;""' LIMIT 1"",FALSE)"),"")</f>
        <v/>
      </c>
      <c r="F802" s="125"/>
    </row>
    <row r="803" hidden="1">
      <c r="A803" s="130"/>
      <c r="B803" s="130"/>
      <c r="C803" s="130"/>
      <c r="D803" s="127"/>
      <c r="E803" s="123" t="str">
        <f>IFERROR(__xludf.DUMMYFUNCTION("Query('(Fuente) 2. Campos'!$1:$994,""SELECT E WHERE A = '""&amp;D803&amp;""' LIMIT 1"",FALSE)"),"")</f>
        <v/>
      </c>
      <c r="F803" s="125"/>
    </row>
    <row r="804" hidden="1">
      <c r="A804" s="130"/>
      <c r="B804" s="130"/>
      <c r="C804" s="130"/>
      <c r="D804" s="127"/>
      <c r="E804" s="123" t="str">
        <f>IFERROR(__xludf.DUMMYFUNCTION("Query('(Fuente) 2. Campos'!$1:$994,""SELECT E WHERE A = '""&amp;D804&amp;""' LIMIT 1"",FALSE)"),"")</f>
        <v/>
      </c>
      <c r="F804" s="125"/>
    </row>
    <row r="805" hidden="1">
      <c r="A805" s="130"/>
      <c r="B805" s="130"/>
      <c r="C805" s="130"/>
      <c r="D805" s="127"/>
      <c r="E805" s="123" t="str">
        <f>IFERROR(__xludf.DUMMYFUNCTION("Query('(Fuente) 2. Campos'!$1:$994,""SELECT E WHERE A = '""&amp;D805&amp;""' LIMIT 1"",FALSE)"),"")</f>
        <v/>
      </c>
      <c r="F805" s="125"/>
    </row>
    <row r="806" hidden="1">
      <c r="A806" s="130"/>
      <c r="B806" s="130"/>
      <c r="C806" s="130"/>
      <c r="D806" s="127"/>
      <c r="E806" s="123" t="str">
        <f>IFERROR(__xludf.DUMMYFUNCTION("Query('(Fuente) 2. Campos'!$1:$994,""SELECT E WHERE A = '""&amp;D806&amp;""' LIMIT 1"",FALSE)"),"")</f>
        <v/>
      </c>
      <c r="F806" s="125"/>
    </row>
    <row r="807" hidden="1">
      <c r="A807" s="130"/>
      <c r="B807" s="130"/>
      <c r="C807" s="130"/>
      <c r="D807" s="127"/>
      <c r="E807" s="123" t="str">
        <f>IFERROR(__xludf.DUMMYFUNCTION("Query('(Fuente) 2. Campos'!$1:$994,""SELECT E WHERE A = '""&amp;D807&amp;""' LIMIT 1"",FALSE)"),"")</f>
        <v/>
      </c>
      <c r="F807" s="125"/>
    </row>
    <row r="808" hidden="1">
      <c r="A808" s="130"/>
      <c r="B808" s="130"/>
      <c r="C808" s="130"/>
      <c r="D808" s="127"/>
      <c r="E808" s="123" t="str">
        <f>IFERROR(__xludf.DUMMYFUNCTION("Query('(Fuente) 2. Campos'!$1:$994,""SELECT E WHERE A = '""&amp;D808&amp;""' LIMIT 1"",FALSE)"),"")</f>
        <v/>
      </c>
      <c r="F808" s="125"/>
    </row>
    <row r="809" hidden="1">
      <c r="A809" s="130"/>
      <c r="B809" s="130"/>
      <c r="C809" s="130"/>
      <c r="D809" s="127"/>
      <c r="E809" s="123" t="str">
        <f>IFERROR(__xludf.DUMMYFUNCTION("Query('(Fuente) 2. Campos'!$1:$994,""SELECT E WHERE A = '""&amp;D809&amp;""' LIMIT 1"",FALSE)"),"")</f>
        <v/>
      </c>
      <c r="F809" s="125"/>
    </row>
    <row r="810" hidden="1">
      <c r="A810" s="130"/>
      <c r="B810" s="130"/>
      <c r="C810" s="130"/>
      <c r="D810" s="127"/>
      <c r="E810" s="123" t="str">
        <f>IFERROR(__xludf.DUMMYFUNCTION("Query('(Fuente) 2. Campos'!$1:$994,""SELECT E WHERE A = '""&amp;D810&amp;""' LIMIT 1"",FALSE)"),"")</f>
        <v/>
      </c>
      <c r="F810" s="125"/>
    </row>
    <row r="811" hidden="1">
      <c r="A811" s="130"/>
      <c r="B811" s="130"/>
      <c r="C811" s="130"/>
      <c r="D811" s="127"/>
      <c r="E811" s="123" t="str">
        <f>IFERROR(__xludf.DUMMYFUNCTION("Query('(Fuente) 2. Campos'!$1:$994,""SELECT E WHERE A = '""&amp;D811&amp;""' LIMIT 1"",FALSE)"),"")</f>
        <v/>
      </c>
      <c r="F811" s="125"/>
    </row>
    <row r="812" hidden="1">
      <c r="A812" s="130"/>
      <c r="B812" s="130"/>
      <c r="C812" s="130"/>
      <c r="D812" s="127"/>
      <c r="E812" s="123" t="str">
        <f>IFERROR(__xludf.DUMMYFUNCTION("Query('(Fuente) 2. Campos'!$1:$994,""SELECT E WHERE A = '""&amp;D812&amp;""' LIMIT 1"",FALSE)"),"")</f>
        <v/>
      </c>
      <c r="F812" s="125"/>
    </row>
    <row r="813" hidden="1">
      <c r="A813" s="130"/>
      <c r="B813" s="130"/>
      <c r="C813" s="130"/>
      <c r="D813" s="127"/>
      <c r="E813" s="123" t="str">
        <f>IFERROR(__xludf.DUMMYFUNCTION("Query('(Fuente) 2. Campos'!$1:$994,""SELECT E WHERE A = '""&amp;D813&amp;""' LIMIT 1"",FALSE)"),"")</f>
        <v/>
      </c>
      <c r="F813" s="125"/>
    </row>
    <row r="814" hidden="1">
      <c r="A814" s="130"/>
      <c r="B814" s="130"/>
      <c r="C814" s="130"/>
      <c r="D814" s="127"/>
      <c r="E814" s="123" t="str">
        <f>IFERROR(__xludf.DUMMYFUNCTION("Query('(Fuente) 2. Campos'!$1:$994,""SELECT E WHERE A = '""&amp;D814&amp;""' LIMIT 1"",FALSE)"),"")</f>
        <v/>
      </c>
      <c r="F814" s="125"/>
    </row>
    <row r="815" hidden="1">
      <c r="A815" s="130"/>
      <c r="B815" s="130"/>
      <c r="C815" s="130"/>
      <c r="D815" s="127"/>
      <c r="E815" s="123" t="str">
        <f>IFERROR(__xludf.DUMMYFUNCTION("Query('(Fuente) 2. Campos'!$1:$994,""SELECT E WHERE A = '""&amp;D815&amp;""' LIMIT 1"",FALSE)"),"")</f>
        <v/>
      </c>
      <c r="F815" s="125"/>
    </row>
    <row r="816" hidden="1">
      <c r="A816" s="130"/>
      <c r="B816" s="130"/>
      <c r="C816" s="130"/>
      <c r="D816" s="127"/>
      <c r="E816" s="123" t="str">
        <f>IFERROR(__xludf.DUMMYFUNCTION("Query('(Fuente) 2. Campos'!$1:$994,""SELECT E WHERE A = '""&amp;D816&amp;""' LIMIT 1"",FALSE)"),"")</f>
        <v/>
      </c>
      <c r="F816" s="125"/>
    </row>
    <row r="817" hidden="1">
      <c r="A817" s="130"/>
      <c r="B817" s="130"/>
      <c r="C817" s="130"/>
      <c r="D817" s="127"/>
      <c r="E817" s="123" t="str">
        <f>IFERROR(__xludf.DUMMYFUNCTION("Query('(Fuente) 2. Campos'!$1:$994,""SELECT E WHERE A = '""&amp;D817&amp;""' LIMIT 1"",FALSE)"),"")</f>
        <v/>
      </c>
      <c r="F817" s="125"/>
    </row>
    <row r="818" hidden="1">
      <c r="A818" s="130"/>
      <c r="B818" s="130"/>
      <c r="C818" s="130"/>
      <c r="D818" s="127"/>
      <c r="E818" s="123" t="str">
        <f>IFERROR(__xludf.DUMMYFUNCTION("Query('(Fuente) 2. Campos'!$1:$994,""SELECT E WHERE A = '""&amp;D818&amp;""' LIMIT 1"",FALSE)"),"")</f>
        <v/>
      </c>
      <c r="F818" s="125"/>
    </row>
    <row r="819" hidden="1">
      <c r="A819" s="130"/>
      <c r="B819" s="130"/>
      <c r="C819" s="130"/>
      <c r="D819" s="127"/>
      <c r="E819" s="123" t="str">
        <f>IFERROR(__xludf.DUMMYFUNCTION("Query('(Fuente) 2. Campos'!$1:$994,""SELECT E WHERE A = '""&amp;D819&amp;""' LIMIT 1"",FALSE)"),"")</f>
        <v/>
      </c>
      <c r="F819" s="125"/>
    </row>
    <row r="820" hidden="1">
      <c r="A820" s="130"/>
      <c r="B820" s="130"/>
      <c r="C820" s="130"/>
      <c r="D820" s="127"/>
      <c r="E820" s="123" t="str">
        <f>IFERROR(__xludf.DUMMYFUNCTION("Query('(Fuente) 2. Campos'!$1:$994,""SELECT E WHERE A = '""&amp;D820&amp;""' LIMIT 1"",FALSE)"),"")</f>
        <v/>
      </c>
      <c r="F820" s="125"/>
    </row>
    <row r="821" hidden="1">
      <c r="A821" s="130"/>
      <c r="B821" s="130"/>
      <c r="C821" s="130"/>
      <c r="D821" s="127"/>
      <c r="E821" s="123" t="str">
        <f>IFERROR(__xludf.DUMMYFUNCTION("Query('(Fuente) 2. Campos'!$1:$994,""SELECT E WHERE A = '""&amp;D821&amp;""' LIMIT 1"",FALSE)"),"")</f>
        <v/>
      </c>
      <c r="F821" s="125"/>
    </row>
    <row r="822" hidden="1">
      <c r="A822" s="130"/>
      <c r="B822" s="130"/>
      <c r="C822" s="130"/>
      <c r="D822" s="127"/>
      <c r="E822" s="123" t="str">
        <f>IFERROR(__xludf.DUMMYFUNCTION("Query('(Fuente) 2. Campos'!$1:$994,""SELECT E WHERE A = '""&amp;D822&amp;""' LIMIT 1"",FALSE)"),"")</f>
        <v/>
      </c>
      <c r="F822" s="125"/>
    </row>
    <row r="823" hidden="1">
      <c r="A823" s="130"/>
      <c r="B823" s="130"/>
      <c r="C823" s="130"/>
      <c r="D823" s="127"/>
      <c r="E823" s="123" t="str">
        <f>IFERROR(__xludf.DUMMYFUNCTION("Query('(Fuente) 2. Campos'!$1:$994,""SELECT E WHERE A = '""&amp;D823&amp;""' LIMIT 1"",FALSE)"),"")</f>
        <v/>
      </c>
      <c r="F823" s="125"/>
    </row>
    <row r="824" hidden="1">
      <c r="A824" s="130"/>
      <c r="B824" s="130"/>
      <c r="C824" s="130"/>
      <c r="D824" s="127"/>
      <c r="E824" s="123" t="str">
        <f>IFERROR(__xludf.DUMMYFUNCTION("Query('(Fuente) 2. Campos'!$1:$994,""SELECT E WHERE A = '""&amp;D824&amp;""' LIMIT 1"",FALSE)"),"")</f>
        <v/>
      </c>
      <c r="F824" s="125"/>
    </row>
    <row r="825" hidden="1">
      <c r="A825" s="130"/>
      <c r="B825" s="130"/>
      <c r="C825" s="130"/>
      <c r="D825" s="127"/>
      <c r="E825" s="123" t="str">
        <f>IFERROR(__xludf.DUMMYFUNCTION("Query('(Fuente) 2. Campos'!$1:$994,""SELECT E WHERE A = '""&amp;D825&amp;""' LIMIT 1"",FALSE)"),"")</f>
        <v/>
      </c>
      <c r="F825" s="125"/>
    </row>
    <row r="826" hidden="1">
      <c r="A826" s="130"/>
      <c r="B826" s="130"/>
      <c r="C826" s="130"/>
      <c r="D826" s="127"/>
      <c r="E826" s="123" t="str">
        <f>IFERROR(__xludf.DUMMYFUNCTION("Query('(Fuente) 2. Campos'!$1:$994,""SELECT E WHERE A = '""&amp;D826&amp;""' LIMIT 1"",FALSE)"),"")</f>
        <v/>
      </c>
      <c r="F826" s="125"/>
    </row>
    <row r="827" hidden="1">
      <c r="A827" s="130"/>
      <c r="B827" s="130"/>
      <c r="C827" s="130"/>
      <c r="D827" s="127"/>
      <c r="E827" s="123" t="str">
        <f>IFERROR(__xludf.DUMMYFUNCTION("Query('(Fuente) 2. Campos'!$1:$994,""SELECT E WHERE A = '""&amp;D827&amp;""' LIMIT 1"",FALSE)"),"")</f>
        <v/>
      </c>
      <c r="F827" s="125"/>
    </row>
    <row r="828" hidden="1">
      <c r="A828" s="130"/>
      <c r="B828" s="130"/>
      <c r="C828" s="130"/>
      <c r="D828" s="127"/>
      <c r="E828" s="123" t="str">
        <f>IFERROR(__xludf.DUMMYFUNCTION("Query('(Fuente) 2. Campos'!$1:$994,""SELECT E WHERE A = '""&amp;D828&amp;""' LIMIT 1"",FALSE)"),"")</f>
        <v/>
      </c>
      <c r="F828" s="125"/>
    </row>
    <row r="829" hidden="1">
      <c r="A829" s="130"/>
      <c r="B829" s="130"/>
      <c r="C829" s="130"/>
      <c r="D829" s="127"/>
      <c r="E829" s="123" t="str">
        <f>IFERROR(__xludf.DUMMYFUNCTION("Query('(Fuente) 2. Campos'!$1:$994,""SELECT E WHERE A = '""&amp;D829&amp;""' LIMIT 1"",FALSE)"),"")</f>
        <v/>
      </c>
      <c r="F829" s="125"/>
    </row>
    <row r="830" hidden="1">
      <c r="A830" s="130"/>
      <c r="B830" s="130"/>
      <c r="C830" s="130"/>
      <c r="D830" s="127"/>
      <c r="E830" s="123" t="str">
        <f>IFERROR(__xludf.DUMMYFUNCTION("Query('(Fuente) 2. Campos'!$1:$994,""SELECT E WHERE A = '""&amp;D830&amp;""' LIMIT 1"",FALSE)"),"")</f>
        <v/>
      </c>
      <c r="F830" s="125"/>
    </row>
    <row r="831" hidden="1">
      <c r="A831" s="130"/>
      <c r="B831" s="130"/>
      <c r="C831" s="130"/>
      <c r="D831" s="127"/>
      <c r="E831" s="123" t="str">
        <f>IFERROR(__xludf.DUMMYFUNCTION("Query('(Fuente) 2. Campos'!$1:$994,""SELECT E WHERE A = '""&amp;D831&amp;""' LIMIT 1"",FALSE)"),"")</f>
        <v/>
      </c>
      <c r="F831" s="125"/>
    </row>
    <row r="832" hidden="1">
      <c r="A832" s="130"/>
      <c r="B832" s="130"/>
      <c r="C832" s="130"/>
      <c r="D832" s="127"/>
      <c r="E832" s="123" t="str">
        <f>IFERROR(__xludf.DUMMYFUNCTION("Query('(Fuente) 2. Campos'!$1:$994,""SELECT E WHERE A = '""&amp;D832&amp;""' LIMIT 1"",FALSE)"),"")</f>
        <v/>
      </c>
      <c r="F832" s="125"/>
    </row>
    <row r="833" hidden="1">
      <c r="A833" s="130"/>
      <c r="B833" s="130"/>
      <c r="C833" s="130"/>
      <c r="D833" s="127"/>
      <c r="E833" s="123" t="str">
        <f>IFERROR(__xludf.DUMMYFUNCTION("Query('(Fuente) 2. Campos'!$1:$994,""SELECT E WHERE A = '""&amp;D833&amp;""' LIMIT 1"",FALSE)"),"")</f>
        <v/>
      </c>
      <c r="F833" s="125"/>
    </row>
    <row r="834" hidden="1">
      <c r="A834" s="130"/>
      <c r="B834" s="130"/>
      <c r="C834" s="130"/>
      <c r="D834" s="127"/>
      <c r="E834" s="123" t="str">
        <f>IFERROR(__xludf.DUMMYFUNCTION("Query('(Fuente) 2. Campos'!$1:$994,""SELECT E WHERE A = '""&amp;D834&amp;""' LIMIT 1"",FALSE)"),"")</f>
        <v/>
      </c>
      <c r="F834" s="125"/>
    </row>
    <row r="835" hidden="1">
      <c r="A835" s="130"/>
      <c r="B835" s="130"/>
      <c r="C835" s="130"/>
      <c r="D835" s="127"/>
      <c r="E835" s="123" t="str">
        <f>IFERROR(__xludf.DUMMYFUNCTION("Query('(Fuente) 2. Campos'!$1:$994,""SELECT E WHERE A = '""&amp;D835&amp;""' LIMIT 1"",FALSE)"),"")</f>
        <v/>
      </c>
      <c r="F835" s="125"/>
    </row>
    <row r="836" hidden="1">
      <c r="A836" s="130"/>
      <c r="B836" s="130"/>
      <c r="C836" s="130"/>
      <c r="D836" s="127"/>
      <c r="E836" s="123" t="str">
        <f>IFERROR(__xludf.DUMMYFUNCTION("Query('(Fuente) 2. Campos'!$1:$994,""SELECT E WHERE A = '""&amp;D836&amp;""' LIMIT 1"",FALSE)"),"")</f>
        <v/>
      </c>
      <c r="F836" s="125"/>
    </row>
    <row r="837" hidden="1">
      <c r="A837" s="130"/>
      <c r="B837" s="130"/>
      <c r="C837" s="130"/>
      <c r="D837" s="127"/>
      <c r="E837" s="123" t="str">
        <f>IFERROR(__xludf.DUMMYFUNCTION("Query('(Fuente) 2. Campos'!$1:$994,""SELECT E WHERE A = '""&amp;D837&amp;""' LIMIT 1"",FALSE)"),"")</f>
        <v/>
      </c>
      <c r="F837" s="125"/>
    </row>
    <row r="838" hidden="1">
      <c r="A838" s="130"/>
      <c r="B838" s="130"/>
      <c r="C838" s="130"/>
      <c r="D838" s="127"/>
      <c r="E838" s="123" t="str">
        <f>IFERROR(__xludf.DUMMYFUNCTION("Query('(Fuente) 2. Campos'!$1:$994,""SELECT E WHERE A = '""&amp;D838&amp;""' LIMIT 1"",FALSE)"),"")</f>
        <v/>
      </c>
      <c r="F838" s="125"/>
    </row>
    <row r="839" hidden="1">
      <c r="A839" s="130"/>
      <c r="B839" s="130"/>
      <c r="C839" s="130"/>
      <c r="D839" s="127"/>
      <c r="E839" s="123" t="str">
        <f>IFERROR(__xludf.DUMMYFUNCTION("Query('(Fuente) 2. Campos'!$1:$994,""SELECT E WHERE A = '""&amp;D839&amp;""' LIMIT 1"",FALSE)"),"")</f>
        <v/>
      </c>
      <c r="F839" s="125"/>
    </row>
    <row r="840" hidden="1">
      <c r="A840" s="130"/>
      <c r="B840" s="130"/>
      <c r="C840" s="130"/>
      <c r="D840" s="127"/>
      <c r="E840" s="123" t="str">
        <f>IFERROR(__xludf.DUMMYFUNCTION("Query('(Fuente) 2. Campos'!$1:$994,""SELECT E WHERE A = '""&amp;D840&amp;""' LIMIT 1"",FALSE)"),"")</f>
        <v/>
      </c>
      <c r="F840" s="125"/>
    </row>
    <row r="841" hidden="1">
      <c r="A841" s="130"/>
      <c r="B841" s="130"/>
      <c r="C841" s="130"/>
      <c r="D841" s="127"/>
      <c r="E841" s="123" t="str">
        <f>IFERROR(__xludf.DUMMYFUNCTION("Query('(Fuente) 2. Campos'!$1:$994,""SELECT E WHERE A = '""&amp;D841&amp;""' LIMIT 1"",FALSE)"),"")</f>
        <v/>
      </c>
      <c r="F841" s="125"/>
    </row>
    <row r="842" hidden="1">
      <c r="A842" s="130"/>
      <c r="B842" s="130"/>
      <c r="C842" s="130"/>
      <c r="D842" s="127"/>
      <c r="E842" s="123" t="str">
        <f>IFERROR(__xludf.DUMMYFUNCTION("Query('(Fuente) 2. Campos'!$1:$994,""SELECT E WHERE A = '""&amp;D842&amp;""' LIMIT 1"",FALSE)"),"")</f>
        <v/>
      </c>
      <c r="F842" s="125"/>
    </row>
    <row r="843" hidden="1">
      <c r="A843" s="130"/>
      <c r="B843" s="130"/>
      <c r="C843" s="130"/>
      <c r="D843" s="127"/>
      <c r="E843" s="123" t="str">
        <f>IFERROR(__xludf.DUMMYFUNCTION("Query('(Fuente) 2. Campos'!$1:$994,""SELECT E WHERE A = '""&amp;D843&amp;""' LIMIT 1"",FALSE)"),"")</f>
        <v/>
      </c>
      <c r="F843" s="125"/>
    </row>
    <row r="844" hidden="1">
      <c r="A844" s="130"/>
      <c r="B844" s="130"/>
      <c r="C844" s="130"/>
      <c r="D844" s="127"/>
      <c r="E844" s="123" t="str">
        <f>IFERROR(__xludf.DUMMYFUNCTION("Query('(Fuente) 2. Campos'!$1:$994,""SELECT E WHERE A = '""&amp;D844&amp;""' LIMIT 1"",FALSE)"),"")</f>
        <v/>
      </c>
      <c r="F844" s="125"/>
    </row>
    <row r="845" hidden="1">
      <c r="A845" s="130"/>
      <c r="B845" s="130"/>
      <c r="C845" s="130"/>
      <c r="D845" s="127"/>
      <c r="E845" s="123" t="str">
        <f>IFERROR(__xludf.DUMMYFUNCTION("Query('(Fuente) 2. Campos'!$1:$994,""SELECT E WHERE A = '""&amp;D845&amp;""' LIMIT 1"",FALSE)"),"")</f>
        <v/>
      </c>
      <c r="F845" s="125"/>
    </row>
    <row r="846" hidden="1">
      <c r="A846" s="130"/>
      <c r="B846" s="130"/>
      <c r="C846" s="130"/>
      <c r="D846" s="127"/>
      <c r="E846" s="123" t="str">
        <f>IFERROR(__xludf.DUMMYFUNCTION("Query('(Fuente) 2. Campos'!$1:$994,""SELECT E WHERE A = '""&amp;D846&amp;""' LIMIT 1"",FALSE)"),"")</f>
        <v/>
      </c>
      <c r="F846" s="125"/>
    </row>
    <row r="847" hidden="1">
      <c r="A847" s="130"/>
      <c r="B847" s="130"/>
      <c r="C847" s="130"/>
      <c r="D847" s="127"/>
      <c r="E847" s="123" t="str">
        <f>IFERROR(__xludf.DUMMYFUNCTION("Query('(Fuente) 2. Campos'!$1:$994,""SELECT E WHERE A = '""&amp;D847&amp;""' LIMIT 1"",FALSE)"),"")</f>
        <v/>
      </c>
      <c r="F847" s="125"/>
    </row>
    <row r="848" hidden="1">
      <c r="A848" s="130"/>
      <c r="B848" s="130"/>
      <c r="C848" s="130"/>
      <c r="D848" s="127"/>
      <c r="E848" s="123" t="str">
        <f>IFERROR(__xludf.DUMMYFUNCTION("Query('(Fuente) 2. Campos'!$1:$994,""SELECT E WHERE A = '""&amp;D848&amp;""' LIMIT 1"",FALSE)"),"")</f>
        <v/>
      </c>
      <c r="F848" s="125"/>
    </row>
    <row r="849" hidden="1">
      <c r="A849" s="130"/>
      <c r="B849" s="130"/>
      <c r="C849" s="130"/>
      <c r="D849" s="127"/>
      <c r="E849" s="123" t="str">
        <f>IFERROR(__xludf.DUMMYFUNCTION("Query('(Fuente) 2. Campos'!$1:$994,""SELECT E WHERE A = '""&amp;D849&amp;""' LIMIT 1"",FALSE)"),"")</f>
        <v/>
      </c>
      <c r="F849" s="125"/>
    </row>
    <row r="850" hidden="1">
      <c r="A850" s="130"/>
      <c r="B850" s="130"/>
      <c r="C850" s="130"/>
      <c r="D850" s="127"/>
      <c r="E850" s="123" t="str">
        <f>IFERROR(__xludf.DUMMYFUNCTION("Query('(Fuente) 2. Campos'!$1:$994,""SELECT E WHERE A = '""&amp;D850&amp;""' LIMIT 1"",FALSE)"),"")</f>
        <v/>
      </c>
      <c r="F850" s="125"/>
    </row>
    <row r="851" hidden="1">
      <c r="A851" s="130"/>
      <c r="B851" s="130"/>
      <c r="C851" s="130"/>
      <c r="D851" s="127"/>
      <c r="E851" s="123" t="str">
        <f>IFERROR(__xludf.DUMMYFUNCTION("Query('(Fuente) 2. Campos'!$1:$994,""SELECT E WHERE A = '""&amp;D851&amp;""' LIMIT 1"",FALSE)"),"")</f>
        <v/>
      </c>
      <c r="F851" s="125"/>
    </row>
    <row r="852" hidden="1">
      <c r="A852" s="130"/>
      <c r="B852" s="130"/>
      <c r="C852" s="130"/>
      <c r="D852" s="127"/>
      <c r="E852" s="123" t="str">
        <f>IFERROR(__xludf.DUMMYFUNCTION("Query('(Fuente) 2. Campos'!$1:$994,""SELECT E WHERE A = '""&amp;D852&amp;""' LIMIT 1"",FALSE)"),"")</f>
        <v/>
      </c>
      <c r="F852" s="125"/>
    </row>
    <row r="853" hidden="1">
      <c r="A853" s="130"/>
      <c r="B853" s="130"/>
      <c r="C853" s="130"/>
      <c r="D853" s="127"/>
      <c r="E853" s="123" t="str">
        <f>IFERROR(__xludf.DUMMYFUNCTION("Query('(Fuente) 2. Campos'!$1:$994,""SELECT E WHERE A = '""&amp;D853&amp;""' LIMIT 1"",FALSE)"),"")</f>
        <v/>
      </c>
      <c r="F853" s="125"/>
    </row>
    <row r="854" hidden="1">
      <c r="A854" s="130"/>
      <c r="B854" s="130"/>
      <c r="C854" s="130"/>
      <c r="D854" s="127"/>
      <c r="E854" s="123" t="str">
        <f>IFERROR(__xludf.DUMMYFUNCTION("Query('(Fuente) 2. Campos'!$1:$994,""SELECT E WHERE A = '""&amp;D854&amp;""' LIMIT 1"",FALSE)"),"")</f>
        <v/>
      </c>
      <c r="F854" s="125"/>
    </row>
    <row r="855" hidden="1">
      <c r="A855" s="130"/>
      <c r="B855" s="130"/>
      <c r="C855" s="130"/>
      <c r="D855" s="127"/>
      <c r="E855" s="123" t="str">
        <f>IFERROR(__xludf.DUMMYFUNCTION("Query('(Fuente) 2. Campos'!$1:$994,""SELECT E WHERE A = '""&amp;D855&amp;""' LIMIT 1"",FALSE)"),"")</f>
        <v/>
      </c>
      <c r="F855" s="125"/>
    </row>
    <row r="856" hidden="1">
      <c r="A856" s="130"/>
      <c r="B856" s="130"/>
      <c r="C856" s="130"/>
      <c r="D856" s="127"/>
      <c r="E856" s="123" t="str">
        <f>IFERROR(__xludf.DUMMYFUNCTION("Query('(Fuente) 2. Campos'!$1:$994,""SELECT E WHERE A = '""&amp;D856&amp;""' LIMIT 1"",FALSE)"),"")</f>
        <v/>
      </c>
      <c r="F856" s="125"/>
    </row>
    <row r="857" hidden="1">
      <c r="A857" s="130"/>
      <c r="B857" s="130"/>
      <c r="C857" s="130"/>
      <c r="D857" s="127"/>
      <c r="E857" s="123" t="str">
        <f>IFERROR(__xludf.DUMMYFUNCTION("Query('(Fuente) 2. Campos'!$1:$994,""SELECT E WHERE A = '""&amp;D857&amp;""' LIMIT 1"",FALSE)"),"")</f>
        <v/>
      </c>
      <c r="F857" s="125"/>
    </row>
    <row r="858" hidden="1">
      <c r="A858" s="130"/>
      <c r="B858" s="130"/>
      <c r="C858" s="130"/>
      <c r="D858" s="127"/>
      <c r="E858" s="123" t="str">
        <f>IFERROR(__xludf.DUMMYFUNCTION("Query('(Fuente) 2. Campos'!$1:$994,""SELECT E WHERE A = '""&amp;D858&amp;""' LIMIT 1"",FALSE)"),"")</f>
        <v/>
      </c>
      <c r="F858" s="125"/>
    </row>
    <row r="859" hidden="1">
      <c r="A859" s="130"/>
      <c r="B859" s="130"/>
      <c r="C859" s="130"/>
      <c r="D859" s="127"/>
      <c r="E859" s="123" t="str">
        <f>IFERROR(__xludf.DUMMYFUNCTION("Query('(Fuente) 2. Campos'!$1:$994,""SELECT E WHERE A = '""&amp;D859&amp;""' LIMIT 1"",FALSE)"),"")</f>
        <v/>
      </c>
      <c r="F859" s="125"/>
    </row>
    <row r="860" hidden="1">
      <c r="A860" s="130"/>
      <c r="B860" s="130"/>
      <c r="C860" s="130"/>
      <c r="D860" s="127"/>
      <c r="E860" s="123" t="str">
        <f>IFERROR(__xludf.DUMMYFUNCTION("Query('(Fuente) 2. Campos'!$1:$994,""SELECT E WHERE A = '""&amp;D860&amp;""' LIMIT 1"",FALSE)"),"")</f>
        <v/>
      </c>
      <c r="F860" s="125"/>
    </row>
    <row r="861" hidden="1">
      <c r="A861" s="130"/>
      <c r="B861" s="130"/>
      <c r="C861" s="130"/>
      <c r="D861" s="127"/>
      <c r="E861" s="123" t="str">
        <f>IFERROR(__xludf.DUMMYFUNCTION("Query('(Fuente) 2. Campos'!$1:$994,""SELECT E WHERE A = '""&amp;D861&amp;""' LIMIT 1"",FALSE)"),"")</f>
        <v/>
      </c>
      <c r="F861" s="125"/>
    </row>
    <row r="862" hidden="1">
      <c r="A862" s="130"/>
      <c r="B862" s="130"/>
      <c r="C862" s="130"/>
      <c r="D862" s="127"/>
      <c r="E862" s="123" t="str">
        <f>IFERROR(__xludf.DUMMYFUNCTION("Query('(Fuente) 2. Campos'!$1:$994,""SELECT E WHERE A = '""&amp;D862&amp;""' LIMIT 1"",FALSE)"),"")</f>
        <v/>
      </c>
      <c r="F862" s="125"/>
    </row>
    <row r="863" hidden="1">
      <c r="A863" s="130"/>
      <c r="B863" s="130"/>
      <c r="C863" s="130"/>
      <c r="D863" s="127"/>
      <c r="E863" s="123" t="str">
        <f>IFERROR(__xludf.DUMMYFUNCTION("Query('(Fuente) 2. Campos'!$1:$994,""SELECT E WHERE A = '""&amp;D863&amp;""' LIMIT 1"",FALSE)"),"")</f>
        <v/>
      </c>
      <c r="F863" s="125"/>
    </row>
    <row r="864" hidden="1">
      <c r="A864" s="130"/>
      <c r="B864" s="130"/>
      <c r="C864" s="130"/>
      <c r="D864" s="127"/>
      <c r="E864" s="123" t="str">
        <f>IFERROR(__xludf.DUMMYFUNCTION("Query('(Fuente) 2. Campos'!$1:$994,""SELECT E WHERE A = '""&amp;D864&amp;""' LIMIT 1"",FALSE)"),"")</f>
        <v/>
      </c>
      <c r="F864" s="125"/>
    </row>
    <row r="865" hidden="1">
      <c r="A865" s="130"/>
      <c r="B865" s="130"/>
      <c r="C865" s="130"/>
      <c r="D865" s="127"/>
      <c r="E865" s="123" t="str">
        <f>IFERROR(__xludf.DUMMYFUNCTION("Query('(Fuente) 2. Campos'!$1:$994,""SELECT E WHERE A = '""&amp;D865&amp;""' LIMIT 1"",FALSE)"),"")</f>
        <v/>
      </c>
      <c r="F865" s="125"/>
    </row>
    <row r="866" hidden="1">
      <c r="A866" s="130"/>
      <c r="B866" s="130"/>
      <c r="C866" s="130"/>
      <c r="D866" s="127"/>
      <c r="E866" s="123" t="str">
        <f>IFERROR(__xludf.DUMMYFUNCTION("Query('(Fuente) 2. Campos'!$1:$994,""SELECT E WHERE A = '""&amp;D866&amp;""' LIMIT 1"",FALSE)"),"")</f>
        <v/>
      </c>
      <c r="F866" s="125"/>
    </row>
    <row r="867" hidden="1">
      <c r="A867" s="130"/>
      <c r="B867" s="130"/>
      <c r="C867" s="130"/>
      <c r="D867" s="127"/>
      <c r="E867" s="123" t="str">
        <f>IFERROR(__xludf.DUMMYFUNCTION("Query('(Fuente) 2. Campos'!$1:$994,""SELECT E WHERE A = '""&amp;D867&amp;""' LIMIT 1"",FALSE)"),"")</f>
        <v/>
      </c>
      <c r="F867" s="125"/>
    </row>
    <row r="868" hidden="1">
      <c r="A868" s="130"/>
      <c r="B868" s="130"/>
      <c r="C868" s="130"/>
      <c r="D868" s="127"/>
      <c r="E868" s="123" t="str">
        <f>IFERROR(__xludf.DUMMYFUNCTION("Query('(Fuente) 2. Campos'!$1:$994,""SELECT E WHERE A = '""&amp;D868&amp;""' LIMIT 1"",FALSE)"),"")</f>
        <v/>
      </c>
      <c r="F868" s="125"/>
    </row>
    <row r="869" hidden="1">
      <c r="A869" s="130"/>
      <c r="B869" s="130"/>
      <c r="C869" s="130"/>
      <c r="D869" s="127"/>
      <c r="E869" s="123" t="str">
        <f>IFERROR(__xludf.DUMMYFUNCTION("Query('(Fuente) 2. Campos'!$1:$994,""SELECT E WHERE A = '""&amp;D869&amp;""' LIMIT 1"",FALSE)"),"")</f>
        <v/>
      </c>
      <c r="F869" s="125"/>
    </row>
    <row r="870" hidden="1">
      <c r="A870" s="130"/>
      <c r="B870" s="130"/>
      <c r="C870" s="130"/>
      <c r="D870" s="127"/>
      <c r="E870" s="123" t="str">
        <f>IFERROR(__xludf.DUMMYFUNCTION("Query('(Fuente) 2. Campos'!$1:$994,""SELECT E WHERE A = '""&amp;D870&amp;""' LIMIT 1"",FALSE)"),"")</f>
        <v/>
      </c>
      <c r="F870" s="125"/>
    </row>
    <row r="871" hidden="1">
      <c r="A871" s="130"/>
      <c r="B871" s="130"/>
      <c r="C871" s="130"/>
      <c r="D871" s="127"/>
      <c r="E871" s="123" t="str">
        <f>IFERROR(__xludf.DUMMYFUNCTION("Query('(Fuente) 2. Campos'!$1:$994,""SELECT E WHERE A = '""&amp;D871&amp;""' LIMIT 1"",FALSE)"),"")</f>
        <v/>
      </c>
      <c r="F871" s="125"/>
    </row>
    <row r="872" hidden="1">
      <c r="A872" s="130"/>
      <c r="B872" s="130"/>
      <c r="C872" s="130"/>
      <c r="D872" s="127"/>
      <c r="E872" s="123" t="str">
        <f>IFERROR(__xludf.DUMMYFUNCTION("Query('(Fuente) 2. Campos'!$1:$994,""SELECT E WHERE A = '""&amp;D872&amp;""' LIMIT 1"",FALSE)"),"")</f>
        <v/>
      </c>
      <c r="F872" s="125"/>
    </row>
    <row r="873" hidden="1">
      <c r="A873" s="130"/>
      <c r="B873" s="130"/>
      <c r="C873" s="130"/>
      <c r="D873" s="127"/>
      <c r="E873" s="123" t="str">
        <f>IFERROR(__xludf.DUMMYFUNCTION("Query('(Fuente) 2. Campos'!$1:$994,""SELECT E WHERE A = '""&amp;D873&amp;""' LIMIT 1"",FALSE)"),"")</f>
        <v/>
      </c>
      <c r="F873" s="125"/>
    </row>
    <row r="874" hidden="1">
      <c r="A874" s="130"/>
      <c r="B874" s="130"/>
      <c r="C874" s="130"/>
      <c r="D874" s="127"/>
      <c r="E874" s="123" t="str">
        <f>IFERROR(__xludf.DUMMYFUNCTION("Query('(Fuente) 2. Campos'!$1:$994,""SELECT E WHERE A = '""&amp;D874&amp;""' LIMIT 1"",FALSE)"),"")</f>
        <v/>
      </c>
      <c r="F874" s="125"/>
    </row>
    <row r="875" hidden="1">
      <c r="A875" s="130"/>
      <c r="B875" s="130"/>
      <c r="C875" s="130"/>
      <c r="D875" s="127"/>
      <c r="E875" s="123" t="str">
        <f>IFERROR(__xludf.DUMMYFUNCTION("Query('(Fuente) 2. Campos'!$1:$994,""SELECT E WHERE A = '""&amp;D875&amp;""' LIMIT 1"",FALSE)"),"")</f>
        <v/>
      </c>
      <c r="F875" s="125"/>
    </row>
    <row r="876" hidden="1">
      <c r="A876" s="130"/>
      <c r="B876" s="130"/>
      <c r="C876" s="130"/>
      <c r="D876" s="127"/>
      <c r="E876" s="123" t="str">
        <f>IFERROR(__xludf.DUMMYFUNCTION("Query('(Fuente) 2. Campos'!$1:$994,""SELECT E WHERE A = '""&amp;D876&amp;""' LIMIT 1"",FALSE)"),"")</f>
        <v/>
      </c>
      <c r="F876" s="125"/>
    </row>
    <row r="877" hidden="1">
      <c r="A877" s="130"/>
      <c r="B877" s="130"/>
      <c r="C877" s="130"/>
      <c r="D877" s="127"/>
      <c r="E877" s="123" t="str">
        <f>IFERROR(__xludf.DUMMYFUNCTION("Query('(Fuente) 2. Campos'!$1:$994,""SELECT E WHERE A = '""&amp;D877&amp;""' LIMIT 1"",FALSE)"),"")</f>
        <v/>
      </c>
      <c r="F877" s="125"/>
    </row>
    <row r="878" hidden="1">
      <c r="A878" s="130"/>
      <c r="B878" s="130"/>
      <c r="C878" s="130"/>
      <c r="D878" s="127"/>
      <c r="E878" s="123" t="str">
        <f>IFERROR(__xludf.DUMMYFUNCTION("Query('(Fuente) 2. Campos'!$1:$994,""SELECT E WHERE A = '""&amp;D878&amp;""' LIMIT 1"",FALSE)"),"")</f>
        <v/>
      </c>
      <c r="F878" s="125"/>
    </row>
    <row r="879" hidden="1">
      <c r="A879" s="130"/>
      <c r="B879" s="130"/>
      <c r="C879" s="130"/>
      <c r="D879" s="127"/>
      <c r="E879" s="123" t="str">
        <f>IFERROR(__xludf.DUMMYFUNCTION("Query('(Fuente) 2. Campos'!$1:$994,""SELECT E WHERE A = '""&amp;D879&amp;""' LIMIT 1"",FALSE)"),"")</f>
        <v/>
      </c>
      <c r="F879" s="125"/>
    </row>
    <row r="880" hidden="1">
      <c r="A880" s="130"/>
      <c r="B880" s="130"/>
      <c r="C880" s="130"/>
      <c r="D880" s="127"/>
      <c r="E880" s="123" t="str">
        <f>IFERROR(__xludf.DUMMYFUNCTION("Query('(Fuente) 2. Campos'!$1:$994,""SELECT E WHERE A = '""&amp;D880&amp;""' LIMIT 1"",FALSE)"),"")</f>
        <v/>
      </c>
      <c r="F880" s="125"/>
    </row>
    <row r="881" hidden="1">
      <c r="A881" s="130"/>
      <c r="B881" s="130"/>
      <c r="C881" s="130"/>
      <c r="D881" s="127"/>
      <c r="E881" s="123" t="str">
        <f>IFERROR(__xludf.DUMMYFUNCTION("Query('(Fuente) 2. Campos'!$1:$994,""SELECT E WHERE A = '""&amp;D881&amp;""' LIMIT 1"",FALSE)"),"")</f>
        <v/>
      </c>
      <c r="F881" s="125"/>
    </row>
    <row r="882" hidden="1">
      <c r="A882" s="130"/>
      <c r="B882" s="130"/>
      <c r="C882" s="130"/>
      <c r="D882" s="127"/>
      <c r="E882" s="123" t="str">
        <f>IFERROR(__xludf.DUMMYFUNCTION("Query('(Fuente) 2. Campos'!$1:$994,""SELECT E WHERE A = '""&amp;D882&amp;""' LIMIT 1"",FALSE)"),"")</f>
        <v/>
      </c>
      <c r="F882" s="125"/>
    </row>
    <row r="883" hidden="1">
      <c r="A883" s="130"/>
      <c r="B883" s="130"/>
      <c r="C883" s="130"/>
      <c r="D883" s="127"/>
      <c r="E883" s="123" t="str">
        <f>IFERROR(__xludf.DUMMYFUNCTION("Query('(Fuente) 2. Campos'!$1:$994,""SELECT E WHERE A = '""&amp;D883&amp;""' LIMIT 1"",FALSE)"),"")</f>
        <v/>
      </c>
      <c r="F883" s="125"/>
    </row>
    <row r="884" hidden="1">
      <c r="A884" s="130"/>
      <c r="B884" s="130"/>
      <c r="C884" s="130"/>
      <c r="D884" s="127"/>
      <c r="E884" s="123" t="str">
        <f>IFERROR(__xludf.DUMMYFUNCTION("Query('(Fuente) 2. Campos'!$1:$994,""SELECT E WHERE A = '""&amp;D884&amp;""' LIMIT 1"",FALSE)"),"")</f>
        <v/>
      </c>
      <c r="F884" s="125"/>
    </row>
    <row r="885" hidden="1">
      <c r="A885" s="130"/>
      <c r="B885" s="130"/>
      <c r="C885" s="130"/>
      <c r="D885" s="127"/>
      <c r="E885" s="123" t="str">
        <f>IFERROR(__xludf.DUMMYFUNCTION("Query('(Fuente) 2. Campos'!$1:$994,""SELECT E WHERE A = '""&amp;D885&amp;""' LIMIT 1"",FALSE)"),"")</f>
        <v/>
      </c>
      <c r="F885" s="125"/>
    </row>
    <row r="886" hidden="1">
      <c r="A886" s="130"/>
      <c r="B886" s="130"/>
      <c r="C886" s="130"/>
      <c r="D886" s="127"/>
      <c r="E886" s="123" t="str">
        <f>IFERROR(__xludf.DUMMYFUNCTION("Query('(Fuente) 2. Campos'!$1:$994,""SELECT E WHERE A = '""&amp;D886&amp;""' LIMIT 1"",FALSE)"),"")</f>
        <v/>
      </c>
      <c r="F886" s="125"/>
    </row>
    <row r="887" hidden="1">
      <c r="A887" s="130"/>
      <c r="B887" s="130"/>
      <c r="C887" s="130"/>
      <c r="D887" s="127"/>
      <c r="E887" s="123" t="str">
        <f>IFERROR(__xludf.DUMMYFUNCTION("Query('(Fuente) 2. Campos'!$1:$994,""SELECT E WHERE A = '""&amp;D887&amp;""' LIMIT 1"",FALSE)"),"")</f>
        <v/>
      </c>
      <c r="F887" s="125"/>
    </row>
    <row r="888" hidden="1">
      <c r="A888" s="130"/>
      <c r="B888" s="130"/>
      <c r="C888" s="130"/>
      <c r="D888" s="127"/>
      <c r="E888" s="123" t="str">
        <f>IFERROR(__xludf.DUMMYFUNCTION("Query('(Fuente) 2. Campos'!$1:$994,""SELECT E WHERE A = '""&amp;D888&amp;""' LIMIT 1"",FALSE)"),"")</f>
        <v/>
      </c>
      <c r="F888" s="125"/>
    </row>
    <row r="889" hidden="1">
      <c r="A889" s="130"/>
      <c r="B889" s="130"/>
      <c r="C889" s="130"/>
      <c r="D889" s="127"/>
      <c r="E889" s="123" t="str">
        <f>IFERROR(__xludf.DUMMYFUNCTION("Query('(Fuente) 2. Campos'!$1:$994,""SELECT E WHERE A = '""&amp;D889&amp;""' LIMIT 1"",FALSE)"),"")</f>
        <v/>
      </c>
      <c r="F889" s="125"/>
    </row>
    <row r="890" hidden="1">
      <c r="A890" s="130"/>
      <c r="B890" s="130"/>
      <c r="C890" s="130"/>
      <c r="D890" s="127"/>
      <c r="E890" s="123" t="str">
        <f>IFERROR(__xludf.DUMMYFUNCTION("Query('(Fuente) 2. Campos'!$1:$994,""SELECT E WHERE A = '""&amp;D890&amp;""' LIMIT 1"",FALSE)"),"")</f>
        <v/>
      </c>
      <c r="F890" s="125"/>
    </row>
    <row r="891" hidden="1">
      <c r="A891" s="130"/>
      <c r="B891" s="130"/>
      <c r="C891" s="130"/>
      <c r="D891" s="127"/>
      <c r="E891" s="123" t="str">
        <f>IFERROR(__xludf.DUMMYFUNCTION("Query('(Fuente) 2. Campos'!$1:$994,""SELECT E WHERE A = '""&amp;D891&amp;""' LIMIT 1"",FALSE)"),"")</f>
        <v/>
      </c>
      <c r="F891" s="125"/>
    </row>
    <row r="892" hidden="1">
      <c r="A892" s="130"/>
      <c r="B892" s="130"/>
      <c r="C892" s="130"/>
      <c r="D892" s="127"/>
      <c r="E892" s="123" t="str">
        <f>IFERROR(__xludf.DUMMYFUNCTION("Query('(Fuente) 2. Campos'!$1:$994,""SELECT E WHERE A = '""&amp;D892&amp;""' LIMIT 1"",FALSE)"),"")</f>
        <v/>
      </c>
      <c r="F892" s="125"/>
    </row>
    <row r="893" hidden="1">
      <c r="A893" s="130"/>
      <c r="B893" s="130"/>
      <c r="C893" s="130"/>
      <c r="D893" s="127"/>
      <c r="E893" s="123" t="str">
        <f>IFERROR(__xludf.DUMMYFUNCTION("Query('(Fuente) 2. Campos'!$1:$994,""SELECT E WHERE A = '""&amp;D893&amp;""' LIMIT 1"",FALSE)"),"")</f>
        <v/>
      </c>
      <c r="F893" s="125"/>
    </row>
    <row r="894" hidden="1">
      <c r="A894" s="130"/>
      <c r="B894" s="130"/>
      <c r="C894" s="130"/>
      <c r="D894" s="127"/>
      <c r="E894" s="123" t="str">
        <f>IFERROR(__xludf.DUMMYFUNCTION("Query('(Fuente) 2. Campos'!$1:$994,""SELECT E WHERE A = '""&amp;D894&amp;""' LIMIT 1"",FALSE)"),"")</f>
        <v/>
      </c>
      <c r="F894" s="125"/>
    </row>
    <row r="895" hidden="1">
      <c r="A895" s="130"/>
      <c r="B895" s="130"/>
      <c r="C895" s="130"/>
      <c r="D895" s="127"/>
      <c r="E895" s="123" t="str">
        <f>IFERROR(__xludf.DUMMYFUNCTION("Query('(Fuente) 2. Campos'!$1:$994,""SELECT E WHERE A = '""&amp;D895&amp;""' LIMIT 1"",FALSE)"),"")</f>
        <v/>
      </c>
      <c r="F895" s="125"/>
    </row>
    <row r="896" hidden="1">
      <c r="A896" s="130"/>
      <c r="B896" s="130"/>
      <c r="C896" s="130"/>
      <c r="D896" s="127"/>
      <c r="E896" s="123" t="str">
        <f>IFERROR(__xludf.DUMMYFUNCTION("Query('(Fuente) 2. Campos'!$1:$994,""SELECT E WHERE A = '""&amp;D896&amp;""' LIMIT 1"",FALSE)"),"")</f>
        <v/>
      </c>
      <c r="F896" s="125"/>
    </row>
    <row r="897" hidden="1">
      <c r="A897" s="130"/>
      <c r="B897" s="130"/>
      <c r="C897" s="130"/>
      <c r="D897" s="127"/>
      <c r="E897" s="123" t="str">
        <f>IFERROR(__xludf.DUMMYFUNCTION("Query('(Fuente) 2. Campos'!$1:$994,""SELECT E WHERE A = '""&amp;D897&amp;""' LIMIT 1"",FALSE)"),"")</f>
        <v/>
      </c>
      <c r="F897" s="125"/>
    </row>
    <row r="898" hidden="1">
      <c r="A898" s="130"/>
      <c r="B898" s="130"/>
      <c r="C898" s="130"/>
      <c r="D898" s="127"/>
      <c r="E898" s="123" t="str">
        <f>IFERROR(__xludf.DUMMYFUNCTION("Query('(Fuente) 2. Campos'!$1:$994,""SELECT E WHERE A = '""&amp;D898&amp;""' LIMIT 1"",FALSE)"),"")</f>
        <v/>
      </c>
      <c r="F898" s="125"/>
    </row>
    <row r="899" hidden="1">
      <c r="A899" s="130"/>
      <c r="B899" s="130"/>
      <c r="C899" s="130"/>
      <c r="D899" s="127"/>
      <c r="E899" s="123" t="str">
        <f>IFERROR(__xludf.DUMMYFUNCTION("Query('(Fuente) 2. Campos'!$1:$994,""SELECT E WHERE A = '""&amp;D899&amp;""' LIMIT 1"",FALSE)"),"")</f>
        <v/>
      </c>
      <c r="F899" s="125"/>
    </row>
    <row r="900" hidden="1">
      <c r="A900" s="130"/>
      <c r="B900" s="130"/>
      <c r="C900" s="130"/>
      <c r="D900" s="127"/>
      <c r="E900" s="123" t="str">
        <f>IFERROR(__xludf.DUMMYFUNCTION("Query('(Fuente) 2. Campos'!$1:$994,""SELECT E WHERE A = '""&amp;D900&amp;""' LIMIT 1"",FALSE)"),"")</f>
        <v/>
      </c>
      <c r="F900" s="125"/>
    </row>
    <row r="901" hidden="1">
      <c r="A901" s="130"/>
      <c r="B901" s="130"/>
      <c r="C901" s="130"/>
      <c r="D901" s="127"/>
      <c r="E901" s="123" t="str">
        <f>IFERROR(__xludf.DUMMYFUNCTION("Query('(Fuente) 2. Campos'!$1:$994,""SELECT E WHERE A = '""&amp;D901&amp;""' LIMIT 1"",FALSE)"),"")</f>
        <v/>
      </c>
      <c r="F901" s="125"/>
    </row>
    <row r="902" hidden="1">
      <c r="A902" s="130"/>
      <c r="B902" s="130"/>
      <c r="C902" s="130"/>
      <c r="D902" s="127"/>
      <c r="E902" s="123" t="str">
        <f>IFERROR(__xludf.DUMMYFUNCTION("Query('(Fuente) 2. Campos'!$1:$994,""SELECT E WHERE A = '""&amp;D902&amp;""' LIMIT 1"",FALSE)"),"")</f>
        <v/>
      </c>
      <c r="F902" s="125"/>
    </row>
    <row r="903" hidden="1">
      <c r="A903" s="130"/>
      <c r="B903" s="130"/>
      <c r="C903" s="130"/>
      <c r="D903" s="127"/>
      <c r="E903" s="123" t="str">
        <f>IFERROR(__xludf.DUMMYFUNCTION("Query('(Fuente) 2. Campos'!$1:$994,""SELECT E WHERE A = '""&amp;D903&amp;""' LIMIT 1"",FALSE)"),"")</f>
        <v/>
      </c>
      <c r="F903" s="125"/>
    </row>
    <row r="904" hidden="1">
      <c r="A904" s="130"/>
      <c r="B904" s="130"/>
      <c r="C904" s="130"/>
      <c r="D904" s="127"/>
      <c r="E904" s="123" t="str">
        <f>IFERROR(__xludf.DUMMYFUNCTION("Query('(Fuente) 2. Campos'!$1:$994,""SELECT E WHERE A = '""&amp;D904&amp;""' LIMIT 1"",FALSE)"),"")</f>
        <v/>
      </c>
      <c r="F904" s="125"/>
    </row>
    <row r="905" hidden="1">
      <c r="A905" s="130"/>
      <c r="B905" s="130"/>
      <c r="C905" s="130"/>
      <c r="D905" s="127"/>
      <c r="E905" s="123" t="str">
        <f>IFERROR(__xludf.DUMMYFUNCTION("Query('(Fuente) 2. Campos'!$1:$994,""SELECT E WHERE A = '""&amp;D905&amp;""' LIMIT 1"",FALSE)"),"")</f>
        <v/>
      </c>
      <c r="F905" s="125"/>
    </row>
    <row r="906" hidden="1">
      <c r="A906" s="130"/>
      <c r="B906" s="130"/>
      <c r="C906" s="130"/>
      <c r="D906" s="127"/>
      <c r="E906" s="123" t="str">
        <f>IFERROR(__xludf.DUMMYFUNCTION("Query('(Fuente) 2. Campos'!$1:$994,""SELECT E WHERE A = '""&amp;D906&amp;""' LIMIT 1"",FALSE)"),"")</f>
        <v/>
      </c>
      <c r="F906" s="125"/>
    </row>
    <row r="907" hidden="1">
      <c r="A907" s="130"/>
      <c r="B907" s="130"/>
      <c r="C907" s="130"/>
      <c r="D907" s="127"/>
      <c r="E907" s="123" t="str">
        <f>IFERROR(__xludf.DUMMYFUNCTION("Query('(Fuente) 2. Campos'!$1:$994,""SELECT E WHERE A = '""&amp;D907&amp;""' LIMIT 1"",FALSE)"),"")</f>
        <v/>
      </c>
      <c r="F907" s="125"/>
    </row>
    <row r="908" hidden="1">
      <c r="A908" s="130"/>
      <c r="B908" s="130"/>
      <c r="C908" s="130"/>
      <c r="D908" s="127"/>
      <c r="E908" s="123" t="str">
        <f>IFERROR(__xludf.DUMMYFUNCTION("Query('(Fuente) 2. Campos'!$1:$994,""SELECT E WHERE A = '""&amp;D908&amp;""' LIMIT 1"",FALSE)"),"")</f>
        <v/>
      </c>
      <c r="F908" s="125"/>
    </row>
    <row r="909" hidden="1">
      <c r="A909" s="130"/>
      <c r="B909" s="130"/>
      <c r="C909" s="130"/>
      <c r="D909" s="127"/>
      <c r="E909" s="123" t="str">
        <f>IFERROR(__xludf.DUMMYFUNCTION("Query('(Fuente) 2. Campos'!$1:$994,""SELECT E WHERE A = '""&amp;D909&amp;""' LIMIT 1"",FALSE)"),"")</f>
        <v/>
      </c>
      <c r="F909" s="125"/>
    </row>
    <row r="910" hidden="1">
      <c r="A910" s="130"/>
      <c r="B910" s="130"/>
      <c r="C910" s="130"/>
      <c r="D910" s="127"/>
      <c r="E910" s="123" t="str">
        <f>IFERROR(__xludf.DUMMYFUNCTION("Query('(Fuente) 2. Campos'!$1:$994,""SELECT E WHERE A = '""&amp;D910&amp;""' LIMIT 1"",FALSE)"),"")</f>
        <v/>
      </c>
      <c r="F910" s="125"/>
    </row>
    <row r="911" hidden="1">
      <c r="A911" s="130"/>
      <c r="B911" s="130"/>
      <c r="C911" s="130"/>
      <c r="D911" s="127"/>
      <c r="E911" s="123" t="str">
        <f>IFERROR(__xludf.DUMMYFUNCTION("Query('(Fuente) 2. Campos'!$1:$994,""SELECT E WHERE A = '""&amp;D911&amp;""' LIMIT 1"",FALSE)"),"")</f>
        <v/>
      </c>
      <c r="F911" s="125"/>
    </row>
    <row r="912" hidden="1">
      <c r="A912" s="130"/>
      <c r="B912" s="130"/>
      <c r="C912" s="130"/>
      <c r="D912" s="127"/>
      <c r="E912" s="123" t="str">
        <f>IFERROR(__xludf.DUMMYFUNCTION("Query('(Fuente) 2. Campos'!$1:$994,""SELECT E WHERE A = '""&amp;D912&amp;""' LIMIT 1"",FALSE)"),"")</f>
        <v/>
      </c>
      <c r="F912" s="125"/>
    </row>
    <row r="913" hidden="1">
      <c r="A913" s="130"/>
      <c r="B913" s="130"/>
      <c r="C913" s="130"/>
      <c r="D913" s="127"/>
      <c r="E913" s="123" t="str">
        <f>IFERROR(__xludf.DUMMYFUNCTION("Query('(Fuente) 2. Campos'!$1:$994,""SELECT E WHERE A = '""&amp;D913&amp;""' LIMIT 1"",FALSE)"),"")</f>
        <v/>
      </c>
      <c r="F913" s="125"/>
    </row>
    <row r="914" hidden="1">
      <c r="A914" s="130"/>
      <c r="B914" s="130"/>
      <c r="C914" s="130"/>
      <c r="D914" s="127"/>
      <c r="E914" s="123" t="str">
        <f>IFERROR(__xludf.DUMMYFUNCTION("Query('(Fuente) 2. Campos'!$1:$994,""SELECT E WHERE A = '""&amp;D914&amp;""' LIMIT 1"",FALSE)"),"")</f>
        <v/>
      </c>
      <c r="F914" s="125"/>
    </row>
    <row r="915" hidden="1">
      <c r="A915" s="130"/>
      <c r="B915" s="130"/>
      <c r="C915" s="130"/>
      <c r="D915" s="127"/>
      <c r="E915" s="123" t="str">
        <f>IFERROR(__xludf.DUMMYFUNCTION("Query('(Fuente) 2. Campos'!$1:$994,""SELECT E WHERE A = '""&amp;D915&amp;""' LIMIT 1"",FALSE)"),"")</f>
        <v/>
      </c>
      <c r="F915" s="125"/>
    </row>
    <row r="916" hidden="1">
      <c r="A916" s="130"/>
      <c r="B916" s="130"/>
      <c r="C916" s="130"/>
      <c r="D916" s="127"/>
      <c r="E916" s="123" t="str">
        <f>IFERROR(__xludf.DUMMYFUNCTION("Query('(Fuente) 2. Campos'!$1:$994,""SELECT E WHERE A = '""&amp;D916&amp;""' LIMIT 1"",FALSE)"),"")</f>
        <v/>
      </c>
      <c r="F916" s="125"/>
    </row>
    <row r="917" hidden="1">
      <c r="A917" s="130"/>
      <c r="B917" s="130"/>
      <c r="C917" s="130"/>
      <c r="D917" s="127"/>
      <c r="E917" s="123" t="str">
        <f>IFERROR(__xludf.DUMMYFUNCTION("Query('(Fuente) 2. Campos'!$1:$994,""SELECT E WHERE A = '""&amp;D917&amp;""' LIMIT 1"",FALSE)"),"")</f>
        <v/>
      </c>
      <c r="F917" s="125"/>
    </row>
    <row r="918" hidden="1">
      <c r="A918" s="130"/>
      <c r="B918" s="130"/>
      <c r="C918" s="130"/>
      <c r="D918" s="127"/>
      <c r="E918" s="123" t="str">
        <f>IFERROR(__xludf.DUMMYFUNCTION("Query('(Fuente) 2. Campos'!$1:$994,""SELECT E WHERE A = '""&amp;D918&amp;""' LIMIT 1"",FALSE)"),"")</f>
        <v/>
      </c>
      <c r="F918" s="125"/>
    </row>
    <row r="919" hidden="1">
      <c r="A919" s="130"/>
      <c r="B919" s="130"/>
      <c r="C919" s="130"/>
      <c r="D919" s="127"/>
      <c r="E919" s="123" t="str">
        <f>IFERROR(__xludf.DUMMYFUNCTION("Query('(Fuente) 2. Campos'!$1:$994,""SELECT E WHERE A = '""&amp;D919&amp;""' LIMIT 1"",FALSE)"),"")</f>
        <v/>
      </c>
      <c r="F919" s="125"/>
    </row>
    <row r="920" hidden="1">
      <c r="A920" s="130"/>
      <c r="B920" s="130"/>
      <c r="C920" s="130"/>
      <c r="D920" s="127"/>
      <c r="E920" s="123" t="str">
        <f>IFERROR(__xludf.DUMMYFUNCTION("Query('(Fuente) 2. Campos'!$1:$994,""SELECT E WHERE A = '""&amp;D920&amp;""' LIMIT 1"",FALSE)"),"")</f>
        <v/>
      </c>
      <c r="F920" s="125"/>
    </row>
    <row r="921" hidden="1">
      <c r="A921" s="130"/>
      <c r="B921" s="130"/>
      <c r="C921" s="130"/>
      <c r="D921" s="127"/>
      <c r="E921" s="123" t="str">
        <f>IFERROR(__xludf.DUMMYFUNCTION("Query('(Fuente) 2. Campos'!$1:$994,""SELECT E WHERE A = '""&amp;D921&amp;""' LIMIT 1"",FALSE)"),"")</f>
        <v/>
      </c>
      <c r="F921" s="125"/>
    </row>
    <row r="922" hidden="1">
      <c r="A922" s="130"/>
      <c r="B922" s="130"/>
      <c r="C922" s="130"/>
      <c r="D922" s="127"/>
      <c r="E922" s="123" t="str">
        <f>IFERROR(__xludf.DUMMYFUNCTION("Query('(Fuente) 2. Campos'!$1:$994,""SELECT E WHERE A = '""&amp;D922&amp;""' LIMIT 1"",FALSE)"),"")</f>
        <v/>
      </c>
      <c r="F922" s="125"/>
    </row>
    <row r="923" hidden="1">
      <c r="A923" s="130"/>
      <c r="B923" s="130"/>
      <c r="C923" s="130"/>
      <c r="D923" s="127"/>
      <c r="E923" s="123" t="str">
        <f>IFERROR(__xludf.DUMMYFUNCTION("Query('(Fuente) 2. Campos'!$1:$994,""SELECT E WHERE A = '""&amp;D923&amp;""' LIMIT 1"",FALSE)"),"")</f>
        <v/>
      </c>
      <c r="F923" s="125"/>
    </row>
    <row r="924" hidden="1">
      <c r="A924" s="130"/>
      <c r="B924" s="130"/>
      <c r="C924" s="130"/>
      <c r="D924" s="127"/>
      <c r="E924" s="123" t="str">
        <f>IFERROR(__xludf.DUMMYFUNCTION("Query('(Fuente) 2. Campos'!$1:$994,""SELECT E WHERE A = '""&amp;D924&amp;""' LIMIT 1"",FALSE)"),"")</f>
        <v/>
      </c>
      <c r="F924" s="125"/>
    </row>
    <row r="925" hidden="1">
      <c r="A925" s="130"/>
      <c r="B925" s="130"/>
      <c r="C925" s="130"/>
      <c r="D925" s="127"/>
      <c r="E925" s="123" t="str">
        <f>IFERROR(__xludf.DUMMYFUNCTION("Query('(Fuente) 2. Campos'!$1:$994,""SELECT E WHERE A = '""&amp;D925&amp;""' LIMIT 1"",FALSE)"),"")</f>
        <v/>
      </c>
      <c r="F925" s="125"/>
    </row>
    <row r="926" hidden="1">
      <c r="A926" s="130"/>
      <c r="B926" s="130"/>
      <c r="C926" s="130"/>
      <c r="D926" s="127"/>
      <c r="E926" s="123" t="str">
        <f>IFERROR(__xludf.DUMMYFUNCTION("Query('(Fuente) 2. Campos'!$1:$994,""SELECT E WHERE A = '""&amp;D926&amp;""' LIMIT 1"",FALSE)"),"")</f>
        <v/>
      </c>
      <c r="F926" s="125"/>
    </row>
    <row r="927" hidden="1">
      <c r="A927" s="130"/>
      <c r="B927" s="130"/>
      <c r="C927" s="130"/>
      <c r="D927" s="127"/>
      <c r="E927" s="123" t="str">
        <f>IFERROR(__xludf.DUMMYFUNCTION("Query('(Fuente) 2. Campos'!$1:$994,""SELECT E WHERE A = '""&amp;D927&amp;""' LIMIT 1"",FALSE)"),"")</f>
        <v/>
      </c>
      <c r="F927" s="125"/>
    </row>
    <row r="928" hidden="1">
      <c r="A928" s="130"/>
      <c r="B928" s="130"/>
      <c r="C928" s="130"/>
      <c r="D928" s="127"/>
      <c r="E928" s="123" t="str">
        <f>IFERROR(__xludf.DUMMYFUNCTION("Query('(Fuente) 2. Campos'!$1:$994,""SELECT E WHERE A = '""&amp;D928&amp;""' LIMIT 1"",FALSE)"),"")</f>
        <v/>
      </c>
      <c r="F928" s="125"/>
    </row>
    <row r="929" hidden="1">
      <c r="A929" s="130"/>
      <c r="B929" s="130"/>
      <c r="C929" s="130"/>
      <c r="D929" s="127"/>
      <c r="E929" s="123" t="str">
        <f>IFERROR(__xludf.DUMMYFUNCTION("Query('(Fuente) 2. Campos'!$1:$994,""SELECT E WHERE A = '""&amp;D929&amp;""' LIMIT 1"",FALSE)"),"")</f>
        <v/>
      </c>
      <c r="F929" s="125"/>
    </row>
    <row r="930" hidden="1">
      <c r="A930" s="130"/>
      <c r="B930" s="130"/>
      <c r="C930" s="130"/>
      <c r="D930" s="127"/>
      <c r="E930" s="123" t="str">
        <f>IFERROR(__xludf.DUMMYFUNCTION("Query('(Fuente) 2. Campos'!$1:$994,""SELECT E WHERE A = '""&amp;D930&amp;""' LIMIT 1"",FALSE)"),"")</f>
        <v/>
      </c>
      <c r="F930" s="125"/>
    </row>
    <row r="931" hidden="1">
      <c r="A931" s="130"/>
      <c r="B931" s="130"/>
      <c r="C931" s="130"/>
      <c r="D931" s="127"/>
      <c r="E931" s="123" t="str">
        <f>IFERROR(__xludf.DUMMYFUNCTION("Query('(Fuente) 2. Campos'!$1:$994,""SELECT E WHERE A = '""&amp;D931&amp;""' LIMIT 1"",FALSE)"),"")</f>
        <v/>
      </c>
      <c r="F931" s="125"/>
    </row>
    <row r="932" hidden="1">
      <c r="A932" s="130"/>
      <c r="B932" s="130"/>
      <c r="C932" s="130"/>
      <c r="D932" s="127"/>
      <c r="E932" s="123" t="str">
        <f>IFERROR(__xludf.DUMMYFUNCTION("Query('(Fuente) 2. Campos'!$1:$994,""SELECT E WHERE A = '""&amp;D932&amp;""' LIMIT 1"",FALSE)"),"")</f>
        <v/>
      </c>
      <c r="F932" s="125"/>
    </row>
    <row r="933" hidden="1">
      <c r="A933" s="130"/>
      <c r="B933" s="130"/>
      <c r="C933" s="130"/>
      <c r="D933" s="127"/>
      <c r="E933" s="123" t="str">
        <f>IFERROR(__xludf.DUMMYFUNCTION("Query('(Fuente) 2. Campos'!$1:$994,""SELECT E WHERE A = '""&amp;D933&amp;""' LIMIT 1"",FALSE)"),"")</f>
        <v/>
      </c>
      <c r="F933" s="125"/>
    </row>
    <row r="934" hidden="1">
      <c r="A934" s="130"/>
      <c r="B934" s="130"/>
      <c r="C934" s="130"/>
      <c r="D934" s="127"/>
      <c r="E934" s="123" t="str">
        <f>IFERROR(__xludf.DUMMYFUNCTION("Query('(Fuente) 2. Campos'!$1:$994,""SELECT E WHERE A = '""&amp;D934&amp;""' LIMIT 1"",FALSE)"),"")</f>
        <v/>
      </c>
      <c r="F934" s="125"/>
    </row>
    <row r="935" hidden="1">
      <c r="A935" s="130"/>
      <c r="B935" s="130"/>
      <c r="C935" s="130"/>
      <c r="D935" s="127"/>
      <c r="E935" s="123" t="str">
        <f>IFERROR(__xludf.DUMMYFUNCTION("Query('(Fuente) 2. Campos'!$1:$994,""SELECT E WHERE A = '""&amp;D935&amp;""' LIMIT 1"",FALSE)"),"")</f>
        <v/>
      </c>
      <c r="F935" s="125"/>
    </row>
    <row r="936" hidden="1">
      <c r="A936" s="130"/>
      <c r="B936" s="130"/>
      <c r="C936" s="130"/>
      <c r="D936" s="127"/>
      <c r="E936" s="123" t="str">
        <f>IFERROR(__xludf.DUMMYFUNCTION("Query('(Fuente) 2. Campos'!$1:$994,""SELECT E WHERE A = '""&amp;D936&amp;""' LIMIT 1"",FALSE)"),"")</f>
        <v/>
      </c>
      <c r="F936" s="125"/>
    </row>
    <row r="937" hidden="1">
      <c r="A937" s="130"/>
      <c r="B937" s="130"/>
      <c r="C937" s="130"/>
      <c r="D937" s="127"/>
      <c r="E937" s="123" t="str">
        <f>IFERROR(__xludf.DUMMYFUNCTION("Query('(Fuente) 2. Campos'!$1:$994,""SELECT E WHERE A = '""&amp;D937&amp;""' LIMIT 1"",FALSE)"),"")</f>
        <v/>
      </c>
      <c r="F937" s="125"/>
    </row>
    <row r="938" hidden="1">
      <c r="A938" s="130"/>
      <c r="B938" s="130"/>
      <c r="C938" s="130"/>
      <c r="D938" s="127"/>
      <c r="E938" s="123" t="str">
        <f>IFERROR(__xludf.DUMMYFUNCTION("Query('(Fuente) 2. Campos'!$1:$994,""SELECT E WHERE A = '""&amp;D938&amp;""' LIMIT 1"",FALSE)"),"")</f>
        <v/>
      </c>
      <c r="F938" s="125"/>
    </row>
    <row r="939" hidden="1">
      <c r="A939" s="130"/>
      <c r="B939" s="130"/>
      <c r="C939" s="130"/>
      <c r="D939" s="127"/>
      <c r="E939" s="123" t="str">
        <f>IFERROR(__xludf.DUMMYFUNCTION("Query('(Fuente) 2. Campos'!$1:$994,""SELECT E WHERE A = '""&amp;D939&amp;""' LIMIT 1"",FALSE)"),"")</f>
        <v/>
      </c>
      <c r="F939" s="125"/>
    </row>
    <row r="940" hidden="1">
      <c r="A940" s="130"/>
      <c r="B940" s="130"/>
      <c r="C940" s="130"/>
      <c r="D940" s="127"/>
      <c r="E940" s="123" t="str">
        <f>IFERROR(__xludf.DUMMYFUNCTION("Query('(Fuente) 2. Campos'!$1:$994,""SELECT E WHERE A = '""&amp;D940&amp;""' LIMIT 1"",FALSE)"),"")</f>
        <v/>
      </c>
      <c r="F940" s="125"/>
    </row>
    <row r="941" hidden="1">
      <c r="A941" s="130"/>
      <c r="B941" s="130"/>
      <c r="C941" s="130"/>
      <c r="D941" s="127"/>
      <c r="E941" s="123" t="str">
        <f>IFERROR(__xludf.DUMMYFUNCTION("Query('(Fuente) 2. Campos'!$1:$994,""SELECT E WHERE A = '""&amp;D941&amp;""' LIMIT 1"",FALSE)"),"")</f>
        <v/>
      </c>
      <c r="F941" s="125"/>
    </row>
    <row r="942" hidden="1">
      <c r="A942" s="130"/>
      <c r="B942" s="130"/>
      <c r="C942" s="130"/>
      <c r="D942" s="127"/>
      <c r="E942" s="123" t="str">
        <f>IFERROR(__xludf.DUMMYFUNCTION("Query('(Fuente) 2. Campos'!$1:$994,""SELECT E WHERE A = '""&amp;D942&amp;""' LIMIT 1"",FALSE)"),"")</f>
        <v/>
      </c>
      <c r="F942" s="125"/>
    </row>
    <row r="943" hidden="1">
      <c r="A943" s="130"/>
      <c r="B943" s="130"/>
      <c r="C943" s="130"/>
      <c r="D943" s="127"/>
      <c r="E943" s="123" t="str">
        <f>IFERROR(__xludf.DUMMYFUNCTION("Query('(Fuente) 2. Campos'!$1:$994,""SELECT E WHERE A = '""&amp;D943&amp;""' LIMIT 1"",FALSE)"),"")</f>
        <v/>
      </c>
      <c r="F943" s="125"/>
    </row>
    <row r="944" hidden="1">
      <c r="A944" s="130"/>
      <c r="B944" s="130"/>
      <c r="C944" s="130"/>
      <c r="D944" s="127"/>
      <c r="E944" s="123" t="str">
        <f>IFERROR(__xludf.DUMMYFUNCTION("Query('(Fuente) 2. Campos'!$1:$994,""SELECT E WHERE A = '""&amp;D944&amp;""' LIMIT 1"",FALSE)"),"")</f>
        <v/>
      </c>
      <c r="F944" s="125"/>
    </row>
    <row r="945" hidden="1">
      <c r="A945" s="130"/>
      <c r="B945" s="130"/>
      <c r="C945" s="130"/>
      <c r="D945" s="127"/>
      <c r="E945" s="123" t="str">
        <f>IFERROR(__xludf.DUMMYFUNCTION("Query('(Fuente) 2. Campos'!$1:$994,""SELECT E WHERE A = '""&amp;D945&amp;""' LIMIT 1"",FALSE)"),"")</f>
        <v/>
      </c>
      <c r="F945" s="125"/>
    </row>
    <row r="946" hidden="1">
      <c r="A946" s="130"/>
      <c r="B946" s="130"/>
      <c r="C946" s="130"/>
      <c r="D946" s="127"/>
      <c r="E946" s="123" t="str">
        <f>IFERROR(__xludf.DUMMYFUNCTION("Query('(Fuente) 2. Campos'!$1:$994,""SELECT E WHERE A = '""&amp;D946&amp;""' LIMIT 1"",FALSE)"),"")</f>
        <v/>
      </c>
      <c r="F946" s="125"/>
    </row>
    <row r="947" hidden="1">
      <c r="A947" s="130"/>
      <c r="B947" s="130"/>
      <c r="C947" s="130"/>
      <c r="D947" s="127"/>
      <c r="E947" s="123" t="str">
        <f>IFERROR(__xludf.DUMMYFUNCTION("Query('(Fuente) 2. Campos'!$1:$994,""SELECT E WHERE A = '""&amp;D947&amp;""' LIMIT 1"",FALSE)"),"")</f>
        <v/>
      </c>
      <c r="F947" s="125"/>
    </row>
    <row r="948" hidden="1">
      <c r="A948" s="130"/>
      <c r="B948" s="130"/>
      <c r="C948" s="130"/>
      <c r="D948" s="127"/>
      <c r="E948" s="123" t="str">
        <f>IFERROR(__xludf.DUMMYFUNCTION("Query('(Fuente) 2. Campos'!$1:$994,""SELECT E WHERE A = '""&amp;D948&amp;""' LIMIT 1"",FALSE)"),"")</f>
        <v/>
      </c>
      <c r="F948" s="125"/>
    </row>
    <row r="949" hidden="1">
      <c r="A949" s="130"/>
      <c r="B949" s="130"/>
      <c r="C949" s="130"/>
      <c r="D949" s="127"/>
      <c r="E949" s="123" t="str">
        <f>IFERROR(__xludf.DUMMYFUNCTION("Query('(Fuente) 2. Campos'!$1:$994,""SELECT E WHERE A = '""&amp;D949&amp;""' LIMIT 1"",FALSE)"),"")</f>
        <v/>
      </c>
      <c r="F949" s="125"/>
    </row>
    <row r="950" hidden="1">
      <c r="A950" s="130"/>
      <c r="B950" s="130"/>
      <c r="C950" s="130"/>
      <c r="D950" s="127"/>
      <c r="E950" s="123" t="str">
        <f>IFERROR(__xludf.DUMMYFUNCTION("Query('(Fuente) 2. Campos'!$1:$994,""SELECT E WHERE A = '""&amp;D950&amp;""' LIMIT 1"",FALSE)"),"")</f>
        <v/>
      </c>
      <c r="F950" s="125"/>
    </row>
    <row r="951" hidden="1">
      <c r="A951" s="130"/>
      <c r="B951" s="130"/>
      <c r="C951" s="130"/>
      <c r="D951" s="127"/>
      <c r="E951" s="123" t="str">
        <f>IFERROR(__xludf.DUMMYFUNCTION("Query('(Fuente) 2. Campos'!$1:$994,""SELECT E WHERE A = '""&amp;D951&amp;""' LIMIT 1"",FALSE)"),"")</f>
        <v/>
      </c>
      <c r="F951" s="125"/>
    </row>
    <row r="952" hidden="1">
      <c r="A952" s="130"/>
      <c r="B952" s="130"/>
      <c r="C952" s="130"/>
      <c r="D952" s="127"/>
      <c r="E952" s="123" t="str">
        <f>IFERROR(__xludf.DUMMYFUNCTION("Query('(Fuente) 2. Campos'!$1:$994,""SELECT E WHERE A = '""&amp;D952&amp;""' LIMIT 1"",FALSE)"),"")</f>
        <v/>
      </c>
      <c r="F952" s="125"/>
    </row>
    <row r="953" hidden="1">
      <c r="A953" s="130"/>
      <c r="B953" s="130"/>
      <c r="C953" s="130"/>
      <c r="D953" s="127"/>
      <c r="E953" s="123" t="str">
        <f>IFERROR(__xludf.DUMMYFUNCTION("Query('(Fuente) 2. Campos'!$1:$994,""SELECT E WHERE A = '""&amp;D953&amp;""' LIMIT 1"",FALSE)"),"")</f>
        <v/>
      </c>
      <c r="F953" s="125"/>
    </row>
    <row r="954" hidden="1">
      <c r="A954" s="130"/>
      <c r="B954" s="130"/>
      <c r="C954" s="130"/>
      <c r="D954" s="127"/>
      <c r="E954" s="123" t="str">
        <f>IFERROR(__xludf.DUMMYFUNCTION("Query('(Fuente) 2. Campos'!$1:$994,""SELECT E WHERE A = '""&amp;D954&amp;""' LIMIT 1"",FALSE)"),"")</f>
        <v/>
      </c>
      <c r="F954" s="125"/>
    </row>
    <row r="955" hidden="1">
      <c r="A955" s="130"/>
      <c r="B955" s="130"/>
      <c r="C955" s="130"/>
      <c r="D955" s="127"/>
      <c r="E955" s="123" t="str">
        <f>IFERROR(__xludf.DUMMYFUNCTION("Query('(Fuente) 2. Campos'!$1:$994,""SELECT E WHERE A = '""&amp;D955&amp;""' LIMIT 1"",FALSE)"),"")</f>
        <v/>
      </c>
      <c r="F955" s="125"/>
    </row>
    <row r="956" hidden="1">
      <c r="A956" s="130"/>
      <c r="B956" s="130"/>
      <c r="C956" s="130"/>
      <c r="D956" s="127"/>
      <c r="E956" s="123" t="str">
        <f>IFERROR(__xludf.DUMMYFUNCTION("Query('(Fuente) 2. Campos'!$1:$994,""SELECT E WHERE A = '""&amp;D956&amp;""' LIMIT 1"",FALSE)"),"")</f>
        <v/>
      </c>
      <c r="F956" s="125"/>
    </row>
    <row r="957" hidden="1">
      <c r="A957" s="130"/>
      <c r="B957" s="130"/>
      <c r="C957" s="130"/>
      <c r="D957" s="127"/>
      <c r="E957" s="123" t="str">
        <f>IFERROR(__xludf.DUMMYFUNCTION("Query('(Fuente) 2. Campos'!$1:$994,""SELECT E WHERE A = '""&amp;D957&amp;""' LIMIT 1"",FALSE)"),"")</f>
        <v/>
      </c>
      <c r="F957" s="125"/>
    </row>
    <row r="958" hidden="1">
      <c r="A958" s="130"/>
      <c r="B958" s="130"/>
      <c r="C958" s="130"/>
      <c r="D958" s="127"/>
      <c r="E958" s="123" t="str">
        <f>IFERROR(__xludf.DUMMYFUNCTION("Query('(Fuente) 2. Campos'!$1:$994,""SELECT E WHERE A = '""&amp;D958&amp;""' LIMIT 1"",FALSE)"),"")</f>
        <v/>
      </c>
      <c r="F958" s="125"/>
    </row>
    <row r="959" hidden="1">
      <c r="A959" s="130"/>
      <c r="B959" s="130"/>
      <c r="C959" s="130"/>
      <c r="D959" s="127"/>
      <c r="E959" s="123" t="str">
        <f>IFERROR(__xludf.DUMMYFUNCTION("Query('(Fuente) 2. Campos'!$1:$994,""SELECT E WHERE A = '""&amp;D959&amp;""' LIMIT 1"",FALSE)"),"")</f>
        <v/>
      </c>
      <c r="F959" s="125"/>
    </row>
    <row r="960" hidden="1">
      <c r="A960" s="130"/>
      <c r="B960" s="130"/>
      <c r="C960" s="130"/>
      <c r="D960" s="127"/>
      <c r="E960" s="123" t="str">
        <f>IFERROR(__xludf.DUMMYFUNCTION("Query('(Fuente) 2. Campos'!$1:$994,""SELECT E WHERE A = '""&amp;D960&amp;""' LIMIT 1"",FALSE)"),"")</f>
        <v/>
      </c>
      <c r="F960" s="125"/>
    </row>
    <row r="961" hidden="1">
      <c r="A961" s="130"/>
      <c r="B961" s="130"/>
      <c r="C961" s="130"/>
      <c r="D961" s="127"/>
      <c r="E961" s="123" t="str">
        <f>IFERROR(__xludf.DUMMYFUNCTION("Query('(Fuente) 2. Campos'!$1:$994,""SELECT E WHERE A = '""&amp;D961&amp;""' LIMIT 1"",FALSE)"),"")</f>
        <v/>
      </c>
      <c r="F961" s="125"/>
    </row>
    <row r="962" hidden="1">
      <c r="A962" s="130"/>
      <c r="B962" s="130"/>
      <c r="C962" s="130"/>
      <c r="D962" s="127"/>
      <c r="E962" s="123" t="str">
        <f>IFERROR(__xludf.DUMMYFUNCTION("Query('(Fuente) 2. Campos'!$1:$994,""SELECT E WHERE A = '""&amp;D962&amp;""' LIMIT 1"",FALSE)"),"")</f>
        <v/>
      </c>
      <c r="F962" s="125"/>
    </row>
    <row r="963" hidden="1">
      <c r="A963" s="130"/>
      <c r="B963" s="130"/>
      <c r="C963" s="130"/>
      <c r="D963" s="127"/>
      <c r="E963" s="123" t="str">
        <f>IFERROR(__xludf.DUMMYFUNCTION("Query('(Fuente) 2. Campos'!$1:$994,""SELECT E WHERE A = '""&amp;D963&amp;""' LIMIT 1"",FALSE)"),"")</f>
        <v/>
      </c>
      <c r="F963" s="125"/>
    </row>
    <row r="964" hidden="1">
      <c r="A964" s="130"/>
      <c r="B964" s="130"/>
      <c r="C964" s="130"/>
      <c r="D964" s="127"/>
      <c r="E964" s="123" t="str">
        <f>IFERROR(__xludf.DUMMYFUNCTION("Query('(Fuente) 2. Campos'!$1:$994,""SELECT E WHERE A = '""&amp;D964&amp;""' LIMIT 1"",FALSE)"),"")</f>
        <v/>
      </c>
      <c r="F964" s="125"/>
    </row>
    <row r="965" hidden="1">
      <c r="A965" s="130"/>
      <c r="B965" s="130"/>
      <c r="C965" s="130"/>
      <c r="D965" s="127"/>
      <c r="E965" s="123" t="str">
        <f>IFERROR(__xludf.DUMMYFUNCTION("Query('(Fuente) 2. Campos'!$1:$994,""SELECT E WHERE A = '""&amp;D965&amp;""' LIMIT 1"",FALSE)"),"")</f>
        <v/>
      </c>
      <c r="F965" s="125"/>
    </row>
    <row r="966" hidden="1">
      <c r="A966" s="130"/>
      <c r="B966" s="130"/>
      <c r="C966" s="130"/>
      <c r="D966" s="127"/>
      <c r="E966" s="123" t="str">
        <f>IFERROR(__xludf.DUMMYFUNCTION("Query('(Fuente) 2. Campos'!$1:$994,""SELECT E WHERE A = '""&amp;D966&amp;""' LIMIT 1"",FALSE)"),"")</f>
        <v/>
      </c>
      <c r="F966" s="125"/>
    </row>
    <row r="967" hidden="1">
      <c r="A967" s="130"/>
      <c r="B967" s="130"/>
      <c r="C967" s="130"/>
      <c r="D967" s="127"/>
      <c r="E967" s="123" t="str">
        <f>IFERROR(__xludf.DUMMYFUNCTION("Query('(Fuente) 2. Campos'!$1:$994,""SELECT E WHERE A = '""&amp;D967&amp;""' LIMIT 1"",FALSE)"),"")</f>
        <v/>
      </c>
      <c r="F967" s="125"/>
    </row>
    <row r="968" hidden="1">
      <c r="A968" s="130"/>
      <c r="B968" s="130"/>
      <c r="C968" s="130"/>
      <c r="D968" s="127"/>
      <c r="E968" s="123" t="str">
        <f>IFERROR(__xludf.DUMMYFUNCTION("Query('(Fuente) 2. Campos'!$1:$994,""SELECT E WHERE A = '""&amp;D968&amp;""' LIMIT 1"",FALSE)"),"")</f>
        <v/>
      </c>
      <c r="F968" s="125"/>
    </row>
    <row r="969" hidden="1">
      <c r="A969" s="130"/>
      <c r="B969" s="130"/>
      <c r="C969" s="130"/>
      <c r="D969" s="127"/>
      <c r="E969" s="123" t="str">
        <f>IFERROR(__xludf.DUMMYFUNCTION("Query('(Fuente) 2. Campos'!$1:$994,""SELECT E WHERE A = '""&amp;D969&amp;""' LIMIT 1"",FALSE)"),"")</f>
        <v/>
      </c>
      <c r="F969" s="125"/>
    </row>
    <row r="970" hidden="1">
      <c r="A970" s="130"/>
      <c r="B970" s="130"/>
      <c r="C970" s="130"/>
      <c r="D970" s="127"/>
      <c r="E970" s="123" t="str">
        <f>IFERROR(__xludf.DUMMYFUNCTION("Query('(Fuente) 2. Campos'!$1:$994,""SELECT E WHERE A = '""&amp;D970&amp;""' LIMIT 1"",FALSE)"),"")</f>
        <v/>
      </c>
      <c r="F970" s="125"/>
    </row>
    <row r="971" hidden="1">
      <c r="A971" s="130"/>
      <c r="B971" s="130"/>
      <c r="C971" s="130"/>
      <c r="D971" s="127"/>
      <c r="E971" s="123" t="str">
        <f>IFERROR(__xludf.DUMMYFUNCTION("Query('(Fuente) 2. Campos'!$1:$994,""SELECT E WHERE A = '""&amp;D971&amp;""' LIMIT 1"",FALSE)"),"")</f>
        <v/>
      </c>
      <c r="F971" s="125"/>
    </row>
    <row r="972" hidden="1">
      <c r="A972" s="130"/>
      <c r="B972" s="130"/>
      <c r="C972" s="130"/>
      <c r="D972" s="127"/>
      <c r="E972" s="123" t="str">
        <f>IFERROR(__xludf.DUMMYFUNCTION("Query('(Fuente) 2. Campos'!$1:$994,""SELECT E WHERE A = '""&amp;D972&amp;""' LIMIT 1"",FALSE)"),"")</f>
        <v/>
      </c>
      <c r="F972" s="125"/>
    </row>
    <row r="973" hidden="1">
      <c r="A973" s="130"/>
      <c r="B973" s="130"/>
      <c r="C973" s="130"/>
      <c r="D973" s="127"/>
      <c r="E973" s="123" t="str">
        <f>IFERROR(__xludf.DUMMYFUNCTION("Query('(Fuente) 2. Campos'!$1:$994,""SELECT E WHERE A = '""&amp;D973&amp;""' LIMIT 1"",FALSE)"),"")</f>
        <v/>
      </c>
      <c r="F973" s="125"/>
    </row>
    <row r="974" hidden="1">
      <c r="A974" s="130"/>
      <c r="B974" s="130"/>
      <c r="C974" s="130"/>
      <c r="D974" s="127"/>
      <c r="E974" s="123" t="str">
        <f>IFERROR(__xludf.DUMMYFUNCTION("Query('(Fuente) 2. Campos'!$1:$994,""SELECT E WHERE A = '""&amp;D974&amp;""' LIMIT 1"",FALSE)"),"")</f>
        <v/>
      </c>
      <c r="F974" s="125"/>
    </row>
    <row r="975" hidden="1">
      <c r="A975" s="130"/>
      <c r="B975" s="130"/>
      <c r="C975" s="130"/>
      <c r="D975" s="127"/>
      <c r="E975" s="123" t="str">
        <f>IFERROR(__xludf.DUMMYFUNCTION("Query('(Fuente) 2. Campos'!$1:$994,""SELECT E WHERE A = '""&amp;D975&amp;""' LIMIT 1"",FALSE)"),"")</f>
        <v/>
      </c>
      <c r="F975" s="125"/>
    </row>
    <row r="976" hidden="1">
      <c r="A976" s="130"/>
      <c r="B976" s="130"/>
      <c r="C976" s="130"/>
      <c r="D976" s="127"/>
      <c r="E976" s="123" t="str">
        <f>IFERROR(__xludf.DUMMYFUNCTION("Query('(Fuente) 2. Campos'!$1:$994,""SELECT E WHERE A = '""&amp;D976&amp;""' LIMIT 1"",FALSE)"),"")</f>
        <v/>
      </c>
      <c r="F976" s="125"/>
    </row>
    <row r="977" hidden="1">
      <c r="A977" s="130"/>
      <c r="B977" s="130"/>
      <c r="C977" s="130"/>
      <c r="D977" s="127"/>
      <c r="E977" s="123" t="str">
        <f>IFERROR(__xludf.DUMMYFUNCTION("Query('(Fuente) 2. Campos'!$1:$994,""SELECT E WHERE A = '""&amp;D977&amp;""' LIMIT 1"",FALSE)"),"")</f>
        <v/>
      </c>
      <c r="F977" s="125"/>
    </row>
    <row r="978" hidden="1">
      <c r="A978" s="130"/>
      <c r="B978" s="130"/>
      <c r="C978" s="130"/>
      <c r="D978" s="127"/>
      <c r="E978" s="123" t="str">
        <f>IFERROR(__xludf.DUMMYFUNCTION("Query('(Fuente) 2. Campos'!$1:$994,""SELECT E WHERE A = '""&amp;D978&amp;""' LIMIT 1"",FALSE)"),"")</f>
        <v/>
      </c>
      <c r="F978" s="125"/>
    </row>
    <row r="979" hidden="1">
      <c r="A979" s="130"/>
      <c r="B979" s="130"/>
      <c r="C979" s="130"/>
      <c r="D979" s="127"/>
      <c r="E979" s="123" t="str">
        <f>IFERROR(__xludf.DUMMYFUNCTION("Query('(Fuente) 2. Campos'!$1:$994,""SELECT E WHERE A = '""&amp;D979&amp;""' LIMIT 1"",FALSE)"),"")</f>
        <v/>
      </c>
      <c r="F979" s="125"/>
    </row>
    <row r="980" hidden="1">
      <c r="A980" s="130"/>
      <c r="B980" s="130"/>
      <c r="C980" s="130"/>
      <c r="D980" s="127"/>
      <c r="E980" s="123" t="str">
        <f>IFERROR(__xludf.DUMMYFUNCTION("Query('(Fuente) 2. Campos'!$1:$994,""SELECT E WHERE A = '""&amp;D980&amp;""' LIMIT 1"",FALSE)"),"")</f>
        <v/>
      </c>
      <c r="F980" s="125"/>
    </row>
    <row r="981" hidden="1">
      <c r="A981" s="130"/>
      <c r="B981" s="130"/>
      <c r="C981" s="130"/>
      <c r="D981" s="127"/>
      <c r="E981" s="123" t="str">
        <f>IFERROR(__xludf.DUMMYFUNCTION("Query('(Fuente) 2. Campos'!$1:$994,""SELECT E WHERE A = '""&amp;D981&amp;""' LIMIT 1"",FALSE)"),"")</f>
        <v/>
      </c>
      <c r="F981" s="125"/>
    </row>
    <row r="982" hidden="1">
      <c r="A982" s="130"/>
      <c r="B982" s="130"/>
      <c r="C982" s="130"/>
      <c r="D982" s="127"/>
      <c r="E982" s="123" t="str">
        <f>IFERROR(__xludf.DUMMYFUNCTION("Query('(Fuente) 2. Campos'!$1:$994,""SELECT E WHERE A = '""&amp;D982&amp;""' LIMIT 1"",FALSE)"),"")</f>
        <v/>
      </c>
      <c r="F982" s="125"/>
    </row>
    <row r="983" hidden="1">
      <c r="A983" s="130"/>
      <c r="B983" s="130"/>
      <c r="C983" s="130"/>
      <c r="D983" s="127"/>
      <c r="E983" s="123" t="str">
        <f>IFERROR(__xludf.DUMMYFUNCTION("Query('(Fuente) 2. Campos'!$1:$994,""SELECT E WHERE A = '""&amp;D983&amp;""' LIMIT 1"",FALSE)"),"")</f>
        <v/>
      </c>
      <c r="F983" s="125"/>
    </row>
    <row r="984" hidden="1">
      <c r="A984" s="130"/>
      <c r="B984" s="130"/>
      <c r="C984" s="130"/>
      <c r="D984" s="127"/>
      <c r="E984" s="123" t="str">
        <f>IFERROR(__xludf.DUMMYFUNCTION("Query('(Fuente) 2. Campos'!$1:$994,""SELECT E WHERE A = '""&amp;D984&amp;""' LIMIT 1"",FALSE)"),"")</f>
        <v/>
      </c>
      <c r="F984" s="125"/>
    </row>
    <row r="985" hidden="1">
      <c r="A985" s="130"/>
      <c r="B985" s="130"/>
      <c r="C985" s="130"/>
      <c r="D985" s="127"/>
      <c r="E985" s="123" t="str">
        <f>IFERROR(__xludf.DUMMYFUNCTION("Query('(Fuente) 2. Campos'!$1:$994,""SELECT E WHERE A = '""&amp;D985&amp;""' LIMIT 1"",FALSE)"),"")</f>
        <v/>
      </c>
      <c r="F985" s="125"/>
    </row>
    <row r="986" hidden="1">
      <c r="A986" s="130"/>
      <c r="B986" s="130"/>
      <c r="C986" s="130"/>
      <c r="D986" s="127"/>
      <c r="E986" s="123" t="str">
        <f>IFERROR(__xludf.DUMMYFUNCTION("Query('(Fuente) 2. Campos'!$1:$994,""SELECT E WHERE A = '""&amp;D986&amp;""' LIMIT 1"",FALSE)"),"")</f>
        <v/>
      </c>
      <c r="F986" s="125"/>
    </row>
    <row r="987" hidden="1">
      <c r="A987" s="130"/>
      <c r="B987" s="130"/>
      <c r="C987" s="130"/>
      <c r="D987" s="127"/>
      <c r="E987" s="123" t="str">
        <f>IFERROR(__xludf.DUMMYFUNCTION("Query('(Fuente) 2. Campos'!$1:$994,""SELECT E WHERE A = '""&amp;D987&amp;""' LIMIT 1"",FALSE)"),"")</f>
        <v/>
      </c>
      <c r="F987" s="125"/>
    </row>
    <row r="988" hidden="1">
      <c r="A988" s="130"/>
      <c r="B988" s="130"/>
      <c r="C988" s="130"/>
      <c r="D988" s="127"/>
      <c r="E988" s="123" t="str">
        <f>IFERROR(__xludf.DUMMYFUNCTION("Query('(Fuente) 2. Campos'!$1:$994,""SELECT E WHERE A = '""&amp;D988&amp;""' LIMIT 1"",FALSE)"),"")</f>
        <v/>
      </c>
      <c r="F988" s="125"/>
    </row>
    <row r="989" hidden="1">
      <c r="A989" s="130"/>
      <c r="B989" s="130"/>
      <c r="C989" s="130"/>
      <c r="D989" s="127"/>
      <c r="E989" s="123" t="str">
        <f>IFERROR(__xludf.DUMMYFUNCTION("Query('(Fuente) 2. Campos'!$1:$994,""SELECT E WHERE A = '""&amp;D989&amp;""' LIMIT 1"",FALSE)"),"")</f>
        <v/>
      </c>
      <c r="F989" s="125"/>
    </row>
    <row r="990" hidden="1">
      <c r="A990" s="130"/>
      <c r="B990" s="130"/>
      <c r="C990" s="130"/>
      <c r="D990" s="127"/>
      <c r="E990" s="123" t="str">
        <f>IFERROR(__xludf.DUMMYFUNCTION("Query('(Fuente) 2. Campos'!$1:$994,""SELECT E WHERE A = '""&amp;D990&amp;""' LIMIT 1"",FALSE)"),"")</f>
        <v/>
      </c>
      <c r="F990" s="125"/>
    </row>
    <row r="991" hidden="1">
      <c r="A991" s="130"/>
      <c r="B991" s="130"/>
      <c r="C991" s="130"/>
      <c r="D991" s="127"/>
      <c r="E991" s="123" t="str">
        <f>IFERROR(__xludf.DUMMYFUNCTION("Query('(Fuente) 2. Campos'!$1:$994,""SELECT E WHERE A = '""&amp;D991&amp;""' LIMIT 1"",FALSE)"),"")</f>
        <v/>
      </c>
      <c r="F991" s="125"/>
    </row>
    <row r="992" hidden="1">
      <c r="A992" s="130"/>
      <c r="B992" s="130"/>
      <c r="C992" s="130"/>
      <c r="D992" s="127"/>
      <c r="E992" s="123" t="str">
        <f>IFERROR(__xludf.DUMMYFUNCTION("Query('(Fuente) 2. Campos'!$1:$994,""SELECT E WHERE A = '""&amp;D992&amp;""' LIMIT 1"",FALSE)"),"")</f>
        <v/>
      </c>
      <c r="F992" s="125"/>
    </row>
    <row r="993" hidden="1">
      <c r="A993" s="130"/>
      <c r="B993" s="130"/>
      <c r="C993" s="130"/>
      <c r="D993" s="127"/>
      <c r="E993" s="123" t="str">
        <f>IFERROR(__xludf.DUMMYFUNCTION("Query('(Fuente) 2. Campos'!$1:$994,""SELECT E WHERE A = '""&amp;D993&amp;""' LIMIT 1"",FALSE)"),"")</f>
        <v/>
      </c>
      <c r="F993" s="125"/>
    </row>
    <row r="994" hidden="1">
      <c r="A994" s="130"/>
      <c r="B994" s="130"/>
      <c r="C994" s="130"/>
      <c r="D994" s="127"/>
      <c r="E994" s="123" t="str">
        <f>IFERROR(__xludf.DUMMYFUNCTION("Query('(Fuente) 2. Campos'!$1:$994,""SELECT E WHERE A = '""&amp;D994&amp;""' LIMIT 1"",FALSE)"),"")</f>
        <v/>
      </c>
      <c r="F994" s="125"/>
    </row>
    <row r="995" hidden="1">
      <c r="A995" s="130"/>
      <c r="B995" s="130"/>
      <c r="C995" s="130"/>
      <c r="D995" s="127"/>
      <c r="E995" s="123" t="str">
        <f>IFERROR(__xludf.DUMMYFUNCTION("Query('(Fuente) 2. Campos'!$1:$994,""SELECT E WHERE A = '""&amp;D995&amp;""' LIMIT 1"",FALSE)"),"")</f>
        <v/>
      </c>
      <c r="F995" s="125"/>
    </row>
    <row r="996" hidden="1">
      <c r="A996" s="130"/>
      <c r="B996" s="130"/>
      <c r="C996" s="130"/>
      <c r="D996" s="127"/>
      <c r="E996" s="123" t="str">
        <f>IFERROR(__xludf.DUMMYFUNCTION("Query('(Fuente) 2. Campos'!$1:$994,""SELECT E WHERE A = '""&amp;D996&amp;""' LIMIT 1"",FALSE)"),"")</f>
        <v/>
      </c>
      <c r="F996" s="125"/>
    </row>
    <row r="997" hidden="1">
      <c r="A997" s="130"/>
      <c r="B997" s="130"/>
      <c r="C997" s="130"/>
      <c r="D997" s="127"/>
      <c r="E997" s="123" t="str">
        <f>IFERROR(__xludf.DUMMYFUNCTION("Query('(Fuente) 2. Campos'!$1:$994,""SELECT E WHERE A = '""&amp;D997&amp;""' LIMIT 1"",FALSE)"),"")</f>
        <v/>
      </c>
      <c r="F997" s="125"/>
    </row>
    <row r="998" hidden="1">
      <c r="A998" s="130"/>
      <c r="B998" s="130"/>
      <c r="C998" s="130"/>
      <c r="D998" s="127"/>
      <c r="E998" s="123" t="str">
        <f>IFERROR(__xludf.DUMMYFUNCTION("Query('(Fuente) 2. Campos'!$1:$994,""SELECT E WHERE A = '""&amp;D998&amp;""' LIMIT 1"",FALSE)"),"")</f>
        <v/>
      </c>
      <c r="F998" s="125"/>
    </row>
    <row r="999" hidden="1">
      <c r="A999" s="130"/>
      <c r="B999" s="130"/>
      <c r="C999" s="130"/>
      <c r="D999" s="127"/>
      <c r="E999" s="123" t="str">
        <f>IFERROR(__xludf.DUMMYFUNCTION("Query('(Fuente) 2. Campos'!$1:$994,""SELECT E WHERE A = '""&amp;D999&amp;""' LIMIT 1"",FALSE)"),"")</f>
        <v/>
      </c>
      <c r="F999" s="125"/>
    </row>
    <row r="1000" hidden="1">
      <c r="A1000" s="130"/>
      <c r="B1000" s="130"/>
      <c r="C1000" s="130"/>
      <c r="D1000" s="127"/>
      <c r="E1000" s="123" t="str">
        <f>IFERROR(__xludf.DUMMYFUNCTION("Query('(Fuente) 2. Campos'!$1:$994,""SELECT E WHERE A = '""&amp;D1000&amp;""' LIMIT 1"",FALSE)"),"")</f>
        <v/>
      </c>
      <c r="F1000" s="125"/>
    </row>
    <row r="1001" hidden="1">
      <c r="A1001" s="130"/>
      <c r="B1001" s="130"/>
      <c r="C1001" s="130"/>
      <c r="D1001" s="127"/>
      <c r="E1001" s="123" t="str">
        <f>IFERROR(__xludf.DUMMYFUNCTION("Query('(Fuente) 2. Campos'!$1:$994,""SELECT E WHERE A = '""&amp;D1001&amp;""' LIMIT 1"",FALSE)"),"")</f>
        <v/>
      </c>
      <c r="F1001" s="125"/>
    </row>
    <row r="1002" hidden="1">
      <c r="A1002" s="130"/>
      <c r="B1002" s="130"/>
      <c r="C1002" s="130"/>
      <c r="D1002" s="127"/>
      <c r="E1002" s="123" t="str">
        <f>IFERROR(__xludf.DUMMYFUNCTION("Query('(Fuente) 2. Campos'!$1:$994,""SELECT E WHERE A = '""&amp;D1002&amp;""' LIMIT 1"",FALSE)"),"")</f>
        <v/>
      </c>
      <c r="F1002" s="125"/>
    </row>
    <row r="1003">
      <c r="A1003" s="130"/>
      <c r="B1003" s="130"/>
      <c r="C1003" s="130"/>
      <c r="D1003" s="127"/>
      <c r="E1003" s="123" t="str">
        <f>IFERROR(__xludf.DUMMYFUNCTION("Query('(Fuente) 2. Campos'!$1:$994,""SELECT E WHERE A = '""&amp;D1003&amp;""' LIMIT 1"",FALSE)"),"")</f>
        <v/>
      </c>
      <c r="F1003" s="125"/>
    </row>
  </sheetData>
  <autoFilter ref="$A$1:$F$1003"/>
  <mergeCells count="52">
    <mergeCell ref="C2:F2"/>
    <mergeCell ref="C7:F7"/>
    <mergeCell ref="C11:F11"/>
    <mergeCell ref="C24:F24"/>
    <mergeCell ref="C29:F29"/>
    <mergeCell ref="C36:F36"/>
    <mergeCell ref="C41:F41"/>
    <mergeCell ref="C47:F47"/>
    <mergeCell ref="B50:F50"/>
    <mergeCell ref="C54:F54"/>
    <mergeCell ref="C63:F63"/>
    <mergeCell ref="C69:F69"/>
    <mergeCell ref="C75:F75"/>
    <mergeCell ref="C86:F86"/>
    <mergeCell ref="C99:F99"/>
    <mergeCell ref="C102:F102"/>
    <mergeCell ref="C105:F105"/>
    <mergeCell ref="C110:F110"/>
    <mergeCell ref="C116:F116"/>
    <mergeCell ref="C120:F120"/>
    <mergeCell ref="C126:F126"/>
    <mergeCell ref="C127:F127"/>
    <mergeCell ref="C130:F130"/>
    <mergeCell ref="C135:F135"/>
    <mergeCell ref="C141:F141"/>
    <mergeCell ref="C144:F144"/>
    <mergeCell ref="B147:F147"/>
    <mergeCell ref="C151:F151"/>
    <mergeCell ref="C160:F160"/>
    <mergeCell ref="C166:F166"/>
    <mergeCell ref="C172:F172"/>
    <mergeCell ref="C183:F183"/>
    <mergeCell ref="C196:F196"/>
    <mergeCell ref="C199:F199"/>
    <mergeCell ref="B202:F202"/>
    <mergeCell ref="C206:F206"/>
    <mergeCell ref="C215:F215"/>
    <mergeCell ref="C221:F221"/>
    <mergeCell ref="C227:F227"/>
    <mergeCell ref="C238:F238"/>
    <mergeCell ref="C251:F251"/>
    <mergeCell ref="C254:F254"/>
    <mergeCell ref="C309:F309"/>
    <mergeCell ref="C319:F319"/>
    <mergeCell ref="C329:F329"/>
    <mergeCell ref="B257:F257"/>
    <mergeCell ref="C261:F261"/>
    <mergeCell ref="C270:F270"/>
    <mergeCell ref="C276:F276"/>
    <mergeCell ref="C282:F282"/>
    <mergeCell ref="C293:F293"/>
    <mergeCell ref="C306:F306"/>
  </mergeCells>
  <dataValidations>
    <dataValidation type="list" allowBlank="1" sqref="D3:D6 D8:D10 D12:D23 D25:D28 D30:D35 D37:D40 D42:D46 D48:D49 D51:D53 D55:D62 D64:D68 D70:D74 D76:D85 D87:D98 D100:D101 D103:D104 D106:D109 D111:D115 D117:D119 D121:D125 D128:D129 D131:D134 D136:D140 D142:D143 D145:D146 D148:D150 D152:D159 D161:D165 D167:D171 D173:D182 D184:D195 D197:D198 D200:D201 D203:D205 D207:D214 D216:D220 D222:D226 D228:D237 D239:D250 D252:D253 D255:D256 D258:D260 D262:D269 D271:D275 D277:D281 D283:D292 D294:D305 D307:D308 D310:D318 D320:D328 D330:D1003">
      <formula1>'(Fuente) 2. Campos'!$A$5:$A$994</formula1>
    </dataValidation>
  </dataValidations>
  <printOptions gridLines="1" horizontalCentered="1"/>
  <pageMargins bottom="0.75" footer="0.0" header="0.0" left="0.7" right="0.7" top="0.75"/>
  <pageSetup fitToHeight="0" cellComments="atEnd" orientation="landscape" pageOrder="overThenDown"/>
  <drawing r:id="rId1"/>
</worksheet>
</file>